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) Start with construction_site" sheetId="1" r:id="rId3"/>
    <sheet state="visible" name="1) Geocode Streets" sheetId="2" r:id="rId4"/>
    <sheet state="visible" name="2) Geocode Locality" sheetId="3" r:id="rId5"/>
    <sheet state="visible" name="3) Geocode Other Addresses" sheetId="4" r:id="rId6"/>
    <sheet state="visible" name="4) Manual Entry" sheetId="5" r:id="rId7"/>
    <sheet state="visible" name="5) Results construction_sites" sheetId="6" r:id="rId8"/>
  </sheets>
  <definedNames>
    <definedName name="GeocodeAddressColumn_1GeocodeStreets">'1) Geocode Streets'!$I$1</definedName>
    <definedName name="GeocodeAddressColumn_3GeocodeOtherAddresses">'3) Geocode Other Addresses'!$I$1</definedName>
    <definedName name="GeocodeAddressColumn_Sheet1">#REF!</definedName>
    <definedName name="GeocodeAddressColumn_Sheet4">'1) Geocode Streets'!$I$1</definedName>
    <definedName name="GeocodeAddressColumn_2GeocodeLocality">'2) Geocode Locality'!$H$1</definedName>
    <definedName hidden="1" localSheetId="5" name="_xlnm._FilterDatabase">'5) Results construction_sites'!$A$1:$J$390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8">
      <text>
        <t xml:space="preserve">Geocode : 
We couldn't find any results for the given address. The GPS data was obtained by using the following address : 
OHRIDSKI 8 </t>
      </text>
    </comment>
    <comment authorId="0" ref="K14">
      <text>
        <t xml:space="preserve">Geocode : 
Sorry, no results were found for this address. Please retry by reformulating it or looking for wider results.</t>
      </text>
    </comment>
    <comment authorId="0" ref="K35">
      <text>
        <t xml:space="preserve">Geocode : 
We couldn't find any results for the given address. The GPS data was obtained by using the following address : 
FRANK LOYD RAYT 6 </t>
      </text>
    </comment>
    <comment authorId="0" ref="K41">
      <text>
        <t xml:space="preserve">Geocode : 
We couldn't find any results for the given address. The GPS data was obtained by using the following address : 
ul. ROZHEN 16 </t>
      </text>
    </comment>
    <comment authorId="0" ref="K46">
      <text>
        <t xml:space="preserve">Geocode : 
Sorry, no results were found for this address. Please retry by reformulating it or looking for wider results.</t>
      </text>
    </comment>
    <comment authorId="0" ref="K48">
      <text>
        <t xml:space="preserve">Geocode : 
Sorry, no results were found for this address. Please retry by reformulating it or looking for wider results.</t>
      </text>
    </comment>
    <comment authorId="0" ref="K52">
      <text>
        <t xml:space="preserve">Geocode : 
Sorry, no results were found for this address. Please retry by reformulating it or looking for wider results.</t>
      </text>
    </comment>
    <comment authorId="0" ref="K64">
      <text>
        <t xml:space="preserve">Geocode : 
Sorry, no results were found for this address. Please retry by reformulating it or looking for wider results.</t>
      </text>
    </comment>
    <comment authorId="0" ref="K65">
      <text>
        <t xml:space="preserve">Geocode : 
Sorry, no results were found for this address. Please retry by reformulating it or looking for wider results.</t>
      </text>
    </comment>
    <comment authorId="0" ref="K69">
      <text>
        <t xml:space="preserve">Geocode : 
Sorry, no results were found for this address. Please retry by reformulating it or looking for wider results.</t>
      </text>
    </comment>
    <comment authorId="0" ref="K71">
      <text>
        <t xml:space="preserve">Geocode : 
We couldn't find any results for the given address. The GPS data was obtained by using the following address : 
ul. HRISTO STANISHEV 41 </t>
      </text>
    </comment>
    <comment authorId="0" ref="K96">
      <text>
        <t xml:space="preserve">Geocode : 
We couldn't find any results for the given address. The GPS data was obtained by using the following address : 
ul. TSAR SAMUIL 122 </t>
      </text>
    </comment>
    <comment authorId="0" ref="K99">
      <text>
        <t xml:space="preserve">Geocode : 
We couldn't find any results for the given address. The GPS data was obtained by using the following address : 
TOLSTOY </t>
      </text>
    </comment>
    <comment authorId="0" ref="K114">
      <text>
        <t xml:space="preserve">Geocode : 
Sorry, no results were found for this address. Please retry by reformulating it or looking for wider results.</t>
      </text>
    </comment>
    <comment authorId="0" ref="K115">
      <text>
        <t xml:space="preserve">Geocode : 
Sorry, no results were found for this address. Please retry by reformulating it or looking for wider results.</t>
      </text>
    </comment>
    <comment authorId="0" ref="K140">
      <text>
        <t xml:space="preserve">Geocode : 
Sorry, no results were found for this address. Please retry by reformulating it or looking for wider results.</t>
      </text>
    </comment>
    <comment authorId="0" ref="L1">
      <text>
        <t xml:space="preserve">This uses Awesome Table (and 
Google API extension) too Geocode:  https://chrome.google.com/webstore/detail/geocode-by-awesome-table/cnhboknahecjdnlkjnlodacdjelippfg?hl=en
	-dusky186
Its nice for testing geocoding.  As it makes Google Maps API free for &lt; 10,000 rows per day
	-dusky186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Geocode : 
We couldn't find any results for the given address. The GPS data was obtained by using the following address : 
NADEZHDA Bulgaria </t>
      </text>
    </comment>
    <comment authorId="0" ref="J46">
      <text>
        <t xml:space="preserve">Geocode : 
We couldn't find any results for the given address. The GPS data was obtained by using the following address : 
NADEZHDA Bulgaria </t>
      </text>
    </comment>
    <comment authorId="0" ref="J73">
      <text>
        <t xml:space="preserve">Geocode : 
We couldn't find any results for the given address. The GPS data was obtained by using the following address : 
ILINDEN Bulgaria </t>
      </text>
    </comment>
    <comment authorId="0" ref="J100">
      <text>
        <t xml:space="preserve">Geocode : 
We couldn't find any results for the given address. The GPS data was obtained by using the following address : 
BOTEV SLATINA Bulgaria 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9">
      <text>
        <t xml:space="preserve">Geocode : 
Sorry, no results were found for this address. Please retry by reformulating it or looking for wider results.</t>
      </text>
    </comment>
    <comment authorId="0" ref="K15">
      <text>
        <t xml:space="preserve">Geocode : 
We couldn't find any results for the given address. The GPS data was obtained by using the following address : 
DIMITAR MILENKOV 177 </t>
      </text>
    </comment>
  </commentList>
</comments>
</file>

<file path=xl/sharedStrings.xml><?xml version="1.0" encoding="utf-8"?>
<sst xmlns="http://schemas.openxmlformats.org/spreadsheetml/2006/main" count="6529" uniqueCount="795">
  <si>
    <t>id</t>
  </si>
  <si>
    <t>Geocoding in Google Sheets using Geocode by Awesome Table Extension to connect to the Google Maps API for free</t>
  </si>
  <si>
    <t>start date</t>
  </si>
  <si>
    <t>type</t>
  </si>
  <si>
    <t>district</t>
  </si>
  <si>
    <t>locality</t>
  </si>
  <si>
    <t>address</t>
  </si>
  <si>
    <t>country</t>
  </si>
  <si>
    <t>Parse out the first word of the address</t>
  </si>
  <si>
    <t>Filter the word Street</t>
  </si>
  <si>
    <t>Filter address is blank</t>
  </si>
  <si>
    <t>Regex fixed address</t>
  </si>
  <si>
    <t>Full Address for Google API</t>
  </si>
  <si>
    <t>Full Address for Google Maps API</t>
  </si>
  <si>
    <t>Latitude</t>
  </si>
  <si>
    <t>Longitude</t>
  </si>
  <si>
    <t>Validate</t>
  </si>
  <si>
    <t>07.1.2016</t>
  </si>
  <si>
    <t>non-residential</t>
  </si>
  <si>
    <t>11.1.2016</t>
  </si>
  <si>
    <t>OVCHA KUPEL</t>
  </si>
  <si>
    <t>SEKULITSA</t>
  </si>
  <si>
    <t>SUHOL</t>
  </si>
  <si>
    <t>KRASNA POLYANA</t>
  </si>
  <si>
    <t>TRUDOVI KAZARMI</t>
  </si>
  <si>
    <t>Validate Geocode</t>
  </si>
  <si>
    <t>street SUHOLSKA</t>
  </si>
  <si>
    <t>street</t>
  </si>
  <si>
    <t>MLADOST 2</t>
  </si>
  <si>
    <t>MLADOST</t>
  </si>
  <si>
    <t>Bulgaria</t>
  </si>
  <si>
    <t xml:space="preserve">MLADOST 2 MLADOST Bulgaria </t>
  </si>
  <si>
    <t>13.1.2016</t>
  </si>
  <si>
    <t>infrastructure</t>
  </si>
  <si>
    <t>ISKAR</t>
  </si>
  <si>
    <t>NADEZHDA 2A 2B</t>
  </si>
  <si>
    <t>NADEZHDA</t>
  </si>
  <si>
    <t>STANKE DIMITROV</t>
  </si>
  <si>
    <t>15.1.2016</t>
  </si>
  <si>
    <t>ILINDEN</t>
  </si>
  <si>
    <t>VALCHO IVANOV - SEVER</t>
  </si>
  <si>
    <t>street PLOVDIV 20</t>
  </si>
  <si>
    <t>SREDETS</t>
  </si>
  <si>
    <t>street G. S. RAKOVSKI 151</t>
  </si>
  <si>
    <t>20.1.2016</t>
  </si>
  <si>
    <t xml:space="preserve">KRASNA POLYANA ul. SUHOLSKA </t>
  </si>
  <si>
    <t>VITOSHA</t>
  </si>
  <si>
    <t>NATSIONALEN KINOTSENTAR</t>
  </si>
  <si>
    <t>22.1.2016</t>
  </si>
  <si>
    <t>ZAPADEN RAYON - SUHODOL</t>
  </si>
  <si>
    <t>SERDIKA</t>
  </si>
  <si>
    <t>VOENNA RAMPA-IZTOK</t>
  </si>
  <si>
    <t>street KONSTANTIN PRESLAVSKI 6</t>
  </si>
  <si>
    <t>25.1.2016</t>
  </si>
  <si>
    <t>MLADOST 1A</t>
  </si>
  <si>
    <t xml:space="preserve">NADEZHDA 2A 2B ISKAR Bulgaria </t>
  </si>
  <si>
    <t>01.2.2016</t>
  </si>
  <si>
    <t>big housing</t>
  </si>
  <si>
    <t>NADEZHDA 2B</t>
  </si>
  <si>
    <t>VAZRAZHDANE</t>
  </si>
  <si>
    <t>ZONA B-4</t>
  </si>
  <si>
    <t xml:space="preserve">STANKE DIMITROV NADEZHDA Bulgaria </t>
  </si>
  <si>
    <t>street SHAR PLANINA 57</t>
  </si>
  <si>
    <t>02.2.2016</t>
  </si>
  <si>
    <t>IZGREV</t>
  </si>
  <si>
    <t>DIANABAD</t>
  </si>
  <si>
    <t>street TINTYAVA</t>
  </si>
  <si>
    <t xml:space="preserve">ILINDEN ul. PLOVDIV 20 </t>
  </si>
  <si>
    <t>STUDENTSKI</t>
  </si>
  <si>
    <t>STUDENTSKI GRAD</t>
  </si>
  <si>
    <t>street KL. OHRIDSKI 8</t>
  </si>
  <si>
    <t>04.2.2016</t>
  </si>
  <si>
    <t>MLADOST 3</t>
  </si>
  <si>
    <t xml:space="preserve">SREDETS ul. G. S. RAKOVSKI 151 </t>
  </si>
  <si>
    <t>ALEKSANDAR MALINOV</t>
  </si>
  <si>
    <t>street D-R ATANAS MOSKOV 20</t>
  </si>
  <si>
    <t>05.2.2016</t>
  </si>
  <si>
    <t xml:space="preserve">SERDIKA ul. KONSTANTIN PRESLAVSKI 6 </t>
  </si>
  <si>
    <t>IZTOK; KARO</t>
  </si>
  <si>
    <t xml:space="preserve">NATSIONALEN KINOTSENTAR VITOSHA Bulgaria </t>
  </si>
  <si>
    <t>OBORISHTE</t>
  </si>
  <si>
    <t>ZONA G-13 YUG</t>
  </si>
  <si>
    <t>street TRAKIYA 26</t>
  </si>
  <si>
    <t xml:space="preserve">VAZRAZHDANE ul. SHAR PLANINA 57 </t>
  </si>
  <si>
    <t xml:space="preserve">ZAPADEN RAYON - SUHODOL KRASNA POLYANA Bulgaria </t>
  </si>
  <si>
    <t>MLADOST 4</t>
  </si>
  <si>
    <t>street BIZNES PARK SOFIYA 5</t>
  </si>
  <si>
    <t xml:space="preserve">MLADOST 1A MLADOST Bulgaria </t>
  </si>
  <si>
    <t>08.2.2016</t>
  </si>
  <si>
    <t>PODUYANE</t>
  </si>
  <si>
    <t>HADZHI DIMITAR</t>
  </si>
  <si>
    <t>street D-R ALBERT LONG 10</t>
  </si>
  <si>
    <t xml:space="preserve">NADEZHDA 2B NADEZHDA Bulgaria </t>
  </si>
  <si>
    <t>TREBICH</t>
  </si>
  <si>
    <t>11.2.2016</t>
  </si>
  <si>
    <t>PAVLOVO - BAKSTON</t>
  </si>
  <si>
    <t xml:space="preserve">DIANABAD IZGREV Bulgaria </t>
  </si>
  <si>
    <t>16.2.2016</t>
  </si>
  <si>
    <t>street 683; OVCHA KUPEL</t>
  </si>
  <si>
    <t xml:space="preserve">IZGREV ul. TINTYAVA </t>
  </si>
  <si>
    <t xml:space="preserve">MLADOST 3 MLADOST Bulgaria </t>
  </si>
  <si>
    <t>ZONA G-13</t>
  </si>
  <si>
    <t>street PANAYOT VOLOV 26-28-30</t>
  </si>
  <si>
    <t>18.2.2016</t>
  </si>
  <si>
    <t>TRIADITSA</t>
  </si>
  <si>
    <t xml:space="preserve">STUDENTSKI GRAD STUDENTSKI Bulgaria </t>
  </si>
  <si>
    <t>KRASTOVA VADA</t>
  </si>
  <si>
    <t>19.2.2016</t>
  </si>
  <si>
    <t>KARPUZITSA</t>
  </si>
  <si>
    <t xml:space="preserve">IZTOK; KARO MLADOST Bulgaria </t>
  </si>
  <si>
    <t>25.2.2016</t>
  </si>
  <si>
    <t>SLATINA</t>
  </si>
  <si>
    <t>HRISTO SMIRNENSKI - SLATINA</t>
  </si>
  <si>
    <t>26.2.2016</t>
  </si>
  <si>
    <t xml:space="preserve">TREBICH NADEZHDA Bulgaria </t>
  </si>
  <si>
    <t>MANASTIRSKI LIVADI-IZTOK</t>
  </si>
  <si>
    <t xml:space="preserve">STUDENTSKI bul. KLIMENT OHRIDSKI 8 </t>
  </si>
  <si>
    <t>01.3.2016</t>
  </si>
  <si>
    <t xml:space="preserve">PAVLOVO - BAKSTON VITOSHA Bulgaria </t>
  </si>
  <si>
    <t>ISKAR-SEVER 2</t>
  </si>
  <si>
    <t>street ISKARSKO SHOSE</t>
  </si>
  <si>
    <t>02.3.2016</t>
  </si>
  <si>
    <t>IV. VAZOV</t>
  </si>
  <si>
    <t xml:space="preserve">KRASTOVA VADA TRIADITSA Bulgaria </t>
  </si>
  <si>
    <t>street VITOSHA 119</t>
  </si>
  <si>
    <t xml:space="preserve">KARPUZITSA VITOSHA Bulgaria </t>
  </si>
  <si>
    <t xml:space="preserve">MLADOST ul. D-R ATANAS MOSKOV 20 </t>
  </si>
  <si>
    <t>07.3.2016</t>
  </si>
  <si>
    <t xml:space="preserve">HRISTO SMIRNENSKI - SLATINA SLATINA Bulgaria </t>
  </si>
  <si>
    <t xml:space="preserve">MANASTIRSKI LIVADI-IZTOK TRIADITSA Bulgaria </t>
  </si>
  <si>
    <t xml:space="preserve">OBORISHTE ul. TRAKIYA 26 </t>
  </si>
  <si>
    <t>FAKULTETA</t>
  </si>
  <si>
    <t>street SUHOLSKA; VL. KURTEV</t>
  </si>
  <si>
    <t>09.3.2016</t>
  </si>
  <si>
    <t>11.3.2016</t>
  </si>
  <si>
    <t xml:space="preserve">MLADOST ul. BIZNES PARK SOFIYA 5 </t>
  </si>
  <si>
    <t>HADZHI DIMITAR - MALASHEVTSI</t>
  </si>
  <si>
    <t>street SKAYLER 1</t>
  </si>
  <si>
    <t>KRASNO SELO - STRELBISHTE URB. BLOK 32</t>
  </si>
  <si>
    <t>12.3.2016</t>
  </si>
  <si>
    <t>KRASNO SELO</t>
  </si>
  <si>
    <t>BALGARIYA; HIPODRUMA</t>
  </si>
  <si>
    <t>street HAN PRESIYAN 16</t>
  </si>
  <si>
    <t xml:space="preserve">PODUYANE ul. D-R ALBERT LONG 10 </t>
  </si>
  <si>
    <t>14.3.2016</t>
  </si>
  <si>
    <t>ZAHARNA FABRIKA</t>
  </si>
  <si>
    <t>street KUKUSH 2; ZAHARNA FABRIKA</t>
  </si>
  <si>
    <t>15.3.2016</t>
  </si>
  <si>
    <t xml:space="preserve">OVCHA KUPEL ul. 683; OVCHA KUPEL </t>
  </si>
  <si>
    <t>PROBIV PENCHO SLAVEYKOV</t>
  </si>
  <si>
    <t xml:space="preserve">KRASNO SELO - STRELBISHTE URB. BLOK 32 TRIADITSA Bulgaria </t>
  </si>
  <si>
    <t>16.3.2016</t>
  </si>
  <si>
    <t>OVCHA KUPEL 1</t>
  </si>
  <si>
    <t>street PROMISHLENA; OVCHA KUPEL - 1</t>
  </si>
  <si>
    <t xml:space="preserve">OBORISHTE ul. PANAYOT VOLOV 26-28-30 </t>
  </si>
  <si>
    <t>street ZEMLYANE</t>
  </si>
  <si>
    <t xml:space="preserve">PROBIV PENCHO SLAVEYKOV VAZRAZHDANE Bulgaria </t>
  </si>
  <si>
    <t>17.3.2016</t>
  </si>
  <si>
    <t>TSAR BORIS III</t>
  </si>
  <si>
    <t xml:space="preserve">TSAR BORIS III VITOSHA Bulgaria </t>
  </si>
  <si>
    <t>street ANDREY SAHAROV</t>
  </si>
  <si>
    <t>21.3.2016</t>
  </si>
  <si>
    <t>18.3.2016</t>
  </si>
  <si>
    <t>ZONA V-17</t>
  </si>
  <si>
    <t>street KALOFER 8-10</t>
  </si>
  <si>
    <t>SUHA REKA</t>
  </si>
  <si>
    <t>street PLAKALNITSA; block 60</t>
  </si>
  <si>
    <t>22.3.2016</t>
  </si>
  <si>
    <t>street TSAR SIMEON 153</t>
  </si>
  <si>
    <t>BOYANA</t>
  </si>
  <si>
    <t xml:space="preserve">BOYANA VITOSHA Bulgaria </t>
  </si>
  <si>
    <t xml:space="preserve">ISKAR ul. ISKARSKO SHOSE </t>
  </si>
  <si>
    <t>street LOKOMOTIV 1</t>
  </si>
  <si>
    <t>23.3.2016</t>
  </si>
  <si>
    <t>28.3.2016</t>
  </si>
  <si>
    <t>KOMPLEKS BAN IV KM.</t>
  </si>
  <si>
    <t xml:space="preserve">KOMPLEKS BAN IV KM. SLATINA Bulgaria </t>
  </si>
  <si>
    <t xml:space="preserve">TRIADITSA ul. VITOSHA 119 </t>
  </si>
  <si>
    <t>30.3.2016</t>
  </si>
  <si>
    <t>BAKSTON - SEVER</t>
  </si>
  <si>
    <t>PODUENE-REDUTA</t>
  </si>
  <si>
    <t>street VELCHO ATANASOV 14</t>
  </si>
  <si>
    <t xml:space="preserve">BAKSTON - SEVER KRASNO SELO Bulgaria </t>
  </si>
  <si>
    <t>street BREGALNITSA 80</t>
  </si>
  <si>
    <t xml:space="preserve">KRASNA POLYANA ul. SUHOLSKA; VL. KURTEV </t>
  </si>
  <si>
    <t>01.4.2016</t>
  </si>
  <si>
    <t>HRISTO SMIRNENSKI - SLATINA - street KRIVINA</t>
  </si>
  <si>
    <t xml:space="preserve">HRISTO SMIRNENSKI - SLATINA - street KRIVINA SLATINA Bulgaria </t>
  </si>
  <si>
    <t>06.4.2016</t>
  </si>
  <si>
    <t>ZAPADNO NAPRAVLENIE</t>
  </si>
  <si>
    <t>25.3.2016</t>
  </si>
  <si>
    <t xml:space="preserve">ZAPADNO NAPRAVLENIE VAZRAZHDANE Bulgaria </t>
  </si>
  <si>
    <t xml:space="preserve">PODUYANE ul. SKAYLER 1 </t>
  </si>
  <si>
    <t>ZONA V-16</t>
  </si>
  <si>
    <t>street KOZLODUY 93</t>
  </si>
  <si>
    <t>07.4.2016</t>
  </si>
  <si>
    <t>ISKAR-YUG</t>
  </si>
  <si>
    <t xml:space="preserve">ISKAR-YUG ISKAR Bulgaria </t>
  </si>
  <si>
    <t>29.3.2016</t>
  </si>
  <si>
    <t xml:space="preserve">KRASNO SELO ul. HAN PRESIYAN 16 </t>
  </si>
  <si>
    <t>RAZSADNIKA - BEZHANTSI</t>
  </si>
  <si>
    <t>street SLIVNITSA 127</t>
  </si>
  <si>
    <t>08.4.2016</t>
  </si>
  <si>
    <t>KINOTSENTAR</t>
  </si>
  <si>
    <t xml:space="preserve">KINOTSENTAR VITOSHA Bulgaria </t>
  </si>
  <si>
    <t>11.4.2016</t>
  </si>
  <si>
    <t xml:space="preserve">ILINDEN ul. KUKUSH 2; ZAHARNA FABRIKA </t>
  </si>
  <si>
    <t>12.4.2016</t>
  </si>
  <si>
    <t>street ALEKSANDAR  STAMBOLIYSKI; block 12</t>
  </si>
  <si>
    <t>NADEZHDA 3</t>
  </si>
  <si>
    <t xml:space="preserve">NADEZHDA 3 NADEZHDA Bulgaria </t>
  </si>
  <si>
    <t xml:space="preserve">OVCHA KUPEL ul. PROMISHLENA; OVCHA KUPEL - 1 </t>
  </si>
  <si>
    <t>14.4.2016</t>
  </si>
  <si>
    <t>15.4.2016</t>
  </si>
  <si>
    <t xml:space="preserve">OVCHA KUPEL ul. ZEMLYANE </t>
  </si>
  <si>
    <t>BUKATA</t>
  </si>
  <si>
    <t>street TOTLEBEN 21</t>
  </si>
  <si>
    <t>MANASTIRSKI LIVADI-ZAPAD</t>
  </si>
  <si>
    <t xml:space="preserve">MANASTIRSKI LIVADI-ZAPAD VITOSHA Bulgaria </t>
  </si>
  <si>
    <t xml:space="preserve">MLADOST ul. ANDREY SAHAROV </t>
  </si>
  <si>
    <t>18.4.2016</t>
  </si>
  <si>
    <t>20.4.2016</t>
  </si>
  <si>
    <t xml:space="preserve">SERDIKA ul. KALOFER 8-10 </t>
  </si>
  <si>
    <t xml:space="preserve">HADZHI DIMITAR PODUYANE Bulgaria </t>
  </si>
  <si>
    <t>BELI BREZI</t>
  </si>
  <si>
    <t>street GEN. EDUARD I. TOTLEBEN 36</t>
  </si>
  <si>
    <t xml:space="preserve">BELI BREZI KRASNO SELO Bulgaria </t>
  </si>
  <si>
    <t xml:space="preserve">PODUYANE ul. PLAKALNITSA; block 60 </t>
  </si>
  <si>
    <t>MLADOST 1</t>
  </si>
  <si>
    <t xml:space="preserve">MLADOST 1 MLADOST Bulgaria </t>
  </si>
  <si>
    <t xml:space="preserve">VAZRAZHDANE ul. TSAR SIMEON 153 </t>
  </si>
  <si>
    <t>21.4.2016</t>
  </si>
  <si>
    <t>street ARH. FRANK LOYD RAYT 6</t>
  </si>
  <si>
    <t>RAZSADNIKA - KONYOVITSA</t>
  </si>
  <si>
    <t xml:space="preserve">RAZSADNIKA - KONYOVITSA KRASNA POLYANA Bulgaria </t>
  </si>
  <si>
    <t xml:space="preserve">SERDIKA ul. LOKOMOTIV 1 </t>
  </si>
  <si>
    <t>MODERNO PREDGRADIE</t>
  </si>
  <si>
    <t>VRABNITSA</t>
  </si>
  <si>
    <t xml:space="preserve">MODERNO PREDGRADIE VRABNITSA Bulgaria </t>
  </si>
  <si>
    <t>GORNA BANYA</t>
  </si>
  <si>
    <t>street ROZA</t>
  </si>
  <si>
    <t>26.4.2016</t>
  </si>
  <si>
    <t>LOMSKO SHOSE</t>
  </si>
  <si>
    <t xml:space="preserve">LOMSKO SHOSE NADEZHDA Bulgaria </t>
  </si>
  <si>
    <t xml:space="preserve">SLATINA ul. VELCHO ATANASOV 14 </t>
  </si>
  <si>
    <t>27.4.2016</t>
  </si>
  <si>
    <t>KRASNO SELO - PLAVATELEN KANAL</t>
  </si>
  <si>
    <t xml:space="preserve">KRASNO SELO - PLAVATELEN KANAL KRASNO SELO Bulgaria </t>
  </si>
  <si>
    <t>PODUYANE - TSENTAR</t>
  </si>
  <si>
    <t>street VASIL DRUMEV</t>
  </si>
  <si>
    <t>GEO MILEV-PODUENE-REDUTA</t>
  </si>
  <si>
    <t xml:space="preserve">VAZRAZHDANE ul. BREGALNITSA 80 </t>
  </si>
  <si>
    <t>street BOTEVGRADSKO SHOSE; VLADIMIR VAZOV; TSAR BORIS III; OVCHA KUPEL</t>
  </si>
  <si>
    <t xml:space="preserve">GEO MILEV-PODUENE-REDUTA SLATINA Bulgaria </t>
  </si>
  <si>
    <t>LEVSKI ZONA V</t>
  </si>
  <si>
    <t>DARVENITSA</t>
  </si>
  <si>
    <t>street LETOSTRUY 73</t>
  </si>
  <si>
    <t xml:space="preserve">DARVENITSA STUDENTSKI Bulgaria </t>
  </si>
  <si>
    <t xml:space="preserve">SERDIKA ul. KOZLODUY 93 </t>
  </si>
  <si>
    <t xml:space="preserve">MLADOST 1 STUDENTSKI Bulgaria </t>
  </si>
  <si>
    <t>street HRISTO KOVACHEV 32</t>
  </si>
  <si>
    <t xml:space="preserve">ILINDEN ul. SLIVNITSA 127 </t>
  </si>
  <si>
    <t xml:space="preserve">PODUYANE - TSENTAR OBORISHTE Bulgaria </t>
  </si>
  <si>
    <t xml:space="preserve">KRASNA POLYANA ul. ALEKSANDAR  STAMBOLIYSKI; block 12 </t>
  </si>
  <si>
    <t xml:space="preserve">MLADOST 1A STUDENTSKI Bulgaria </t>
  </si>
  <si>
    <t xml:space="preserve">KRASNO SELO ul. TOTLEBEN 21 </t>
  </si>
  <si>
    <t>28.4.2016</t>
  </si>
  <si>
    <t>MOMKOVA MAHALA 2</t>
  </si>
  <si>
    <t xml:space="preserve">MOMKOVA MAHALA 2 NADEZHDA Bulgaria </t>
  </si>
  <si>
    <t>VOENNA RAMPA-ZAPAD</t>
  </si>
  <si>
    <t>street ROZHEN 16</t>
  </si>
  <si>
    <t xml:space="preserve">KRASNO SELO ul. GEN. EDUARD I. TOTLEBEN 36 </t>
  </si>
  <si>
    <t>03.5.2016</t>
  </si>
  <si>
    <t>IZTOK - YUG</t>
  </si>
  <si>
    <t xml:space="preserve">IZTOK - YUG IZGREV Bulgaria </t>
  </si>
  <si>
    <t>street NEMIROVICH-DANCHENKO</t>
  </si>
  <si>
    <t xml:space="preserve">OVCHA KUPEL ul. ARH. FRANK LOYD RAYT 6 </t>
  </si>
  <si>
    <t xml:space="preserve"> VITOSHA Bulgaria </t>
  </si>
  <si>
    <t>05.5.2016</t>
  </si>
  <si>
    <t>small housing</t>
  </si>
  <si>
    <t>09.5.2016</t>
  </si>
  <si>
    <t>HIPODRUMA</t>
  </si>
  <si>
    <t xml:space="preserve">HIPODRUMA KRASNO SELO Bulgaria </t>
  </si>
  <si>
    <t xml:space="preserve">OVCHA KUPEL ul. ROZA </t>
  </si>
  <si>
    <t>10.5.2016</t>
  </si>
  <si>
    <t>SEVEREN PARK</t>
  </si>
  <si>
    <t xml:space="preserve">SEVEREN PARK NADEZHDA Bulgaria </t>
  </si>
  <si>
    <t xml:space="preserve">OBORISHTE ul. VASIL DRUMEV </t>
  </si>
  <si>
    <t>12.5.2016</t>
  </si>
  <si>
    <t xml:space="preserve">KRASNO SELO ul. BOTEVGRADSKO SHOSE; VLADIMIR VAZOV; TSAR BORIS III; OVCHA KUPEL </t>
  </si>
  <si>
    <t xml:space="preserve">VALCHO IVANOV - SEVER ILINDEN Bulgaria </t>
  </si>
  <si>
    <t xml:space="preserve">PODUYANE ul. LETOSTRUY 73 </t>
  </si>
  <si>
    <t>13.5.2016</t>
  </si>
  <si>
    <t xml:space="preserve">OBORISHTE ul. HRISTO KOVACHEV 32 </t>
  </si>
  <si>
    <t>16.5.2016</t>
  </si>
  <si>
    <t>street PIROTSKA 91</t>
  </si>
  <si>
    <t>17.5.2016</t>
  </si>
  <si>
    <t>TRIAGALNIKA</t>
  </si>
  <si>
    <t xml:space="preserve">NADEZHDA ul. ROZHEN 16 </t>
  </si>
  <si>
    <t xml:space="preserve">TRIAGALNIKA NADEZHDA Bulgaria </t>
  </si>
  <si>
    <t>11.5.2016</t>
  </si>
  <si>
    <t>street BALGARIYA; KABLESHKOV</t>
  </si>
  <si>
    <t xml:space="preserve">PODUYANE ul. NEMIROVICH-DANCHENKO </t>
  </si>
  <si>
    <t>18.5.2016</t>
  </si>
  <si>
    <t>street G. M. DIMITROV 26A</t>
  </si>
  <si>
    <t>IZTOK-IZTOK</t>
  </si>
  <si>
    <t>street F. ZH. KYURI 11</t>
  </si>
  <si>
    <t>LOZENETS 3</t>
  </si>
  <si>
    <t>LOZENETS</t>
  </si>
  <si>
    <t xml:space="preserve">LOZENETS 3 LOZENETS Bulgaria </t>
  </si>
  <si>
    <t>20.5.2016</t>
  </si>
  <si>
    <t>GORUBLYANE</t>
  </si>
  <si>
    <t xml:space="preserve">GORUBLYANE MLADOST Bulgaria </t>
  </si>
  <si>
    <t xml:space="preserve">VAZRAZHDANE ul. PIROTSKA 91 </t>
  </si>
  <si>
    <t>25.5.2016</t>
  </si>
  <si>
    <t>TSENTAR; ZONA A</t>
  </si>
  <si>
    <t>street PL. NARODNO SABRANIE</t>
  </si>
  <si>
    <t xml:space="preserve">TRIADITSA ul. BALGARIYA; KABLESHKOV </t>
  </si>
  <si>
    <t>ZONA G-14</t>
  </si>
  <si>
    <t>street MARIYA LUIZA 22</t>
  </si>
  <si>
    <t xml:space="preserve">IZGREV ul. G. M. DIMITROV 26A </t>
  </si>
  <si>
    <t>street PLANINITSA</t>
  </si>
  <si>
    <t>27.5.2016</t>
  </si>
  <si>
    <t>DRUZHBA 1</t>
  </si>
  <si>
    <t xml:space="preserve">DRUZHBA 1 ISKAR Bulgaria </t>
  </si>
  <si>
    <t>YUZHEN PARK 2</t>
  </si>
  <si>
    <t xml:space="preserve">YUZHEN PARK 2 TRIADITSA Bulgaria </t>
  </si>
  <si>
    <t xml:space="preserve">IZGREV ul. F. ZH. KYURI 11 </t>
  </si>
  <si>
    <t>BENKOVSKI</t>
  </si>
  <si>
    <t>street OBRAVSKI PAT 7</t>
  </si>
  <si>
    <t>30.5.2016</t>
  </si>
  <si>
    <t>ISKAR-SEVER</t>
  </si>
  <si>
    <t xml:space="preserve">ISKAR-SEVER ISKAR Bulgaria </t>
  </si>
  <si>
    <t>01.6.2016</t>
  </si>
  <si>
    <t>KILIITE</t>
  </si>
  <si>
    <t xml:space="preserve">KILIITE VITOSHA Bulgaria </t>
  </si>
  <si>
    <t>03.6.2016</t>
  </si>
  <si>
    <t>STUDENSKI GRAD</t>
  </si>
  <si>
    <t>street REZBARSKA 7</t>
  </si>
  <si>
    <t xml:space="preserve">STUDENSKI GRAD STUDENTSKI Bulgaria </t>
  </si>
  <si>
    <t>07.6.2016</t>
  </si>
  <si>
    <t>VOENNA RAMPA; ZONA V-15; ZONA V-16; ZONA V-17</t>
  </si>
  <si>
    <t xml:space="preserve">SREDETS ul. PL. NARODNO SABRANIE </t>
  </si>
  <si>
    <t xml:space="preserve">VOENNA RAMPA; ZONA V-15; ZONA V-16; ZONA V-17 SERDIKA Bulgaria </t>
  </si>
  <si>
    <t>19.5.2016</t>
  </si>
  <si>
    <t>08.6.2016</t>
  </si>
  <si>
    <t>FONDOVI ZHILISHTA</t>
  </si>
  <si>
    <t>block 209</t>
  </si>
  <si>
    <t>block</t>
  </si>
  <si>
    <t xml:space="preserve">OBORISHTE ul. MARIYA LUIZA 22 </t>
  </si>
  <si>
    <t>block 214</t>
  </si>
  <si>
    <t>street SLIVNITSA 45</t>
  </si>
  <si>
    <t>09.6.2016</t>
  </si>
  <si>
    <t xml:space="preserve">OVCHA KUPEL ul. PLANINITSA </t>
  </si>
  <si>
    <t xml:space="preserve">SERDIKA ul. OBRAVSKI PAT 7 </t>
  </si>
  <si>
    <t>EVREYSKI GROBISHTA</t>
  </si>
  <si>
    <t>street IVAYLO 39</t>
  </si>
  <si>
    <t>10.6.2016</t>
  </si>
  <si>
    <t xml:space="preserve">PODUYANE ul. REZBARSKA 7 </t>
  </si>
  <si>
    <t>14.6.2016</t>
  </si>
  <si>
    <t>26.5.2016</t>
  </si>
  <si>
    <t>TSENTAR</t>
  </si>
  <si>
    <t>street KNYAZ BORIS I 59</t>
  </si>
  <si>
    <t>HRISTO BOTEV</t>
  </si>
  <si>
    <t xml:space="preserve">HRISTO BOTEV SLATINA Bulgaria </t>
  </si>
  <si>
    <t xml:space="preserve">ILINDEN ul. SLIVNITSA 45 </t>
  </si>
  <si>
    <t xml:space="preserve">KRASNO SELO ul. IVAYLO 39 </t>
  </si>
  <si>
    <t xml:space="preserve">LOMSKO SHOSE VRABNITSA Bulgaria </t>
  </si>
  <si>
    <t>31.5.2016</t>
  </si>
  <si>
    <t>street BRATYA MILADINOVI 73A</t>
  </si>
  <si>
    <t>16.6.2016</t>
  </si>
  <si>
    <t xml:space="preserve">TRIADITSA ul. KNYAZ BORIS I 59 </t>
  </si>
  <si>
    <t>street MARIN CHEV HRISTOV</t>
  </si>
  <si>
    <t>street 546 7</t>
  </si>
  <si>
    <t>20.6.2016</t>
  </si>
  <si>
    <t xml:space="preserve">SERDIKA ul. BRATYA MILADINOVI 73A </t>
  </si>
  <si>
    <t xml:space="preserve">GORNA BANYA OVCHA KUPEL Bulgaria </t>
  </si>
  <si>
    <t>02.6.2016</t>
  </si>
  <si>
    <t>21.6.2016</t>
  </si>
  <si>
    <t>street OBIKOLNA; DRUZHBA 2</t>
  </si>
  <si>
    <t xml:space="preserve">SERDIKA ul. MARIN CHEV HRISTOV </t>
  </si>
  <si>
    <t>OVCHA KUPEL 2</t>
  </si>
  <si>
    <t>street PREZIDENT LINKALN</t>
  </si>
  <si>
    <t>23.6.2016</t>
  </si>
  <si>
    <t>LETISHTEN KOMPLEKS SOFIYA</t>
  </si>
  <si>
    <t xml:space="preserve">LETISHTEN KOMPLEKS SOFIYA SLATINA Bulgaria </t>
  </si>
  <si>
    <t>BANISHORA</t>
  </si>
  <si>
    <t>28.6.2016</t>
  </si>
  <si>
    <t>BOROVO</t>
  </si>
  <si>
    <t>ORLANDOVTSI-MALASHEVTSI</t>
  </si>
  <si>
    <t xml:space="preserve">BOROVO KRASNO SELO Bulgaria </t>
  </si>
  <si>
    <t>street HRISTO BATANDZHIEV; block 1; 2; 3; 4; 5</t>
  </si>
  <si>
    <t xml:space="preserve">PODUYANE ul. 546 7 </t>
  </si>
  <si>
    <t>KRASNO SELO - PLAVATELEN KANAL - SEVER</t>
  </si>
  <si>
    <t xml:space="preserve">KRASNO SELO - PLAVATELEN KANAL - SEVER KRASNO SELO Bulgaria </t>
  </si>
  <si>
    <t>GEO MILEV</t>
  </si>
  <si>
    <t>street HUBAVKA 9</t>
  </si>
  <si>
    <t xml:space="preserve">ISKAR ul. OBIKOLNA; DRUZHBA 2 </t>
  </si>
  <si>
    <t>PARK VARTOPO</t>
  </si>
  <si>
    <t xml:space="preserve">PARK VARTOPO STUDENTSKI Bulgaria </t>
  </si>
  <si>
    <t xml:space="preserve">OVCHA KUPEL ul. PREZIDENT LINKALN </t>
  </si>
  <si>
    <t>street 754</t>
  </si>
  <si>
    <t>30.6.2016</t>
  </si>
  <si>
    <t xml:space="preserve">ALEKSANDAR MALINOV MLADOST Bulgaria </t>
  </si>
  <si>
    <t>01.7.2016</t>
  </si>
  <si>
    <t xml:space="preserve">SERDIKA ul. HRISTO BATANDZHIEV; block 1; 2; 3; 4; 5 </t>
  </si>
  <si>
    <t>street 694</t>
  </si>
  <si>
    <t>TSARIGRADSKO SHOSE 7-MI - 11-TI KM</t>
  </si>
  <si>
    <t xml:space="preserve">TSARIGRADSKO SHOSE 7-MI - 11-TI KM ISKAR Bulgaria </t>
  </si>
  <si>
    <t>07.7.2016</t>
  </si>
  <si>
    <t xml:space="preserve">SLATINA ul. HUBAVKA 9 </t>
  </si>
  <si>
    <t>11.7.2016</t>
  </si>
  <si>
    <t xml:space="preserve">OVCHA KUPEL 2 OVCHA KUPEL Bulgaria </t>
  </si>
  <si>
    <t xml:space="preserve">OVCHA KUPEL ul. 754 </t>
  </si>
  <si>
    <t>ZONA B-3</t>
  </si>
  <si>
    <t xml:space="preserve">ZONA B-3 VAZRAZHDANE Bulgaria </t>
  </si>
  <si>
    <t>street REZBARSKA 3A</t>
  </si>
  <si>
    <t>REPUBLIKA</t>
  </si>
  <si>
    <t xml:space="preserve">REPUBLIKA VRABNITSA Bulgaria </t>
  </si>
  <si>
    <t>14.7.2016</t>
  </si>
  <si>
    <t>ZHIL. GRUPA YUZHEN PARK</t>
  </si>
  <si>
    <t>street PCHELA 21</t>
  </si>
  <si>
    <t xml:space="preserve">ZHIL. GRUPA YUZHEN PARK TRIADITSA Bulgaria </t>
  </si>
  <si>
    <t>15.6.2016</t>
  </si>
  <si>
    <t xml:space="preserve">OVCHA KUPEL ul. 694 </t>
  </si>
  <si>
    <t>street TSAR SIMEON 154</t>
  </si>
  <si>
    <t>street 754 17</t>
  </si>
  <si>
    <t>ILIYANTSI-IZTOK</t>
  </si>
  <si>
    <t xml:space="preserve">ILIYANTSI-IZTOK SERDIKA Bulgaria </t>
  </si>
  <si>
    <t xml:space="preserve">PODUYANE ul. REZBARSKA 3A </t>
  </si>
  <si>
    <t>18.7.2016</t>
  </si>
  <si>
    <t>19.7.2016</t>
  </si>
  <si>
    <t>17.6.2016</t>
  </si>
  <si>
    <t>street HEMUS 29</t>
  </si>
  <si>
    <t xml:space="preserve">KRASNO SELO ul. PCHELA 21 </t>
  </si>
  <si>
    <t>MODERNO PREDGRADIE - RAZSHIRENIE</t>
  </si>
  <si>
    <t>LYULIN</t>
  </si>
  <si>
    <t>street HRISTO STANISHEV 41</t>
  </si>
  <si>
    <t xml:space="preserve">MODERNO PREDGRADIE - RAZSHIRENIE LYULIN Bulgaria </t>
  </si>
  <si>
    <t>21.7.2016</t>
  </si>
  <si>
    <t xml:space="preserve">VAZRAZHDANE ul. TSAR SIMEON 154 </t>
  </si>
  <si>
    <t>25.7.2016</t>
  </si>
  <si>
    <t>LEVSKI - BOTEVGRADSKO SHOSE-RILSKA OBITEL</t>
  </si>
  <si>
    <t>street IV. SELIMINSKI 15</t>
  </si>
  <si>
    <t xml:space="preserve">OVCHA KUPEL ul. 754 17 </t>
  </si>
  <si>
    <t>22.6.2016</t>
  </si>
  <si>
    <t xml:space="preserve">KRASNO SELO - PLAVATELEN KANAL TRIADITSA Bulgaria </t>
  </si>
  <si>
    <t>LYULIN 10</t>
  </si>
  <si>
    <t>street MAKENIYA 1; LYULIN 10</t>
  </si>
  <si>
    <t>street BORYANA 41</t>
  </si>
  <si>
    <t>27.7.2016</t>
  </si>
  <si>
    <t>SUHA REKA - ZAPAD</t>
  </si>
  <si>
    <t>street PODUENSKA 8</t>
  </si>
  <si>
    <t xml:space="preserve">SLATINA ul. HEMUS 29 </t>
  </si>
  <si>
    <t>ILIYANTSI-ZAPAD</t>
  </si>
  <si>
    <t xml:space="preserve">ILIYANTSI-ZAPAD NADEZHDA Bulgaria </t>
  </si>
  <si>
    <t>24.6.2016</t>
  </si>
  <si>
    <t>street PAVEL KRASOV 32</t>
  </si>
  <si>
    <t>28.7.2016</t>
  </si>
  <si>
    <t>DRUZHBA 2</t>
  </si>
  <si>
    <t>27.6.2016</t>
  </si>
  <si>
    <t xml:space="preserve">DRUZHBA 2 ISKAR Bulgaria </t>
  </si>
  <si>
    <t xml:space="preserve">SERDIKA ul. HRISTO STANISHEV 41 </t>
  </si>
  <si>
    <t>LEVSKI ZONA G</t>
  </si>
  <si>
    <t>block  22A - 23</t>
  </si>
  <si>
    <t>SLIVNITSA</t>
  </si>
  <si>
    <t xml:space="preserve">SLIVNITSA VRABNITSA Bulgaria </t>
  </si>
  <si>
    <t>SLATINA - YUG</t>
  </si>
  <si>
    <t xml:space="preserve">PODUYANE ul. IV. SELIMINSKI 15 </t>
  </si>
  <si>
    <t>street PROF. TSVETAN LAZAROV</t>
  </si>
  <si>
    <t>29.7.2016</t>
  </si>
  <si>
    <t>01.8.2016</t>
  </si>
  <si>
    <t xml:space="preserve">LYULIN ul. MAKENIYA 1; LYULIN 10 </t>
  </si>
  <si>
    <t>02.8.2016</t>
  </si>
  <si>
    <t>street KOSTA LULCHEV 58</t>
  </si>
  <si>
    <t xml:space="preserve">OVCHA KUPEL ul. BORYANA 41 </t>
  </si>
  <si>
    <t>ZONA G-12</t>
  </si>
  <si>
    <t>street SHIPKA 35</t>
  </si>
  <si>
    <t>04.8.2016</t>
  </si>
  <si>
    <t>09.8.2016</t>
  </si>
  <si>
    <t>04.7.2016</t>
  </si>
  <si>
    <t>street LAZAR MIHAYLOV 86A</t>
  </si>
  <si>
    <t xml:space="preserve">PODUYANE ul. PODUENSKA 8 </t>
  </si>
  <si>
    <t>05.7.2016</t>
  </si>
  <si>
    <t>street OSTRETS 32</t>
  </si>
  <si>
    <t xml:space="preserve">GEO MILEV SLATINA Bulgaria </t>
  </si>
  <si>
    <t>06.7.2016</t>
  </si>
  <si>
    <t>11.8.2016</t>
  </si>
  <si>
    <t>ILIYANTSI</t>
  </si>
  <si>
    <t>street CHUMIR 5</t>
  </si>
  <si>
    <t xml:space="preserve">ILIYANTSI NADEZHDA Bulgaria </t>
  </si>
  <si>
    <t xml:space="preserve">MLADOST ul. PAVEL KRASOV 32 </t>
  </si>
  <si>
    <t>street VINITSA 2</t>
  </si>
  <si>
    <t xml:space="preserve">SLATINA ul. PROF. TSVETAN LAZAROV </t>
  </si>
  <si>
    <t xml:space="preserve">SLATINA ul. KOSTA LULCHEV 58 </t>
  </si>
  <si>
    <t>TOLSTOY</t>
  </si>
  <si>
    <t xml:space="preserve">TOLSTOY NADEZHDA Bulgaria </t>
  </si>
  <si>
    <t xml:space="preserve">OBORISHTE ul. SHIPKA 35 </t>
  </si>
  <si>
    <t>12.7.2016</t>
  </si>
  <si>
    <t>street KOZLODUY 76</t>
  </si>
  <si>
    <t>13.7.2016</t>
  </si>
  <si>
    <t>OBELYA</t>
  </si>
  <si>
    <t xml:space="preserve">OBELYA VRABNITSA Bulgaria </t>
  </si>
  <si>
    <t xml:space="preserve">SERDIKA ul. LAZAR MIHAYLOV 86A </t>
  </si>
  <si>
    <t>street LYUBLYANA 21</t>
  </si>
  <si>
    <t>12.8.2016</t>
  </si>
  <si>
    <t>street ALEKSANDAR MALINOV</t>
  </si>
  <si>
    <t xml:space="preserve">TSAR BORIS III KRASNO SELO Bulgaria </t>
  </si>
  <si>
    <t xml:space="preserve">SLATINA ul. OSTRETS 32 </t>
  </si>
  <si>
    <t>16.8.2016</t>
  </si>
  <si>
    <t>18.8.2016</t>
  </si>
  <si>
    <t xml:space="preserve">NADEZHDA ul. CHUMIR 5 </t>
  </si>
  <si>
    <t xml:space="preserve">SLATINA ul. VINITSA 2 </t>
  </si>
  <si>
    <t>street INZH. BORISLAV OGOYSKI</t>
  </si>
  <si>
    <t xml:space="preserve">SERDIKA ul. KOZLODUY 76 </t>
  </si>
  <si>
    <t>22.8.2016</t>
  </si>
  <si>
    <t>15.7.2016</t>
  </si>
  <si>
    <t>street SOFRONIY VRACHANSKI</t>
  </si>
  <si>
    <t>23.8.2016</t>
  </si>
  <si>
    <t xml:space="preserve">OVCHA KUPEL ul. LYUBLYANA 21 </t>
  </si>
  <si>
    <t>street SABORNA 2</t>
  </si>
  <si>
    <t>24.8.2016</t>
  </si>
  <si>
    <t>BOTEVGRADSKO SHOSE 2</t>
  </si>
  <si>
    <t xml:space="preserve">MLADOST ul. ALEKSANDAR MALINOV </t>
  </si>
  <si>
    <t>street LETOSTRUY 20</t>
  </si>
  <si>
    <t xml:space="preserve">LEVSKI ZONA G PODUYANE Bulgaria </t>
  </si>
  <si>
    <t>25.8.2016</t>
  </si>
  <si>
    <t xml:space="preserve">OVCHA KUPEL ul. INZH. BORISLAV OGOYSKI </t>
  </si>
  <si>
    <t>26.8.2016</t>
  </si>
  <si>
    <t xml:space="preserve">SERDIKA ul. SOFRONIY VRACHANSKI </t>
  </si>
  <si>
    <t>20.7.2016</t>
  </si>
  <si>
    <t>29.8.2016</t>
  </si>
  <si>
    <t>YUGOIZTOCHEN GRAD RAYON 4 - ZONA 5</t>
  </si>
  <si>
    <t>DRAGALEVSKA SPIRKA</t>
  </si>
  <si>
    <t>street HENRIH IBSEN 13</t>
  </si>
  <si>
    <t xml:space="preserve">YUGOIZTOCHEN GRAD RAYON 4 - ZONA 5 MLADOST Bulgaria </t>
  </si>
  <si>
    <t xml:space="preserve">SREDETS ul. SABORNA 2 </t>
  </si>
  <si>
    <t xml:space="preserve">ZONA G-13 OBORISHTE Bulgaria </t>
  </si>
  <si>
    <t>30.8.2016</t>
  </si>
  <si>
    <t>SUHA REKA - BOTEVGRADSKO SHOSE</t>
  </si>
  <si>
    <t xml:space="preserve">PODUYANE ul. LETOSTRUY 20 </t>
  </si>
  <si>
    <t>street POPOVA SHAPKA 44</t>
  </si>
  <si>
    <t xml:space="preserve">SUHA REKA - BOTEVGRADSKO SHOSE PODUYANE Bulgaria </t>
  </si>
  <si>
    <t xml:space="preserve">LOZENETS ul. HENRIH IBSEN 13 </t>
  </si>
  <si>
    <t>street IZVOR 14; GORNA BANYA</t>
  </si>
  <si>
    <t>TSARIGRADSKO SHOSE 7-11 KM</t>
  </si>
  <si>
    <t xml:space="preserve">TSARIGRADSKO SHOSE 7-11 KM MLADOST Bulgaria </t>
  </si>
  <si>
    <t>22.7.2016</t>
  </si>
  <si>
    <t>HR. SMIRNENSKI - SLATINA</t>
  </si>
  <si>
    <t xml:space="preserve">SLATINA ul. POPOVA SHAPKA 44 </t>
  </si>
  <si>
    <t>street KIRIL BOZHIKOV 22</t>
  </si>
  <si>
    <t>31.8.2016</t>
  </si>
  <si>
    <t>TREBICH - ST. DVOR</t>
  </si>
  <si>
    <t xml:space="preserve">TREBICH - ST. DVOR NADEZHDA Bulgaria </t>
  </si>
  <si>
    <t xml:space="preserve">OVCHA KUPEL ul. IZVOR 14; GORNA BANYA </t>
  </si>
  <si>
    <t xml:space="preserve">TSENTAR SREDETS Bulgaria </t>
  </si>
  <si>
    <t>DRUZHBA</t>
  </si>
  <si>
    <t>street 560 17A</t>
  </si>
  <si>
    <t xml:space="preserve">DRUZHBA ISKAR Bulgaria </t>
  </si>
  <si>
    <t xml:space="preserve">SLATINA ul. KIRIL BOZHIKOV 22 </t>
  </si>
  <si>
    <t>street TSAR SAMUIL 122</t>
  </si>
  <si>
    <t xml:space="preserve">PODUYANE ul. 560 17A </t>
  </si>
  <si>
    <t>01.9.2016</t>
  </si>
  <si>
    <t xml:space="preserve">SERDIKA ul. TSAR SAMUIL 122 </t>
  </si>
  <si>
    <t>KRASNO SELO - STRELBISHTE URB. BL. 32</t>
  </si>
  <si>
    <t xml:space="preserve">KRASNO SELO - STRELBISHTE URB. BL. 32 TRIADITSA Bulgaria </t>
  </si>
  <si>
    <t>02.9.2016</t>
  </si>
  <si>
    <t>KRASNA POLYANA 1</t>
  </si>
  <si>
    <t>street GEO MILEV 144</t>
  </si>
  <si>
    <t xml:space="preserve">KRASNA POLYANA 1 KRASNA POLYANA Bulgaria </t>
  </si>
  <si>
    <t xml:space="preserve">SLATINA ul. GEO MILEV 144 </t>
  </si>
  <si>
    <t>07.9.2016</t>
  </si>
  <si>
    <t>VOENNA RAMPA - ZAPAD</t>
  </si>
  <si>
    <t>street ILIENSKO SHOSE 3</t>
  </si>
  <si>
    <t>08.9.2016</t>
  </si>
  <si>
    <t xml:space="preserve">NADEZHDA ul. ILIENSKO SHOSE 3 </t>
  </si>
  <si>
    <t>street ELOV L 46; LEV TOLSTOY</t>
  </si>
  <si>
    <t xml:space="preserve">NADEZHDA ul. ELOV L 46; LEV TOLSTOY </t>
  </si>
  <si>
    <t>09.9.2016</t>
  </si>
  <si>
    <t>GEVGELIYSKI KVARTAL</t>
  </si>
  <si>
    <t xml:space="preserve">GEVGELIYSKI KVARTAL ILINDEN Bulgaria </t>
  </si>
  <si>
    <t>street LOTOS; GORNA BANYA</t>
  </si>
  <si>
    <t>14.9.2016</t>
  </si>
  <si>
    <t xml:space="preserve">OVCHA KUPEL ul. LOTOS; GORNA BANYA </t>
  </si>
  <si>
    <t>03.8.2016</t>
  </si>
  <si>
    <t>16.9.2016</t>
  </si>
  <si>
    <t>street RUMEN VOYVODA 8A</t>
  </si>
  <si>
    <t xml:space="preserve">SLATINA ul. RUMEN VOYVODA 8A </t>
  </si>
  <si>
    <t>street ZLATNA BRUDZHA 26</t>
  </si>
  <si>
    <t xml:space="preserve">KRASNA POLYANA ul. ZLATNA BRUDZHA 26 </t>
  </si>
  <si>
    <t>19.9.2016</t>
  </si>
  <si>
    <t>FILIPOVTSI</t>
  </si>
  <si>
    <t xml:space="preserve">FILIPOVTSI LYULIN Bulgaria </t>
  </si>
  <si>
    <t>street SMARCH</t>
  </si>
  <si>
    <t xml:space="preserve">KRASNO SELO ul. SMARCH </t>
  </si>
  <si>
    <t>NADEZHDA 2</t>
  </si>
  <si>
    <t>street YUNLA</t>
  </si>
  <si>
    <t xml:space="preserve">NADEZHDA 2 NADEZHDA Bulgaria </t>
  </si>
  <si>
    <t xml:space="preserve">SLATINA ul. YUNLA </t>
  </si>
  <si>
    <t>20.9.2016</t>
  </si>
  <si>
    <t>HRISTO SMIRNENSKI-SLATINA</t>
  </si>
  <si>
    <t>ZONA B-17</t>
  </si>
  <si>
    <t>street MARIYA LUIZA 193</t>
  </si>
  <si>
    <t xml:space="preserve">HRISTO SMIRNENSKI-SLATINA SLATINA Bulgaria </t>
  </si>
  <si>
    <t xml:space="preserve">SERDIKA ul. MARIYA LUIZA 193 </t>
  </si>
  <si>
    <t>HLADILNIKA VITOSHA</t>
  </si>
  <si>
    <t>YUBILEYNA GORA</t>
  </si>
  <si>
    <t>street MONTEVIDEO 107</t>
  </si>
  <si>
    <t xml:space="preserve">HLADILNIKA VITOSHA LOZENETS Bulgaria </t>
  </si>
  <si>
    <t xml:space="preserve">OVCHA KUPEL ul. MONTEVIDEO 107 </t>
  </si>
  <si>
    <t>street SREBROSTRUY 6</t>
  </si>
  <si>
    <t xml:space="preserve">KRASNA POLYANA ul. SREBROSTRUY 6 </t>
  </si>
  <si>
    <t>street KALOFER 7</t>
  </si>
  <si>
    <t xml:space="preserve">SERDIKA ul. KALOFER 7 </t>
  </si>
  <si>
    <t>21.9.2016</t>
  </si>
  <si>
    <t>15.8.2016</t>
  </si>
  <si>
    <t>street MESECHINKA 7</t>
  </si>
  <si>
    <t xml:space="preserve">OVCHA KUPEL ul. MESECHINKA 7 </t>
  </si>
  <si>
    <t>26.9.2016</t>
  </si>
  <si>
    <t>street BUNAYA 16</t>
  </si>
  <si>
    <t xml:space="preserve">OBORISHTE ul. BUNAYA 16 </t>
  </si>
  <si>
    <t>STUDENTSKI GRAD; block 5</t>
  </si>
  <si>
    <t>street NIKOLA PETKOV 76</t>
  </si>
  <si>
    <t xml:space="preserve">OVCHA KUPEL ul. NIKOLA PETKOV 76 </t>
  </si>
  <si>
    <t>27.9.2016</t>
  </si>
  <si>
    <t>street SIMEON RADEV 4</t>
  </si>
  <si>
    <t>28.9.2016</t>
  </si>
  <si>
    <t xml:space="preserve">VITOSHA ul. SIMEON RADEV 4 </t>
  </si>
  <si>
    <t>ISKAR-SEVER 1</t>
  </si>
  <si>
    <t>29.9.2016</t>
  </si>
  <si>
    <t>street 5007</t>
  </si>
  <si>
    <t xml:space="preserve">ISKAR ul. 5007 </t>
  </si>
  <si>
    <t xml:space="preserve">BENKOVSKI SERDIKA Bulgaria </t>
  </si>
  <si>
    <t>30.9.2016</t>
  </si>
  <si>
    <t>ZONA V - 17</t>
  </si>
  <si>
    <t>street IVAN TURGENEV 10</t>
  </si>
  <si>
    <t xml:space="preserve">SERDIKA ul. IVAN TURGENEV 10 </t>
  </si>
  <si>
    <t>PODLOZISHTE - GORNA BANYA - RAZSHIRENIE</t>
  </si>
  <si>
    <t>street 756</t>
  </si>
  <si>
    <t xml:space="preserve">OVCHA KUPEL ul. 756 </t>
  </si>
  <si>
    <t>street TORINI KUKLI 20</t>
  </si>
  <si>
    <t>SKLADOVA ZONA - ILIYANTSI</t>
  </si>
  <si>
    <t xml:space="preserve">SKLADOVA ZONA - ILIYANTSI NADEZHDA Bulgaria </t>
  </si>
  <si>
    <t xml:space="preserve">PODUYANE ul. TORINI KUKLI 20 </t>
  </si>
  <si>
    <t>04.10.2016</t>
  </si>
  <si>
    <t>17.8.2016</t>
  </si>
  <si>
    <t>street NCHO VATAH 34</t>
  </si>
  <si>
    <t xml:space="preserve">PODUYANE ul. NCHO VATAH 34 </t>
  </si>
  <si>
    <t>HLADILNIKA - VITOSHA; CHAST SEVER</t>
  </si>
  <si>
    <t>block  43</t>
  </si>
  <si>
    <t xml:space="preserve">HLADILNIKA - VITOSHA; CHAST SEVER LOZENETS Bulgaria </t>
  </si>
  <si>
    <t>street KESTEN 17A</t>
  </si>
  <si>
    <t xml:space="preserve">SERDIKA ul. KESTEN 17A </t>
  </si>
  <si>
    <t>05.10.2016</t>
  </si>
  <si>
    <t>street NARODNO HORO</t>
  </si>
  <si>
    <t xml:space="preserve">OVCHA KUPEL ul. NARODNO HORO </t>
  </si>
  <si>
    <t>07.10.2016</t>
  </si>
  <si>
    <t>NADEZHDA 1B</t>
  </si>
  <si>
    <t xml:space="preserve">NADEZHDA 1B NADEZHDA Bulgaria </t>
  </si>
  <si>
    <t>PROMISHLENA ZONA HLADILNIKA</t>
  </si>
  <si>
    <t>11.10.2016</t>
  </si>
  <si>
    <t>PROMISHLENA</t>
  </si>
  <si>
    <t>BOTEVGRADSKO SHOSE-RAMKA</t>
  </si>
  <si>
    <t xml:space="preserve">BOTEVGRADSKO SHOSE-RAMKA PODUYANE Bulgaria </t>
  </si>
  <si>
    <t>street PETAR VELICHKOV 1</t>
  </si>
  <si>
    <t xml:space="preserve">SERDIKA ul. PETAR VELICHKOV 1 </t>
  </si>
  <si>
    <t>12.10.2016</t>
  </si>
  <si>
    <t>street MESECHINKA</t>
  </si>
  <si>
    <t xml:space="preserve">OVCHA KUPEL ul. MESECHINKA </t>
  </si>
  <si>
    <t xml:space="preserve">OVCHA KUPEL OVCHA KUPEL Bulgaria </t>
  </si>
  <si>
    <t>13.10.2016</t>
  </si>
  <si>
    <t>street LUI AYER 146</t>
  </si>
  <si>
    <t xml:space="preserve">TRIADITSA ul. LUI AYER 146 </t>
  </si>
  <si>
    <t>ZONA V-15</t>
  </si>
  <si>
    <t xml:space="preserve">ZONA V-15 SERDIKA Bulgaria </t>
  </si>
  <si>
    <t>street NIKOLA PETKOV 89</t>
  </si>
  <si>
    <t xml:space="preserve">OVCHA KUPEL ul. NIKOLA PETKOV 89 </t>
  </si>
  <si>
    <t>LOZENETS-ZHIL. GRUPA - YUZHEN PARK</t>
  </si>
  <si>
    <t xml:space="preserve">LOZENETS-ZHIL. GRUPA - YUZHEN PARK TRIADITSA Bulgaria </t>
  </si>
  <si>
    <t>12.9.2016</t>
  </si>
  <si>
    <t>ISKAR-SEVER 3</t>
  </si>
  <si>
    <t>17.10.2016</t>
  </si>
  <si>
    <t>street BRYUKSEL 14</t>
  </si>
  <si>
    <t xml:space="preserve">ISKAR ul. BRYUKSEL 14 </t>
  </si>
  <si>
    <t>18.10.2016</t>
  </si>
  <si>
    <t>13.9.2016</t>
  </si>
  <si>
    <t>street NIKOLA MIRCHEV 25</t>
  </si>
  <si>
    <t>19.10.2016</t>
  </si>
  <si>
    <t xml:space="preserve">IZGREV ul. NIKOLA MIRCHEV 25 </t>
  </si>
  <si>
    <t>GARA ISKAR</t>
  </si>
  <si>
    <t xml:space="preserve">GARA ISKAR ISKAR Bulgaria </t>
  </si>
  <si>
    <t>street TAYGA 16</t>
  </si>
  <si>
    <t>24.10.2016</t>
  </si>
  <si>
    <t xml:space="preserve">SERDIKA ul. TAYGA 16 </t>
  </si>
  <si>
    <t>15.9.2016</t>
  </si>
  <si>
    <t xml:space="preserve">ZONA V-17 SERDIKA Bulgaria </t>
  </si>
  <si>
    <t>street TSAR KALOYAN 1</t>
  </si>
  <si>
    <t>25.10.2016</t>
  </si>
  <si>
    <t xml:space="preserve">SREDETS ul. TSAR KALOYAN 1 </t>
  </si>
  <si>
    <t>26.10.2016</t>
  </si>
  <si>
    <t>street ALEKO TURANDZHA; ZHK RAZSADNIKA - KONYOVITSA</t>
  </si>
  <si>
    <t xml:space="preserve"> SREDETS Bulgaria </t>
  </si>
  <si>
    <t xml:space="preserve">KRASNA POLYANA ul. ALEKO TURANDZHA; ZHK RAZSADNIKA - KONYOVITSA </t>
  </si>
  <si>
    <t>27.10.2016</t>
  </si>
  <si>
    <t>17.9.2016</t>
  </si>
  <si>
    <t>SUHODOL</t>
  </si>
  <si>
    <t>28.10.2016</t>
  </si>
  <si>
    <t>street SUHOLSKA 189</t>
  </si>
  <si>
    <t xml:space="preserve">KRASNA POLYANA ul. SUHOLSKA 189 </t>
  </si>
  <si>
    <t>SUHA REKA-BOTEVGRADSKO SHOSE-SEVER</t>
  </si>
  <si>
    <t>street MIHAIL SARAFOV 4</t>
  </si>
  <si>
    <t xml:space="preserve">PODUYANE ul. MIHAIL SARAFOV 4 </t>
  </si>
  <si>
    <t>street HORIZONT 39</t>
  </si>
  <si>
    <t xml:space="preserve">SERDIKA ul. HORIZONT 39 </t>
  </si>
  <si>
    <t>street KOZLODUY 175</t>
  </si>
  <si>
    <t xml:space="preserve">SERDIKA ul. KOZLODUY 175 </t>
  </si>
  <si>
    <t>street LAZAR MIHAYLOV 95V</t>
  </si>
  <si>
    <t xml:space="preserve">SERDIKA ul. LAZAR MIHAYLOV 95V </t>
  </si>
  <si>
    <t>street KAMENITSA 2</t>
  </si>
  <si>
    <t xml:space="preserve">OVCHA KUPEL ul. KAMENITSA 2 </t>
  </si>
  <si>
    <t>street KIRIL PARLICHEV 54</t>
  </si>
  <si>
    <t xml:space="preserve">SERDIKA ul. KIRIL PARLICHEV 54 </t>
  </si>
  <si>
    <t>03.10.2016</t>
  </si>
  <si>
    <t>LEVSKI - BOTEVGRADSKO SHOSE-RAMKA</t>
  </si>
  <si>
    <t>street KAP. R. NIKOLOV</t>
  </si>
  <si>
    <t xml:space="preserve">PODUYANE ul. KAP. R. NIKOLOV </t>
  </si>
  <si>
    <t>ISKAR - YUG</t>
  </si>
  <si>
    <t>street DATEKS 4</t>
  </si>
  <si>
    <t xml:space="preserve">ISKAR ul. DATEKS 4 </t>
  </si>
  <si>
    <t>LAGERA</t>
  </si>
  <si>
    <t>street HRISTO MATOV 19</t>
  </si>
  <si>
    <t xml:space="preserve">KRASNO SELO ul. HRISTO MATOV 19 </t>
  </si>
  <si>
    <t>street BLAGA VEST 3</t>
  </si>
  <si>
    <t xml:space="preserve">KRASNA POLYANA ul. BLAGA VEST 3 </t>
  </si>
  <si>
    <t>street PROF. NIKOV; EKZARH STEFAN</t>
  </si>
  <si>
    <t xml:space="preserve">NADEZHDA ul. PROF. NIKOV; EKZARH STEFAN </t>
  </si>
  <si>
    <t>street 756 7; GORNA BANYA</t>
  </si>
  <si>
    <t xml:space="preserve">OVCHA KUPEL ul. 756 7; GORNA BANYA </t>
  </si>
  <si>
    <t>14.10.2016</t>
  </si>
  <si>
    <t>street TOR DZHEBAROV</t>
  </si>
  <si>
    <t xml:space="preserve">TRIADITSA ul. TOR DZHEBAROV </t>
  </si>
  <si>
    <t>20.10.2016</t>
  </si>
  <si>
    <t>street 758; GORNA BANYA</t>
  </si>
  <si>
    <t xml:space="preserve">OVCHA KUPEL ul. 758; GORNA BANYA </t>
  </si>
  <si>
    <t>21.10.2016</t>
  </si>
  <si>
    <t>street TSARIGRADSKO SHOSE</t>
  </si>
  <si>
    <t xml:space="preserve">MLADOST ul. TSARIGRADSKO SHOSE </t>
  </si>
  <si>
    <t>GEVGELIYSKI; block  12</t>
  </si>
  <si>
    <t>GEVGELIYSKI;</t>
  </si>
  <si>
    <t>street STOLETNIK</t>
  </si>
  <si>
    <t xml:space="preserve">SERDIKA ul. STOLETNIK </t>
  </si>
  <si>
    <t>SVETA TROITSA; block  174</t>
  </si>
  <si>
    <t>SVETA</t>
  </si>
  <si>
    <t>SVETA TROITSA; block  353</t>
  </si>
  <si>
    <t>SVETA TROITSA; block  383</t>
  </si>
  <si>
    <t>street LEONAR DA VINCHI 5</t>
  </si>
  <si>
    <t xml:space="preserve">SREDETS ul. LEONAR DA VINCHI 5 </t>
  </si>
  <si>
    <t>street DIMITAR PESHEV 4</t>
  </si>
  <si>
    <t xml:space="preserve">ISKAR ul. DIMITAR PESHEV 4 </t>
  </si>
  <si>
    <t>street SVETLOSTRUY 19</t>
  </si>
  <si>
    <t xml:space="preserve">SLATINA ul. SVETLOSTRUY 19 </t>
  </si>
  <si>
    <t>street GEN. NIKOLAY G. STOLETOV 12</t>
  </si>
  <si>
    <t xml:space="preserve">ILINDEN ul. GEN. NIKOLAY G. STOLETOV 12 </t>
  </si>
  <si>
    <t>street EMILIYAN STANEV 48A</t>
  </si>
  <si>
    <t xml:space="preserve">TRIADITSA ul. EMILIYAN STANEV 48A </t>
  </si>
  <si>
    <t>street PERYANOVETS 11</t>
  </si>
  <si>
    <t xml:space="preserve">SERDIKA ul. PERYANOVETS 11 </t>
  </si>
  <si>
    <t>Filter (everything except sheet)</t>
  </si>
  <si>
    <t>Fixed Address</t>
  </si>
  <si>
    <t xml:space="preserve">OVCHA KUPEL SEKULITSA SUHOL </t>
  </si>
  <si>
    <t>DIMITAR MILENKOV 177</t>
  </si>
  <si>
    <t>DIMITAR</t>
  </si>
  <si>
    <t xml:space="preserve">SERDIKA FONDOVI ZHILISHTA блок 209 </t>
  </si>
  <si>
    <t xml:space="preserve">SERDIKA FONDOVI ZHILISHTA блок 214 </t>
  </si>
  <si>
    <t xml:space="preserve">SERDIKA ZONA V-17 BANISHORA </t>
  </si>
  <si>
    <t xml:space="preserve">PODUYANE LEVSKI ZONA G блок  22A - 23 </t>
  </si>
  <si>
    <t xml:space="preserve">STUDENTSKI  STUDENTSKI GRAD </t>
  </si>
  <si>
    <t xml:space="preserve">STUDENTSKI STUDENTSKI GRAD STUDENTSKI GRAD; блок 5 </t>
  </si>
  <si>
    <t xml:space="preserve">SERDIKA ZONA V - 17 блок  43 </t>
  </si>
  <si>
    <t xml:space="preserve">LOZENETS HLADILNIKA VITOSHA PROMISHLENA ZONA HLADILNIKA </t>
  </si>
  <si>
    <t xml:space="preserve">ILINDEN GEVGELIYSKI KVARTAL GEVGELIYSKI; блок  12 </t>
  </si>
  <si>
    <t xml:space="preserve">ILINDEN VALCHO IVANOV - SEVER SVETA TROITSA; блок  174 </t>
  </si>
  <si>
    <t xml:space="preserve">ILINDEN VALCHO IVANOV - SEVER SVETA TROITSA; блок  353 </t>
  </si>
  <si>
    <t xml:space="preserve">ILINDEN VALCHO IVANOV - SEVER SVETA TROITSA; блок  383 </t>
  </si>
  <si>
    <t xml:space="preserve">ISKAR  DIMITAR MILENKOV 177 </t>
  </si>
  <si>
    <t xml:space="preserve">   </t>
  </si>
  <si>
    <t>Suggestion from: rnikiforova:  Bulgaria "block" in the address means the apartment building, it's "блок" in Bulgarian. Google not good at appartment blocks. BGMaps is better at it - https://www.bgmaps.com</t>
  </si>
  <si>
    <t>https://chrome.google.com/webstore/detail/geocode-by-awesome-table/cnhboknahecjdnlkjnlodacdjelippfg?hl=en (cannot fix everything...)</t>
  </si>
  <si>
    <t>For about 37 addresses, I used a simple KNN with k=5 algorithm to geocode them based on the nearest district and locality.  (Ie. its literally an average in excel of the rows around the variable)</t>
  </si>
  <si>
    <t xml:space="preserve">Really that only reason I could not find these addresses is because google maps does not like block addresses from Bulgaria </t>
  </si>
  <si>
    <t>Manually fix addresses that were hard to find when parteners who speak Bulgarian wake up (so far is like 20-30 address so not tooo bad out of 850)</t>
  </si>
  <si>
    <t>Search in bg https://www.bgmaps.com/map/search then get the correct address.  Copy and past that address in google maps then get the Lat/Long it says should be there</t>
  </si>
  <si>
    <t>Validate Geolocation</t>
  </si>
  <si>
    <t>Latitude should not be less than  22 and no greater than 25 (really is should be between 23.1 and 23.9, but yeah. I gave the validation some flexiblity just in case...</t>
  </si>
  <si>
    <t>FIXED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</si>
</sst>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color rgb="FF0000FF"/>
    </font>
    <font>
      <b/>
      <color rgb="FFFF0000"/>
    </font>
    <font/>
    <font>
      <color rgb="FF000000"/>
      <name val="Arial"/>
    </font>
    <font>
      <b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C00"/>
        <bgColor rgb="FFFF9C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3" fontId="5" numFmtId="0" xfId="0" applyAlignment="1" applyFill="1" applyFont="1">
      <alignment horizontal="right" readingOrder="0"/>
    </xf>
    <xf borderId="0" fillId="4" fontId="4" numFmtId="0" xfId="0" applyAlignment="1" applyFill="1" applyFont="1">
      <alignment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left" readingOrder="0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horizontal="center" vertical="bottom"/>
    </xf>
    <xf borderId="0" fillId="3" fontId="5" numFmtId="0" xfId="0" applyAlignment="1" applyFont="1">
      <alignment horizontal="left"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42.57"/>
  </cols>
  <sheetData>
    <row r="1">
      <c r="A1" s="1" t="s">
        <v>1</v>
      </c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8" t="s">
        <v>8</v>
      </c>
    </row>
    <row r="3">
      <c r="A3" s="10">
        <v>100.0</v>
      </c>
      <c r="B3" s="10" t="s">
        <v>17</v>
      </c>
      <c r="C3" s="10" t="s">
        <v>18</v>
      </c>
      <c r="D3" s="10" t="s">
        <v>20</v>
      </c>
      <c r="E3" s="10" t="s">
        <v>21</v>
      </c>
      <c r="F3" s="10" t="s">
        <v>22</v>
      </c>
      <c r="G3" s="10" t="s">
        <v>22</v>
      </c>
    </row>
    <row r="4">
      <c r="A4" s="10">
        <v>101.0</v>
      </c>
      <c r="B4" s="10" t="s">
        <v>19</v>
      </c>
      <c r="C4" s="10" t="s">
        <v>18</v>
      </c>
      <c r="D4" s="10" t="s">
        <v>23</v>
      </c>
      <c r="E4" s="10" t="s">
        <v>24</v>
      </c>
      <c r="F4" s="10" t="s">
        <v>26</v>
      </c>
      <c r="G4" s="10" t="s">
        <v>27</v>
      </c>
    </row>
    <row r="5">
      <c r="A5" s="10">
        <v>102.0</v>
      </c>
      <c r="B5" s="10" t="s">
        <v>19</v>
      </c>
      <c r="C5" s="10" t="s">
        <v>18</v>
      </c>
      <c r="D5" s="10" t="s">
        <v>29</v>
      </c>
      <c r="E5" s="10" t="s">
        <v>28</v>
      </c>
    </row>
    <row r="6">
      <c r="A6" s="10">
        <v>103.0</v>
      </c>
      <c r="B6" s="10" t="s">
        <v>32</v>
      </c>
      <c r="C6" s="10" t="s">
        <v>33</v>
      </c>
      <c r="D6" s="10" t="s">
        <v>34</v>
      </c>
      <c r="E6" s="10" t="s">
        <v>35</v>
      </c>
    </row>
    <row r="7">
      <c r="A7" s="10">
        <v>104.0</v>
      </c>
      <c r="B7" s="10" t="s">
        <v>32</v>
      </c>
      <c r="C7" s="10" t="s">
        <v>33</v>
      </c>
      <c r="D7" s="10" t="s">
        <v>36</v>
      </c>
      <c r="E7" s="10" t="s">
        <v>37</v>
      </c>
    </row>
    <row r="8">
      <c r="A8" s="10">
        <v>105.0</v>
      </c>
      <c r="B8" s="10" t="s">
        <v>38</v>
      </c>
      <c r="C8" s="10" t="s">
        <v>33</v>
      </c>
      <c r="D8" s="10" t="s">
        <v>39</v>
      </c>
      <c r="E8" s="10" t="s">
        <v>40</v>
      </c>
      <c r="F8" s="10" t="s">
        <v>41</v>
      </c>
      <c r="G8" s="10" t="s">
        <v>27</v>
      </c>
    </row>
    <row r="9">
      <c r="A9" s="10">
        <v>106.0</v>
      </c>
      <c r="B9" s="10" t="s">
        <v>38</v>
      </c>
      <c r="C9" s="10" t="s">
        <v>18</v>
      </c>
      <c r="D9" s="10" t="s">
        <v>42</v>
      </c>
      <c r="F9" s="10" t="s">
        <v>43</v>
      </c>
      <c r="G9" s="10" t="s">
        <v>27</v>
      </c>
    </row>
    <row r="10">
      <c r="A10" s="10">
        <v>107.0</v>
      </c>
      <c r="B10" s="10" t="s">
        <v>44</v>
      </c>
      <c r="C10" s="10" t="s">
        <v>18</v>
      </c>
      <c r="D10" s="10" t="s">
        <v>29</v>
      </c>
      <c r="E10" s="10" t="s">
        <v>28</v>
      </c>
    </row>
    <row r="11">
      <c r="A11" s="10">
        <v>108.0</v>
      </c>
      <c r="B11" s="10" t="s">
        <v>44</v>
      </c>
      <c r="C11" s="10" t="s">
        <v>18</v>
      </c>
      <c r="D11" s="10" t="s">
        <v>46</v>
      </c>
      <c r="E11" s="10" t="s">
        <v>47</v>
      </c>
    </row>
    <row r="12">
      <c r="A12" s="10">
        <v>109.0</v>
      </c>
      <c r="B12" s="10" t="s">
        <v>48</v>
      </c>
      <c r="C12" s="10" t="s">
        <v>18</v>
      </c>
      <c r="D12" s="10" t="s">
        <v>23</v>
      </c>
      <c r="E12" s="10" t="s">
        <v>49</v>
      </c>
    </row>
    <row r="13">
      <c r="A13" s="10">
        <v>110.0</v>
      </c>
      <c r="B13" s="10" t="s">
        <v>48</v>
      </c>
      <c r="C13" s="10" t="s">
        <v>18</v>
      </c>
      <c r="D13" s="10" t="s">
        <v>50</v>
      </c>
      <c r="E13" s="10" t="s">
        <v>51</v>
      </c>
      <c r="F13" s="10" t="s">
        <v>52</v>
      </c>
      <c r="G13" s="10" t="s">
        <v>27</v>
      </c>
    </row>
    <row r="14">
      <c r="A14" s="10">
        <v>111.0</v>
      </c>
      <c r="B14" s="10" t="s">
        <v>53</v>
      </c>
      <c r="C14" s="10" t="s">
        <v>18</v>
      </c>
      <c r="D14" s="10" t="s">
        <v>29</v>
      </c>
      <c r="E14" s="10" t="s">
        <v>54</v>
      </c>
    </row>
    <row r="15">
      <c r="A15" s="10">
        <v>112.0</v>
      </c>
      <c r="B15" s="10" t="s">
        <v>56</v>
      </c>
      <c r="C15" s="10" t="s">
        <v>57</v>
      </c>
      <c r="D15" s="10" t="s">
        <v>36</v>
      </c>
      <c r="E15" s="10" t="s">
        <v>58</v>
      </c>
    </row>
    <row r="16">
      <c r="A16" s="10">
        <v>113.0</v>
      </c>
      <c r="B16" s="10" t="s">
        <v>56</v>
      </c>
      <c r="C16" s="10" t="s">
        <v>57</v>
      </c>
      <c r="D16" s="10" t="s">
        <v>59</v>
      </c>
      <c r="E16" s="10" t="s">
        <v>60</v>
      </c>
      <c r="F16" s="10" t="s">
        <v>62</v>
      </c>
      <c r="G16" s="10" t="s">
        <v>27</v>
      </c>
    </row>
    <row r="17">
      <c r="A17" s="10">
        <v>114.0</v>
      </c>
      <c r="B17" s="10" t="s">
        <v>63</v>
      </c>
      <c r="C17" s="10" t="s">
        <v>57</v>
      </c>
      <c r="D17" s="10" t="s">
        <v>64</v>
      </c>
      <c r="E17" s="10" t="s">
        <v>65</v>
      </c>
      <c r="F17" s="10" t="s">
        <v>66</v>
      </c>
      <c r="G17" s="10" t="s">
        <v>27</v>
      </c>
    </row>
    <row r="18">
      <c r="A18" s="10">
        <v>115.0</v>
      </c>
      <c r="B18" s="10" t="s">
        <v>63</v>
      </c>
      <c r="C18" s="10" t="s">
        <v>18</v>
      </c>
      <c r="D18" s="10" t="s">
        <v>68</v>
      </c>
      <c r="E18" s="10" t="s">
        <v>69</v>
      </c>
      <c r="F18" s="10" t="s">
        <v>70</v>
      </c>
      <c r="G18" s="10" t="s">
        <v>27</v>
      </c>
    </row>
    <row r="19">
      <c r="A19" s="10">
        <v>116.0</v>
      </c>
      <c r="B19" s="10" t="s">
        <v>71</v>
      </c>
      <c r="C19" s="10" t="s">
        <v>57</v>
      </c>
      <c r="D19" s="10" t="s">
        <v>64</v>
      </c>
      <c r="E19" s="10" t="s">
        <v>65</v>
      </c>
    </row>
    <row r="20">
      <c r="A20" s="10">
        <v>117.0</v>
      </c>
      <c r="B20" s="10" t="s">
        <v>71</v>
      </c>
      <c r="C20" s="10" t="s">
        <v>57</v>
      </c>
      <c r="D20" s="10" t="s">
        <v>29</v>
      </c>
      <c r="E20" s="10" t="s">
        <v>72</v>
      </c>
    </row>
    <row r="21">
      <c r="A21" s="10">
        <v>118.0</v>
      </c>
      <c r="B21" s="10" t="s">
        <v>71</v>
      </c>
      <c r="C21" s="10" t="s">
        <v>18</v>
      </c>
      <c r="D21" s="10" t="s">
        <v>29</v>
      </c>
      <c r="E21" s="10" t="s">
        <v>74</v>
      </c>
      <c r="F21" s="10" t="s">
        <v>75</v>
      </c>
      <c r="G21" s="10" t="s">
        <v>27</v>
      </c>
    </row>
    <row r="22">
      <c r="A22" s="10">
        <v>119.0</v>
      </c>
      <c r="B22" s="10" t="s">
        <v>76</v>
      </c>
      <c r="C22" s="10" t="s">
        <v>57</v>
      </c>
      <c r="D22" s="10" t="s">
        <v>68</v>
      </c>
      <c r="E22" s="10" t="s">
        <v>69</v>
      </c>
    </row>
    <row r="23">
      <c r="A23" s="10">
        <v>120.0</v>
      </c>
      <c r="B23" s="10" t="s">
        <v>76</v>
      </c>
      <c r="C23" s="10" t="s">
        <v>33</v>
      </c>
      <c r="D23" s="10" t="s">
        <v>29</v>
      </c>
      <c r="E23" s="10" t="s">
        <v>78</v>
      </c>
    </row>
    <row r="24">
      <c r="A24" s="10">
        <v>121.0</v>
      </c>
      <c r="B24" s="10" t="s">
        <v>76</v>
      </c>
      <c r="C24" s="10" t="s">
        <v>33</v>
      </c>
      <c r="D24" s="10" t="s">
        <v>80</v>
      </c>
      <c r="E24" s="10" t="s">
        <v>81</v>
      </c>
      <c r="F24" s="10" t="s">
        <v>82</v>
      </c>
      <c r="G24" s="10" t="s">
        <v>27</v>
      </c>
    </row>
    <row r="25">
      <c r="A25" s="10">
        <v>122.0</v>
      </c>
      <c r="B25" s="10" t="s">
        <v>76</v>
      </c>
      <c r="C25" s="10" t="s">
        <v>18</v>
      </c>
      <c r="D25" s="10" t="s">
        <v>29</v>
      </c>
      <c r="E25" s="10" t="s">
        <v>85</v>
      </c>
      <c r="F25" s="10" t="s">
        <v>86</v>
      </c>
      <c r="G25" s="10" t="s">
        <v>27</v>
      </c>
    </row>
    <row r="26">
      <c r="A26" s="10">
        <v>123.0</v>
      </c>
      <c r="B26" s="10" t="s">
        <v>88</v>
      </c>
      <c r="C26" s="10" t="s">
        <v>57</v>
      </c>
      <c r="D26" s="10" t="s">
        <v>89</v>
      </c>
      <c r="E26" s="10" t="s">
        <v>90</v>
      </c>
      <c r="F26" s="10" t="s">
        <v>91</v>
      </c>
      <c r="G26" s="10" t="s">
        <v>27</v>
      </c>
    </row>
    <row r="27">
      <c r="A27" s="10">
        <v>124.0</v>
      </c>
      <c r="B27" s="10" t="s">
        <v>88</v>
      </c>
      <c r="C27" s="10" t="s">
        <v>18</v>
      </c>
      <c r="D27" s="10" t="s">
        <v>36</v>
      </c>
      <c r="E27" s="10" t="s">
        <v>93</v>
      </c>
    </row>
    <row r="28">
      <c r="A28" s="10">
        <v>125.0</v>
      </c>
      <c r="B28" s="10" t="s">
        <v>94</v>
      </c>
      <c r="C28" s="10" t="s">
        <v>57</v>
      </c>
      <c r="D28" s="10" t="s">
        <v>46</v>
      </c>
      <c r="E28" s="10" t="s">
        <v>95</v>
      </c>
    </row>
    <row r="29">
      <c r="A29" s="10">
        <v>126.0</v>
      </c>
      <c r="B29" s="10" t="s">
        <v>97</v>
      </c>
      <c r="C29" s="10" t="s">
        <v>57</v>
      </c>
      <c r="D29" s="10" t="s">
        <v>20</v>
      </c>
      <c r="E29" s="10" t="s">
        <v>20</v>
      </c>
      <c r="F29" s="10" t="s">
        <v>98</v>
      </c>
      <c r="G29" s="10" t="s">
        <v>27</v>
      </c>
    </row>
    <row r="30">
      <c r="A30" s="10">
        <v>127.0</v>
      </c>
      <c r="B30" s="10" t="s">
        <v>97</v>
      </c>
      <c r="C30" s="10" t="s">
        <v>33</v>
      </c>
      <c r="D30" s="10" t="s">
        <v>80</v>
      </c>
      <c r="E30" s="10" t="s">
        <v>101</v>
      </c>
      <c r="F30" s="10" t="s">
        <v>102</v>
      </c>
      <c r="G30" s="10" t="s">
        <v>27</v>
      </c>
    </row>
    <row r="31">
      <c r="A31" s="10">
        <v>128.0</v>
      </c>
      <c r="B31" s="10" t="s">
        <v>103</v>
      </c>
      <c r="C31" s="10" t="s">
        <v>57</v>
      </c>
      <c r="D31" s="10" t="s">
        <v>104</v>
      </c>
      <c r="E31" s="10" t="s">
        <v>106</v>
      </c>
    </row>
    <row r="32">
      <c r="A32" s="10">
        <v>129.0</v>
      </c>
      <c r="B32" s="10" t="s">
        <v>107</v>
      </c>
      <c r="C32" s="10" t="s">
        <v>57</v>
      </c>
      <c r="D32" s="10" t="s">
        <v>46</v>
      </c>
      <c r="E32" s="10" t="s">
        <v>108</v>
      </c>
    </row>
    <row r="33">
      <c r="A33" s="10">
        <v>130.0</v>
      </c>
      <c r="B33" s="10" t="s">
        <v>110</v>
      </c>
      <c r="C33" s="10" t="s">
        <v>57</v>
      </c>
      <c r="D33" s="10" t="s">
        <v>111</v>
      </c>
      <c r="E33" s="10" t="s">
        <v>112</v>
      </c>
    </row>
    <row r="34">
      <c r="A34" s="10">
        <v>131.0</v>
      </c>
      <c r="B34" s="10" t="s">
        <v>113</v>
      </c>
      <c r="C34" s="10" t="s">
        <v>18</v>
      </c>
      <c r="D34" s="10" t="s">
        <v>104</v>
      </c>
      <c r="E34" s="10" t="s">
        <v>115</v>
      </c>
    </row>
    <row r="35">
      <c r="A35" s="10">
        <v>132.0</v>
      </c>
      <c r="B35" s="10" t="s">
        <v>117</v>
      </c>
      <c r="C35" s="10" t="s">
        <v>18</v>
      </c>
      <c r="D35" s="10" t="s">
        <v>34</v>
      </c>
      <c r="E35" s="10" t="s">
        <v>119</v>
      </c>
      <c r="F35" s="10" t="s">
        <v>120</v>
      </c>
      <c r="G35" s="10" t="s">
        <v>27</v>
      </c>
    </row>
    <row r="36">
      <c r="A36" s="10">
        <v>133.0</v>
      </c>
      <c r="B36" s="10" t="s">
        <v>121</v>
      </c>
      <c r="C36" s="10" t="s">
        <v>57</v>
      </c>
      <c r="D36" s="10" t="s">
        <v>104</v>
      </c>
      <c r="E36" s="10" t="s">
        <v>122</v>
      </c>
      <c r="F36" s="10" t="s">
        <v>124</v>
      </c>
      <c r="G36" s="10" t="s">
        <v>27</v>
      </c>
    </row>
    <row r="37">
      <c r="A37" s="10">
        <v>134.0</v>
      </c>
      <c r="B37" s="10" t="s">
        <v>121</v>
      </c>
      <c r="C37" s="10" t="s">
        <v>57</v>
      </c>
      <c r="D37" s="10" t="s">
        <v>104</v>
      </c>
      <c r="E37" s="10" t="s">
        <v>106</v>
      </c>
    </row>
    <row r="38">
      <c r="A38" s="10">
        <v>135.0</v>
      </c>
      <c r="B38" s="10" t="s">
        <v>121</v>
      </c>
      <c r="C38" s="10" t="s">
        <v>57</v>
      </c>
      <c r="D38" s="10" t="s">
        <v>46</v>
      </c>
      <c r="E38" s="10" t="s">
        <v>95</v>
      </c>
    </row>
    <row r="39">
      <c r="A39" s="10">
        <v>136.0</v>
      </c>
      <c r="B39" s="10" t="s">
        <v>121</v>
      </c>
      <c r="C39" s="10" t="s">
        <v>33</v>
      </c>
      <c r="D39" s="10" t="s">
        <v>104</v>
      </c>
      <c r="E39" s="10" t="s">
        <v>106</v>
      </c>
    </row>
    <row r="40">
      <c r="A40" s="10">
        <v>137.0</v>
      </c>
      <c r="B40" s="10" t="s">
        <v>127</v>
      </c>
      <c r="C40" s="10" t="s">
        <v>57</v>
      </c>
      <c r="D40" s="10" t="s">
        <v>46</v>
      </c>
      <c r="E40" s="10" t="s">
        <v>95</v>
      </c>
    </row>
    <row r="41">
      <c r="A41" s="10">
        <v>138.0</v>
      </c>
      <c r="B41" s="10" t="s">
        <v>127</v>
      </c>
      <c r="C41" s="10" t="s">
        <v>18</v>
      </c>
      <c r="D41" s="10" t="s">
        <v>23</v>
      </c>
      <c r="E41" s="10" t="s">
        <v>131</v>
      </c>
      <c r="F41" s="10" t="s">
        <v>132</v>
      </c>
      <c r="G41" s="10" t="s">
        <v>27</v>
      </c>
    </row>
    <row r="42">
      <c r="A42" s="10">
        <v>139.0</v>
      </c>
      <c r="B42" s="10" t="s">
        <v>133</v>
      </c>
      <c r="C42" s="10" t="s">
        <v>57</v>
      </c>
      <c r="D42" s="10" t="s">
        <v>111</v>
      </c>
      <c r="E42" s="10" t="s">
        <v>112</v>
      </c>
    </row>
    <row r="43">
      <c r="A43" s="10">
        <v>140.0</v>
      </c>
      <c r="B43" s="10" t="s">
        <v>134</v>
      </c>
      <c r="C43" s="10" t="s">
        <v>33</v>
      </c>
      <c r="D43" s="10" t="s">
        <v>89</v>
      </c>
      <c r="E43" s="10" t="s">
        <v>136</v>
      </c>
      <c r="F43" s="10" t="s">
        <v>137</v>
      </c>
      <c r="G43" s="10" t="s">
        <v>27</v>
      </c>
    </row>
    <row r="44">
      <c r="A44" s="10">
        <v>141.0</v>
      </c>
      <c r="B44" s="10" t="s">
        <v>134</v>
      </c>
      <c r="C44" s="10" t="s">
        <v>18</v>
      </c>
      <c r="D44" s="10" t="s">
        <v>104</v>
      </c>
      <c r="E44" s="10" t="s">
        <v>138</v>
      </c>
    </row>
    <row r="45">
      <c r="A45" s="10">
        <v>142.0</v>
      </c>
      <c r="B45" s="10" t="s">
        <v>139</v>
      </c>
      <c r="C45" s="10" t="s">
        <v>57</v>
      </c>
      <c r="D45" s="10" t="s">
        <v>140</v>
      </c>
      <c r="E45" s="10" t="s">
        <v>141</v>
      </c>
      <c r="F45" s="10" t="s">
        <v>142</v>
      </c>
      <c r="G45" s="10" t="s">
        <v>27</v>
      </c>
    </row>
    <row r="46">
      <c r="A46" s="10">
        <v>143.0</v>
      </c>
      <c r="B46" s="10" t="s">
        <v>139</v>
      </c>
      <c r="C46" s="10" t="s">
        <v>18</v>
      </c>
      <c r="D46" s="10" t="s">
        <v>68</v>
      </c>
      <c r="E46" s="10" t="s">
        <v>69</v>
      </c>
    </row>
    <row r="47">
      <c r="A47" s="10">
        <v>144.0</v>
      </c>
      <c r="B47" s="10" t="s">
        <v>144</v>
      </c>
      <c r="C47" s="10" t="s">
        <v>33</v>
      </c>
      <c r="D47" s="10" t="s">
        <v>39</v>
      </c>
      <c r="E47" s="10" t="s">
        <v>145</v>
      </c>
      <c r="F47" s="10" t="s">
        <v>146</v>
      </c>
      <c r="G47" s="10" t="s">
        <v>27</v>
      </c>
    </row>
    <row r="48">
      <c r="A48" s="10">
        <v>145.0</v>
      </c>
      <c r="B48" s="10" t="s">
        <v>147</v>
      </c>
      <c r="C48" s="10" t="s">
        <v>18</v>
      </c>
      <c r="D48" s="10" t="s">
        <v>59</v>
      </c>
      <c r="E48" s="10" t="s">
        <v>149</v>
      </c>
    </row>
    <row r="49">
      <c r="A49" s="10">
        <v>146.0</v>
      </c>
      <c r="B49" s="10" t="s">
        <v>151</v>
      </c>
      <c r="C49" s="10" t="s">
        <v>33</v>
      </c>
      <c r="D49" s="10" t="s">
        <v>20</v>
      </c>
      <c r="E49" s="10" t="s">
        <v>152</v>
      </c>
      <c r="F49" s="10" t="s">
        <v>153</v>
      </c>
      <c r="G49" s="10" t="s">
        <v>27</v>
      </c>
    </row>
    <row r="50">
      <c r="A50" s="10">
        <v>147.0</v>
      </c>
      <c r="B50" s="10" t="s">
        <v>151</v>
      </c>
      <c r="C50" s="10" t="s">
        <v>33</v>
      </c>
      <c r="D50" s="10" t="s">
        <v>20</v>
      </c>
      <c r="E50" s="10" t="s">
        <v>20</v>
      </c>
      <c r="F50" s="10" t="s">
        <v>155</v>
      </c>
      <c r="G50" s="10" t="s">
        <v>27</v>
      </c>
    </row>
    <row r="51">
      <c r="A51" s="10">
        <v>148.0</v>
      </c>
      <c r="B51" s="10" t="s">
        <v>157</v>
      </c>
      <c r="C51" s="10" t="s">
        <v>57</v>
      </c>
      <c r="D51" s="10" t="s">
        <v>46</v>
      </c>
      <c r="E51" s="10" t="s">
        <v>95</v>
      </c>
    </row>
    <row r="52">
      <c r="A52" s="10">
        <v>149.0</v>
      </c>
      <c r="B52" s="10" t="s">
        <v>157</v>
      </c>
      <c r="C52" s="10" t="s">
        <v>57</v>
      </c>
      <c r="D52" s="10" t="s">
        <v>46</v>
      </c>
      <c r="E52" s="10" t="s">
        <v>158</v>
      </c>
    </row>
    <row r="53">
      <c r="A53" s="10">
        <v>150.0</v>
      </c>
      <c r="B53" s="10" t="s">
        <v>157</v>
      </c>
      <c r="C53" s="10" t="s">
        <v>33</v>
      </c>
      <c r="D53" s="10" t="s">
        <v>29</v>
      </c>
      <c r="F53" s="10" t="s">
        <v>160</v>
      </c>
      <c r="G53" s="10" t="s">
        <v>27</v>
      </c>
    </row>
    <row r="54">
      <c r="A54" s="10">
        <v>151.0</v>
      </c>
      <c r="B54" s="10" t="s">
        <v>162</v>
      </c>
      <c r="C54" s="10" t="s">
        <v>57</v>
      </c>
      <c r="D54" s="10" t="s">
        <v>50</v>
      </c>
      <c r="E54" s="10" t="s">
        <v>163</v>
      </c>
      <c r="F54" s="10" t="s">
        <v>164</v>
      </c>
      <c r="G54" s="10" t="s">
        <v>27</v>
      </c>
    </row>
    <row r="55">
      <c r="A55" s="10">
        <v>152.0</v>
      </c>
      <c r="B55" s="10" t="s">
        <v>162</v>
      </c>
      <c r="C55" s="10" t="s">
        <v>33</v>
      </c>
      <c r="D55" s="10" t="s">
        <v>89</v>
      </c>
      <c r="E55" s="10" t="s">
        <v>165</v>
      </c>
      <c r="F55" s="10" t="s">
        <v>166</v>
      </c>
      <c r="G55" s="10" t="s">
        <v>27</v>
      </c>
    </row>
    <row r="56">
      <c r="A56" s="10">
        <v>153.0</v>
      </c>
      <c r="B56" s="10" t="s">
        <v>161</v>
      </c>
      <c r="C56" s="10" t="s">
        <v>57</v>
      </c>
      <c r="D56" s="10" t="s">
        <v>59</v>
      </c>
      <c r="E56" s="10" t="s">
        <v>60</v>
      </c>
      <c r="F56" s="10" t="s">
        <v>168</v>
      </c>
      <c r="G56" s="10" t="s">
        <v>27</v>
      </c>
    </row>
    <row r="57">
      <c r="A57" s="10">
        <v>154.0</v>
      </c>
      <c r="B57" s="10" t="s">
        <v>161</v>
      </c>
      <c r="C57" s="10" t="s">
        <v>18</v>
      </c>
      <c r="D57" s="10" t="s">
        <v>50</v>
      </c>
      <c r="E57" s="10" t="s">
        <v>51</v>
      </c>
      <c r="F57" s="10" t="s">
        <v>172</v>
      </c>
      <c r="G57" s="10" t="s">
        <v>27</v>
      </c>
    </row>
    <row r="58">
      <c r="A58" s="10">
        <v>155.0</v>
      </c>
      <c r="B58" s="10" t="s">
        <v>161</v>
      </c>
      <c r="C58" s="10" t="s">
        <v>18</v>
      </c>
      <c r="D58" s="10" t="s">
        <v>111</v>
      </c>
      <c r="E58" s="10" t="s">
        <v>112</v>
      </c>
    </row>
    <row r="59">
      <c r="A59" s="10">
        <v>156.0</v>
      </c>
      <c r="B59" s="10" t="s">
        <v>167</v>
      </c>
      <c r="C59" s="10" t="s">
        <v>57</v>
      </c>
      <c r="D59" s="10" t="s">
        <v>36</v>
      </c>
      <c r="E59" s="10" t="s">
        <v>58</v>
      </c>
    </row>
    <row r="60">
      <c r="A60" s="10">
        <v>157.0</v>
      </c>
      <c r="B60" s="10" t="s">
        <v>167</v>
      </c>
      <c r="C60" s="10" t="s">
        <v>57</v>
      </c>
      <c r="D60" s="10" t="s">
        <v>111</v>
      </c>
      <c r="E60" s="10" t="s">
        <v>180</v>
      </c>
      <c r="F60" s="10" t="s">
        <v>181</v>
      </c>
      <c r="G60" s="10" t="s">
        <v>27</v>
      </c>
    </row>
    <row r="61">
      <c r="A61" s="10">
        <v>158.0</v>
      </c>
      <c r="B61" s="10" t="s">
        <v>167</v>
      </c>
      <c r="C61" s="10" t="s">
        <v>57</v>
      </c>
      <c r="D61" s="10" t="s">
        <v>59</v>
      </c>
      <c r="E61" s="10" t="s">
        <v>60</v>
      </c>
      <c r="F61" s="10" t="s">
        <v>183</v>
      </c>
      <c r="G61" s="10" t="s">
        <v>27</v>
      </c>
    </row>
    <row r="62">
      <c r="A62" s="10">
        <v>159.0</v>
      </c>
      <c r="B62" s="10" t="s">
        <v>167</v>
      </c>
      <c r="C62" s="10" t="s">
        <v>57</v>
      </c>
      <c r="D62" s="10" t="s">
        <v>46</v>
      </c>
      <c r="E62" s="10" t="s">
        <v>169</v>
      </c>
    </row>
    <row r="63">
      <c r="A63" s="10">
        <v>160.0</v>
      </c>
      <c r="B63" s="10" t="s">
        <v>173</v>
      </c>
      <c r="C63" s="10" t="s">
        <v>18</v>
      </c>
      <c r="D63" s="10" t="s">
        <v>104</v>
      </c>
      <c r="E63" s="10" t="s">
        <v>106</v>
      </c>
    </row>
    <row r="64">
      <c r="A64" s="10">
        <v>161.0</v>
      </c>
      <c r="B64" s="10" t="s">
        <v>190</v>
      </c>
      <c r="C64" s="10" t="s">
        <v>57</v>
      </c>
      <c r="D64" s="10" t="s">
        <v>50</v>
      </c>
      <c r="E64" s="10" t="s">
        <v>193</v>
      </c>
      <c r="F64" s="10" t="s">
        <v>194</v>
      </c>
      <c r="G64" s="10" t="s">
        <v>27</v>
      </c>
    </row>
    <row r="65">
      <c r="A65" s="10">
        <v>162.0</v>
      </c>
      <c r="B65" s="10" t="s">
        <v>174</v>
      </c>
      <c r="C65" s="10" t="s">
        <v>18</v>
      </c>
      <c r="D65" s="10" t="s">
        <v>111</v>
      </c>
      <c r="E65" s="10" t="s">
        <v>175</v>
      </c>
    </row>
    <row r="66">
      <c r="A66" s="10">
        <v>163.0</v>
      </c>
      <c r="B66" s="10" t="s">
        <v>198</v>
      </c>
      <c r="C66" s="10" t="s">
        <v>18</v>
      </c>
      <c r="D66" s="10" t="s">
        <v>39</v>
      </c>
      <c r="E66" s="10" t="s">
        <v>200</v>
      </c>
      <c r="F66" s="10" t="s">
        <v>201</v>
      </c>
      <c r="G66" s="10" t="s">
        <v>27</v>
      </c>
    </row>
    <row r="67">
      <c r="A67" s="10">
        <v>164.0</v>
      </c>
      <c r="B67" s="10" t="s">
        <v>178</v>
      </c>
      <c r="C67" s="10" t="s">
        <v>57</v>
      </c>
      <c r="D67" s="10" t="s">
        <v>140</v>
      </c>
      <c r="E67" s="10" t="s">
        <v>179</v>
      </c>
    </row>
    <row r="68">
      <c r="A68" s="10">
        <v>165.0</v>
      </c>
      <c r="B68" s="10" t="s">
        <v>178</v>
      </c>
      <c r="C68" s="10" t="s">
        <v>57</v>
      </c>
      <c r="D68" s="10" t="s">
        <v>29</v>
      </c>
      <c r="E68" s="10" t="s">
        <v>28</v>
      </c>
    </row>
    <row r="69">
      <c r="A69" s="10">
        <v>166.0</v>
      </c>
      <c r="B69" s="10" t="s">
        <v>178</v>
      </c>
      <c r="C69" s="10" t="s">
        <v>33</v>
      </c>
      <c r="D69" s="10" t="s">
        <v>23</v>
      </c>
      <c r="E69" s="10" t="s">
        <v>39</v>
      </c>
      <c r="F69" s="10" t="s">
        <v>208</v>
      </c>
      <c r="G69" s="10" t="s">
        <v>27</v>
      </c>
    </row>
    <row r="70">
      <c r="A70" s="10">
        <v>167.0</v>
      </c>
      <c r="B70" s="10" t="s">
        <v>185</v>
      </c>
      <c r="C70" s="10" t="s">
        <v>18</v>
      </c>
      <c r="D70" s="10" t="s">
        <v>111</v>
      </c>
      <c r="E70" s="10" t="s">
        <v>186</v>
      </c>
    </row>
    <row r="71">
      <c r="A71" s="10">
        <v>168.0</v>
      </c>
      <c r="B71" s="10" t="s">
        <v>188</v>
      </c>
      <c r="C71" s="10" t="s">
        <v>57</v>
      </c>
      <c r="D71" s="10" t="s">
        <v>59</v>
      </c>
      <c r="E71" s="10" t="s">
        <v>189</v>
      </c>
    </row>
    <row r="72">
      <c r="A72" s="10">
        <v>169.0</v>
      </c>
      <c r="B72" s="10" t="s">
        <v>188</v>
      </c>
      <c r="C72" s="10" t="s">
        <v>57</v>
      </c>
      <c r="D72" s="10" t="s">
        <v>46</v>
      </c>
      <c r="E72" s="10" t="s">
        <v>169</v>
      </c>
    </row>
    <row r="73">
      <c r="A73" s="10">
        <v>170.0</v>
      </c>
      <c r="B73" s="10" t="s">
        <v>188</v>
      </c>
      <c r="C73" s="10" t="s">
        <v>18</v>
      </c>
      <c r="D73" s="10" t="s">
        <v>140</v>
      </c>
      <c r="E73" s="10" t="s">
        <v>215</v>
      </c>
      <c r="F73" s="10" t="s">
        <v>216</v>
      </c>
      <c r="G73" s="10" t="s">
        <v>27</v>
      </c>
    </row>
    <row r="74">
      <c r="A74" s="10">
        <v>171.0</v>
      </c>
      <c r="B74" s="10" t="s">
        <v>195</v>
      </c>
      <c r="C74" s="10" t="s">
        <v>57</v>
      </c>
      <c r="D74" s="10" t="s">
        <v>34</v>
      </c>
      <c r="E74" s="10" t="s">
        <v>196</v>
      </c>
    </row>
    <row r="75">
      <c r="A75" s="10">
        <v>172.0</v>
      </c>
      <c r="B75" s="10" t="s">
        <v>202</v>
      </c>
      <c r="C75" s="10" t="s">
        <v>57</v>
      </c>
      <c r="D75" s="10" t="s">
        <v>46</v>
      </c>
      <c r="E75" s="10" t="s">
        <v>203</v>
      </c>
    </row>
    <row r="76">
      <c r="A76" s="10">
        <v>173.0</v>
      </c>
      <c r="B76" s="10" t="s">
        <v>205</v>
      </c>
      <c r="C76" s="10" t="s">
        <v>18</v>
      </c>
      <c r="D76" s="10" t="s">
        <v>104</v>
      </c>
      <c r="E76" s="10" t="s">
        <v>106</v>
      </c>
    </row>
    <row r="77">
      <c r="A77" s="10">
        <v>174.0</v>
      </c>
      <c r="B77" s="10" t="s">
        <v>207</v>
      </c>
      <c r="C77" s="10" t="s">
        <v>57</v>
      </c>
      <c r="D77" s="10" t="s">
        <v>36</v>
      </c>
      <c r="E77" s="10" t="s">
        <v>209</v>
      </c>
    </row>
    <row r="78">
      <c r="A78" s="10">
        <v>175.0</v>
      </c>
      <c r="B78" s="10" t="s">
        <v>207</v>
      </c>
      <c r="C78" s="10" t="s">
        <v>18</v>
      </c>
      <c r="D78" s="10" t="s">
        <v>140</v>
      </c>
      <c r="E78" s="10" t="s">
        <v>158</v>
      </c>
      <c r="F78" s="10" t="s">
        <v>225</v>
      </c>
      <c r="G78" s="10" t="s">
        <v>27</v>
      </c>
    </row>
    <row r="79">
      <c r="A79" s="10">
        <v>176.0</v>
      </c>
      <c r="B79" s="10" t="s">
        <v>207</v>
      </c>
      <c r="C79" s="10" t="s">
        <v>18</v>
      </c>
      <c r="D79" s="10" t="s">
        <v>104</v>
      </c>
      <c r="E79" s="10" t="s">
        <v>106</v>
      </c>
    </row>
    <row r="80">
      <c r="A80" s="10">
        <v>177.0</v>
      </c>
      <c r="B80" s="10" t="s">
        <v>212</v>
      </c>
      <c r="C80" s="10" t="s">
        <v>57</v>
      </c>
      <c r="D80" s="10" t="s">
        <v>46</v>
      </c>
      <c r="E80" s="10" t="s">
        <v>95</v>
      </c>
    </row>
    <row r="81">
      <c r="A81" s="10">
        <v>178.0</v>
      </c>
      <c r="B81" s="10" t="s">
        <v>212</v>
      </c>
      <c r="C81" s="10" t="s">
        <v>18</v>
      </c>
      <c r="D81" s="10" t="s">
        <v>20</v>
      </c>
      <c r="E81" s="10" t="s">
        <v>20</v>
      </c>
      <c r="F81" s="10" t="s">
        <v>232</v>
      </c>
      <c r="G81" s="10" t="s">
        <v>27</v>
      </c>
    </row>
    <row r="82">
      <c r="A82" s="10">
        <v>179.0</v>
      </c>
      <c r="B82" s="10" t="s">
        <v>213</v>
      </c>
      <c r="C82" s="10" t="s">
        <v>57</v>
      </c>
      <c r="D82" s="10" t="s">
        <v>36</v>
      </c>
      <c r="E82" s="10" t="s">
        <v>37</v>
      </c>
    </row>
    <row r="83">
      <c r="A83" s="10">
        <v>180.0</v>
      </c>
      <c r="B83" s="10" t="s">
        <v>213</v>
      </c>
      <c r="C83" s="10" t="s">
        <v>57</v>
      </c>
      <c r="D83" s="10" t="s">
        <v>46</v>
      </c>
      <c r="E83" s="10" t="s">
        <v>217</v>
      </c>
    </row>
    <row r="84">
      <c r="A84" s="10">
        <v>181.0</v>
      </c>
      <c r="B84" s="10" t="s">
        <v>213</v>
      </c>
      <c r="C84" s="10" t="s">
        <v>57</v>
      </c>
      <c r="D84" s="10" t="s">
        <v>20</v>
      </c>
      <c r="E84" s="10" t="s">
        <v>239</v>
      </c>
      <c r="F84" s="10" t="s">
        <v>240</v>
      </c>
      <c r="G84" s="10" t="s">
        <v>27</v>
      </c>
    </row>
    <row r="85">
      <c r="A85" s="10">
        <v>182.0</v>
      </c>
      <c r="B85" s="10" t="s">
        <v>220</v>
      </c>
      <c r="C85" s="10" t="s">
        <v>57</v>
      </c>
      <c r="D85" s="10" t="s">
        <v>29</v>
      </c>
      <c r="E85" s="10" t="s">
        <v>28</v>
      </c>
    </row>
    <row r="86">
      <c r="A86" s="10">
        <v>183.0</v>
      </c>
      <c r="B86" s="10" t="s">
        <v>220</v>
      </c>
      <c r="C86" s="10" t="s">
        <v>57</v>
      </c>
      <c r="D86" s="10" t="s">
        <v>80</v>
      </c>
      <c r="E86" s="10" t="s">
        <v>248</v>
      </c>
      <c r="F86" s="10" t="s">
        <v>249</v>
      </c>
      <c r="G86" s="10" t="s">
        <v>27</v>
      </c>
    </row>
    <row r="87">
      <c r="A87" s="10">
        <v>184.0</v>
      </c>
      <c r="B87" s="10" t="s">
        <v>220</v>
      </c>
      <c r="C87" s="10" t="s">
        <v>33</v>
      </c>
      <c r="D87" s="10" t="s">
        <v>140</v>
      </c>
      <c r="F87" s="10" t="s">
        <v>252</v>
      </c>
      <c r="G87" s="10" t="s">
        <v>27</v>
      </c>
    </row>
    <row r="88">
      <c r="A88" s="10">
        <v>185.0</v>
      </c>
      <c r="B88" s="10" t="s">
        <v>220</v>
      </c>
      <c r="C88" s="10" t="s">
        <v>18</v>
      </c>
      <c r="D88" s="10" t="s">
        <v>89</v>
      </c>
      <c r="E88" s="10" t="s">
        <v>254</v>
      </c>
      <c r="F88" s="10" t="s">
        <v>256</v>
      </c>
      <c r="G88" s="10" t="s">
        <v>27</v>
      </c>
    </row>
    <row r="89">
      <c r="A89" s="10">
        <v>186.0</v>
      </c>
      <c r="B89" s="10" t="s">
        <v>221</v>
      </c>
      <c r="C89" s="10" t="s">
        <v>57</v>
      </c>
      <c r="D89" s="10" t="s">
        <v>89</v>
      </c>
      <c r="E89" s="10" t="s">
        <v>90</v>
      </c>
    </row>
    <row r="90">
      <c r="A90" s="10">
        <v>187.0</v>
      </c>
      <c r="B90" s="10" t="s">
        <v>221</v>
      </c>
      <c r="C90" s="10" t="s">
        <v>57</v>
      </c>
      <c r="D90" s="10" t="s">
        <v>80</v>
      </c>
      <c r="E90" s="10" t="s">
        <v>101</v>
      </c>
      <c r="F90" s="10" t="s">
        <v>260</v>
      </c>
      <c r="G90" s="10" t="s">
        <v>27</v>
      </c>
    </row>
    <row r="91">
      <c r="A91" s="10">
        <v>188.0</v>
      </c>
      <c r="B91" s="10" t="s">
        <v>221</v>
      </c>
      <c r="C91" s="10" t="s">
        <v>33</v>
      </c>
      <c r="D91" s="10" t="s">
        <v>140</v>
      </c>
      <c r="E91" s="10" t="s">
        <v>224</v>
      </c>
    </row>
    <row r="92">
      <c r="A92" s="10">
        <v>189.0</v>
      </c>
      <c r="B92" s="10" t="s">
        <v>221</v>
      </c>
      <c r="C92" s="10" t="s">
        <v>18</v>
      </c>
      <c r="D92" s="10" t="s">
        <v>29</v>
      </c>
      <c r="E92" s="10" t="s">
        <v>228</v>
      </c>
    </row>
    <row r="93">
      <c r="A93" s="10">
        <v>190.0</v>
      </c>
      <c r="B93" s="10" t="s">
        <v>231</v>
      </c>
      <c r="C93" s="10" t="s">
        <v>57</v>
      </c>
      <c r="D93" s="10" t="s">
        <v>29</v>
      </c>
      <c r="E93" s="10" t="s">
        <v>228</v>
      </c>
    </row>
    <row r="94">
      <c r="A94" s="10">
        <v>191.0</v>
      </c>
      <c r="B94" s="10" t="s">
        <v>231</v>
      </c>
      <c r="C94" s="10" t="s">
        <v>18</v>
      </c>
      <c r="D94" s="10" t="s">
        <v>23</v>
      </c>
      <c r="E94" s="10" t="s">
        <v>233</v>
      </c>
    </row>
    <row r="95">
      <c r="A95" s="10">
        <v>192.0</v>
      </c>
      <c r="B95" s="10" t="s">
        <v>231</v>
      </c>
      <c r="C95" s="10" t="s">
        <v>18</v>
      </c>
      <c r="D95" s="10" t="s">
        <v>237</v>
      </c>
      <c r="E95" s="10" t="s">
        <v>236</v>
      </c>
    </row>
    <row r="96">
      <c r="A96" s="10">
        <v>193.0</v>
      </c>
      <c r="B96" s="10" t="s">
        <v>241</v>
      </c>
      <c r="C96" s="10" t="s">
        <v>18</v>
      </c>
      <c r="D96" s="10" t="s">
        <v>36</v>
      </c>
      <c r="E96" s="10" t="s">
        <v>242</v>
      </c>
    </row>
    <row r="97">
      <c r="A97" s="10">
        <v>194.0</v>
      </c>
      <c r="B97" s="10" t="s">
        <v>241</v>
      </c>
      <c r="C97" s="10" t="s">
        <v>18</v>
      </c>
      <c r="D97" s="10" t="s">
        <v>36</v>
      </c>
      <c r="E97" s="10" t="s">
        <v>269</v>
      </c>
      <c r="F97" s="10" t="s">
        <v>270</v>
      </c>
      <c r="G97" s="10" t="s">
        <v>27</v>
      </c>
    </row>
    <row r="98">
      <c r="A98" s="10">
        <v>195.0</v>
      </c>
      <c r="B98" s="10" t="s">
        <v>245</v>
      </c>
      <c r="C98" s="10" t="s">
        <v>57</v>
      </c>
      <c r="D98" s="10" t="s">
        <v>140</v>
      </c>
      <c r="E98" s="10" t="s">
        <v>246</v>
      </c>
    </row>
    <row r="99">
      <c r="A99" s="10">
        <v>196.0</v>
      </c>
      <c r="B99" s="10" t="s">
        <v>245</v>
      </c>
      <c r="C99" s="10" t="s">
        <v>57</v>
      </c>
      <c r="D99" s="10" t="s">
        <v>89</v>
      </c>
      <c r="E99" s="10" t="s">
        <v>90</v>
      </c>
      <c r="F99" s="10" t="s">
        <v>275</v>
      </c>
      <c r="G99" s="10" t="s">
        <v>27</v>
      </c>
    </row>
    <row r="100">
      <c r="A100" s="10">
        <v>197.0</v>
      </c>
      <c r="B100" s="10" t="s">
        <v>245</v>
      </c>
      <c r="C100" s="10" t="s">
        <v>57</v>
      </c>
      <c r="D100" s="10" t="s">
        <v>111</v>
      </c>
      <c r="E100" s="10" t="s">
        <v>250</v>
      </c>
    </row>
    <row r="101">
      <c r="A101" s="10">
        <v>198.0</v>
      </c>
      <c r="B101" s="10" t="s">
        <v>245</v>
      </c>
      <c r="C101" s="10" t="s">
        <v>57</v>
      </c>
      <c r="D101" s="10" t="s">
        <v>68</v>
      </c>
      <c r="E101" s="10" t="s">
        <v>255</v>
      </c>
    </row>
    <row r="102">
      <c r="A102" s="10">
        <v>199.0</v>
      </c>
      <c r="B102" s="10" t="s">
        <v>245</v>
      </c>
      <c r="C102" s="10" t="s">
        <v>57</v>
      </c>
      <c r="D102" s="10" t="s">
        <v>68</v>
      </c>
      <c r="E102" s="10" t="s">
        <v>228</v>
      </c>
    </row>
    <row r="103">
      <c r="A103" s="10">
        <v>200.0</v>
      </c>
      <c r="B103" s="10" t="s">
        <v>245</v>
      </c>
      <c r="C103" s="10" t="s">
        <v>57</v>
      </c>
      <c r="D103" s="10" t="s">
        <v>46</v>
      </c>
      <c r="E103" s="10" t="s">
        <v>217</v>
      </c>
    </row>
    <row r="104">
      <c r="A104" s="10">
        <v>201.0</v>
      </c>
      <c r="B104" s="10" t="s">
        <v>245</v>
      </c>
      <c r="C104" s="10" t="s">
        <v>57</v>
      </c>
      <c r="D104" s="10" t="s">
        <v>80</v>
      </c>
      <c r="E104" s="10" t="s">
        <v>248</v>
      </c>
    </row>
    <row r="105">
      <c r="A105" s="10">
        <v>202.0</v>
      </c>
      <c r="B105" s="10" t="s">
        <v>245</v>
      </c>
      <c r="C105" s="10" t="s">
        <v>18</v>
      </c>
      <c r="D105" s="10" t="s">
        <v>140</v>
      </c>
      <c r="E105" s="10" t="s">
        <v>215</v>
      </c>
      <c r="F105" s="10" t="s">
        <v>216</v>
      </c>
      <c r="G105" s="10" t="s">
        <v>27</v>
      </c>
    </row>
    <row r="106">
      <c r="A106" s="10">
        <v>203.0</v>
      </c>
      <c r="B106" s="10" t="s">
        <v>245</v>
      </c>
      <c r="C106" s="10" t="s">
        <v>18</v>
      </c>
      <c r="D106" s="10" t="s">
        <v>29</v>
      </c>
      <c r="E106" s="10" t="s">
        <v>28</v>
      </c>
    </row>
    <row r="107">
      <c r="A107" s="10">
        <v>204.0</v>
      </c>
      <c r="B107" s="10" t="s">
        <v>245</v>
      </c>
      <c r="C107" s="10" t="s">
        <v>18</v>
      </c>
      <c r="D107" s="10" t="s">
        <v>68</v>
      </c>
      <c r="E107" s="10" t="s">
        <v>54</v>
      </c>
    </row>
    <row r="108">
      <c r="A108" s="10">
        <v>205.0</v>
      </c>
      <c r="B108" s="10" t="s">
        <v>266</v>
      </c>
      <c r="C108" s="10" t="s">
        <v>18</v>
      </c>
      <c r="D108" s="10" t="s">
        <v>36</v>
      </c>
      <c r="E108" s="10" t="s">
        <v>267</v>
      </c>
    </row>
    <row r="109">
      <c r="A109" s="10">
        <v>206.0</v>
      </c>
      <c r="B109" s="10" t="s">
        <v>266</v>
      </c>
      <c r="C109" s="10" t="s">
        <v>18</v>
      </c>
      <c r="D109" s="10" t="s">
        <v>46</v>
      </c>
      <c r="E109" s="10" t="s">
        <v>95</v>
      </c>
    </row>
    <row r="110">
      <c r="A110" s="10">
        <v>207.0</v>
      </c>
      <c r="B110" s="10" t="s">
        <v>272</v>
      </c>
      <c r="C110" s="10" t="s">
        <v>57</v>
      </c>
      <c r="D110" s="10" t="s">
        <v>64</v>
      </c>
      <c r="E110" s="10" t="s">
        <v>273</v>
      </c>
    </row>
    <row r="111">
      <c r="A111" s="10">
        <v>208.0</v>
      </c>
      <c r="B111" s="10" t="s">
        <v>272</v>
      </c>
      <c r="C111" s="10" t="s">
        <v>57</v>
      </c>
      <c r="D111" s="10" t="s">
        <v>46</v>
      </c>
    </row>
    <row r="112">
      <c r="A112" s="10">
        <v>209.0</v>
      </c>
      <c r="B112" s="10" t="s">
        <v>278</v>
      </c>
      <c r="C112" s="10" t="s">
        <v>279</v>
      </c>
      <c r="D112" s="10" t="s">
        <v>36</v>
      </c>
      <c r="E112" s="10" t="s">
        <v>267</v>
      </c>
    </row>
    <row r="113">
      <c r="A113" s="10">
        <v>210.0</v>
      </c>
      <c r="B113" s="10" t="s">
        <v>280</v>
      </c>
      <c r="C113" s="10" t="s">
        <v>57</v>
      </c>
      <c r="D113" s="10" t="s">
        <v>140</v>
      </c>
      <c r="E113" s="10" t="s">
        <v>281</v>
      </c>
    </row>
    <row r="114">
      <c r="A114" s="10">
        <v>211.0</v>
      </c>
      <c r="B114" s="10" t="s">
        <v>280</v>
      </c>
      <c r="C114" s="10" t="s">
        <v>57</v>
      </c>
      <c r="D114" s="10" t="s">
        <v>59</v>
      </c>
      <c r="E114" s="10" t="s">
        <v>189</v>
      </c>
      <c r="F114" s="10" t="s">
        <v>295</v>
      </c>
      <c r="G114" s="10" t="s">
        <v>27</v>
      </c>
    </row>
    <row r="115">
      <c r="A115" s="10">
        <v>212.0</v>
      </c>
      <c r="B115" s="10" t="s">
        <v>280</v>
      </c>
      <c r="C115" s="10" t="s">
        <v>279</v>
      </c>
      <c r="D115" s="10" t="s">
        <v>36</v>
      </c>
      <c r="E115" s="10" t="s">
        <v>93</v>
      </c>
    </row>
    <row r="116">
      <c r="A116" s="10">
        <v>213.0</v>
      </c>
      <c r="B116" s="10" t="s">
        <v>284</v>
      </c>
      <c r="C116" s="10" t="s">
        <v>33</v>
      </c>
      <c r="D116" s="10" t="s">
        <v>36</v>
      </c>
      <c r="E116" s="10" t="s">
        <v>285</v>
      </c>
    </row>
    <row r="117">
      <c r="A117" s="10">
        <v>214.0</v>
      </c>
      <c r="B117" s="10" t="s">
        <v>300</v>
      </c>
      <c r="C117" s="10" t="s">
        <v>33</v>
      </c>
      <c r="D117" s="10" t="s">
        <v>104</v>
      </c>
      <c r="F117" s="10" t="s">
        <v>301</v>
      </c>
      <c r="G117" s="10" t="s">
        <v>27</v>
      </c>
    </row>
    <row r="118">
      <c r="A118" s="10">
        <v>215.0</v>
      </c>
      <c r="B118" s="10" t="s">
        <v>288</v>
      </c>
      <c r="C118" s="10" t="s">
        <v>57</v>
      </c>
      <c r="D118" s="10" t="s">
        <v>64</v>
      </c>
      <c r="E118" s="10" t="s">
        <v>65</v>
      </c>
      <c r="F118" s="10" t="s">
        <v>304</v>
      </c>
      <c r="G118" s="10" t="s">
        <v>27</v>
      </c>
    </row>
    <row r="119">
      <c r="A119" s="10">
        <v>216.0</v>
      </c>
      <c r="B119" s="10" t="s">
        <v>288</v>
      </c>
      <c r="C119" s="10" t="s">
        <v>57</v>
      </c>
      <c r="D119" s="10" t="s">
        <v>64</v>
      </c>
      <c r="E119" s="10" t="s">
        <v>305</v>
      </c>
      <c r="F119" s="10" t="s">
        <v>306</v>
      </c>
      <c r="G119" s="10" t="s">
        <v>27</v>
      </c>
    </row>
    <row r="120">
      <c r="A120" s="10">
        <v>217.0</v>
      </c>
      <c r="B120" s="10" t="s">
        <v>288</v>
      </c>
      <c r="C120" s="10" t="s">
        <v>57</v>
      </c>
      <c r="D120" s="10" t="s">
        <v>46</v>
      </c>
      <c r="E120" s="10" t="s">
        <v>217</v>
      </c>
    </row>
    <row r="121">
      <c r="A121" s="10">
        <v>218.0</v>
      </c>
      <c r="B121" s="10" t="s">
        <v>288</v>
      </c>
      <c r="C121" s="10" t="s">
        <v>33</v>
      </c>
      <c r="D121" s="10" t="s">
        <v>80</v>
      </c>
      <c r="E121" s="10" t="s">
        <v>101</v>
      </c>
      <c r="F121" s="10" t="s">
        <v>102</v>
      </c>
      <c r="G121" s="10" t="s">
        <v>27</v>
      </c>
    </row>
    <row r="122">
      <c r="A122" s="10">
        <v>219.0</v>
      </c>
      <c r="B122" s="10" t="s">
        <v>288</v>
      </c>
      <c r="C122" s="10" t="s">
        <v>18</v>
      </c>
      <c r="D122" s="10" t="s">
        <v>39</v>
      </c>
      <c r="E122" s="10" t="s">
        <v>40</v>
      </c>
    </row>
    <row r="123">
      <c r="A123" s="10">
        <v>220.0</v>
      </c>
      <c r="B123" s="10" t="s">
        <v>288</v>
      </c>
      <c r="C123" s="10" t="s">
        <v>18</v>
      </c>
      <c r="D123" s="10" t="s">
        <v>42</v>
      </c>
      <c r="E123" s="10" t="s">
        <v>315</v>
      </c>
      <c r="F123" s="10" t="s">
        <v>316</v>
      </c>
      <c r="G123" s="10" t="s">
        <v>27</v>
      </c>
    </row>
    <row r="124">
      <c r="A124" s="10">
        <v>221.0</v>
      </c>
      <c r="B124" s="10" t="s">
        <v>288</v>
      </c>
      <c r="C124" s="10" t="s">
        <v>18</v>
      </c>
      <c r="D124" s="10" t="s">
        <v>80</v>
      </c>
      <c r="E124" s="10" t="s">
        <v>318</v>
      </c>
      <c r="F124" s="10" t="s">
        <v>319</v>
      </c>
      <c r="G124" s="10" t="s">
        <v>27</v>
      </c>
    </row>
    <row r="125">
      <c r="A125" s="10">
        <v>222.0</v>
      </c>
      <c r="B125" s="10" t="s">
        <v>292</v>
      </c>
      <c r="C125" s="10" t="s">
        <v>57</v>
      </c>
      <c r="D125" s="10" t="s">
        <v>46</v>
      </c>
      <c r="E125" s="10" t="s">
        <v>217</v>
      </c>
    </row>
    <row r="126">
      <c r="A126" s="10">
        <v>223.0</v>
      </c>
      <c r="B126" s="10" t="s">
        <v>292</v>
      </c>
      <c r="C126" s="10" t="s">
        <v>33</v>
      </c>
      <c r="D126" s="10" t="s">
        <v>20</v>
      </c>
      <c r="E126" s="10" t="s">
        <v>239</v>
      </c>
      <c r="F126" s="10" t="s">
        <v>321</v>
      </c>
      <c r="G126" s="10" t="s">
        <v>27</v>
      </c>
    </row>
    <row r="127">
      <c r="A127" s="10">
        <v>224.0</v>
      </c>
      <c r="B127" s="10" t="s">
        <v>292</v>
      </c>
      <c r="C127" s="10" t="s">
        <v>18</v>
      </c>
      <c r="D127" s="10" t="s">
        <v>46</v>
      </c>
      <c r="E127" s="10" t="s">
        <v>47</v>
      </c>
    </row>
    <row r="128">
      <c r="A128" s="10">
        <v>225.0</v>
      </c>
      <c r="B128" s="10" t="s">
        <v>294</v>
      </c>
      <c r="C128" s="10" t="s">
        <v>57</v>
      </c>
      <c r="D128" s="10" t="s">
        <v>46</v>
      </c>
      <c r="E128" s="10" t="s">
        <v>158</v>
      </c>
    </row>
    <row r="129">
      <c r="A129" s="10">
        <v>226.0</v>
      </c>
      <c r="B129" s="10" t="s">
        <v>294</v>
      </c>
      <c r="C129" s="10" t="s">
        <v>279</v>
      </c>
      <c r="D129" s="10" t="s">
        <v>50</v>
      </c>
      <c r="E129" s="10" t="s">
        <v>328</v>
      </c>
      <c r="F129" s="10" t="s">
        <v>329</v>
      </c>
      <c r="G129" s="10" t="s">
        <v>27</v>
      </c>
    </row>
    <row r="130">
      <c r="A130" s="10">
        <v>227.0</v>
      </c>
      <c r="B130" s="10" t="s">
        <v>296</v>
      </c>
      <c r="C130" s="10" t="s">
        <v>57</v>
      </c>
      <c r="D130" s="10" t="s">
        <v>36</v>
      </c>
      <c r="E130" s="10" t="s">
        <v>297</v>
      </c>
    </row>
    <row r="131">
      <c r="A131" s="10">
        <v>228.0</v>
      </c>
      <c r="B131" s="10" t="s">
        <v>296</v>
      </c>
      <c r="C131" s="10" t="s">
        <v>279</v>
      </c>
      <c r="D131" s="10" t="s">
        <v>29</v>
      </c>
      <c r="E131" s="10" t="s">
        <v>228</v>
      </c>
    </row>
    <row r="132">
      <c r="A132" s="10">
        <v>229.0</v>
      </c>
      <c r="B132" s="10" t="s">
        <v>296</v>
      </c>
      <c r="C132" s="10" t="s">
        <v>279</v>
      </c>
      <c r="D132" s="10" t="s">
        <v>89</v>
      </c>
      <c r="E132" s="10" t="s">
        <v>136</v>
      </c>
      <c r="F132" s="10" t="s">
        <v>338</v>
      </c>
      <c r="G132" s="10" t="s">
        <v>27</v>
      </c>
    </row>
    <row r="133">
      <c r="A133" s="10">
        <v>230.0</v>
      </c>
      <c r="B133" s="10" t="s">
        <v>296</v>
      </c>
      <c r="C133" s="10" t="s">
        <v>279</v>
      </c>
      <c r="D133" s="10" t="s">
        <v>104</v>
      </c>
      <c r="E133" s="10" t="s">
        <v>115</v>
      </c>
    </row>
    <row r="134">
      <c r="A134" s="10">
        <v>231.0</v>
      </c>
      <c r="B134" s="10" t="s">
        <v>303</v>
      </c>
      <c r="C134" s="10" t="s">
        <v>57</v>
      </c>
      <c r="D134" s="10" t="s">
        <v>46</v>
      </c>
      <c r="E134" s="10" t="s">
        <v>217</v>
      </c>
    </row>
    <row r="135">
      <c r="A135" s="10">
        <v>232.0</v>
      </c>
      <c r="B135" s="10" t="s">
        <v>303</v>
      </c>
      <c r="C135" s="10" t="s">
        <v>33</v>
      </c>
      <c r="D135" s="10" t="s">
        <v>308</v>
      </c>
      <c r="E135" s="10" t="s">
        <v>307</v>
      </c>
    </row>
    <row r="136">
      <c r="A136" s="10">
        <v>233.0</v>
      </c>
      <c r="B136" s="10" t="s">
        <v>344</v>
      </c>
      <c r="C136" s="10" t="s">
        <v>33</v>
      </c>
      <c r="D136" s="10" t="s">
        <v>50</v>
      </c>
      <c r="E136" s="10" t="s">
        <v>346</v>
      </c>
      <c r="F136" s="10" t="s">
        <v>347</v>
      </c>
      <c r="G136" s="10" t="s">
        <v>348</v>
      </c>
    </row>
    <row r="137">
      <c r="A137" s="10">
        <v>234.0</v>
      </c>
      <c r="B137" s="10" t="s">
        <v>344</v>
      </c>
      <c r="C137" s="10" t="s">
        <v>33</v>
      </c>
      <c r="D137" s="10" t="s">
        <v>50</v>
      </c>
      <c r="E137" s="10" t="s">
        <v>346</v>
      </c>
      <c r="F137" s="10" t="s">
        <v>350</v>
      </c>
      <c r="G137" s="10" t="s">
        <v>348</v>
      </c>
    </row>
    <row r="138">
      <c r="A138" s="10">
        <v>235.0</v>
      </c>
      <c r="B138" s="10" t="s">
        <v>310</v>
      </c>
      <c r="C138" s="10" t="s">
        <v>18</v>
      </c>
      <c r="D138" s="10" t="s">
        <v>39</v>
      </c>
      <c r="E138" s="10" t="s">
        <v>163</v>
      </c>
      <c r="F138" s="10" t="s">
        <v>351</v>
      </c>
      <c r="G138" s="10" t="s">
        <v>27</v>
      </c>
    </row>
    <row r="139">
      <c r="A139" s="10">
        <v>236.0</v>
      </c>
      <c r="B139" s="10" t="s">
        <v>310</v>
      </c>
      <c r="C139" s="10" t="s">
        <v>279</v>
      </c>
      <c r="D139" s="10" t="s">
        <v>140</v>
      </c>
      <c r="E139" s="10" t="s">
        <v>355</v>
      </c>
      <c r="F139" s="10" t="s">
        <v>356</v>
      </c>
      <c r="G139" s="10" t="s">
        <v>27</v>
      </c>
    </row>
    <row r="140">
      <c r="A140" s="10">
        <v>237.0</v>
      </c>
      <c r="B140" s="10" t="s">
        <v>310</v>
      </c>
      <c r="C140" s="10" t="s">
        <v>279</v>
      </c>
      <c r="D140" s="10" t="s">
        <v>29</v>
      </c>
      <c r="E140" s="10" t="s">
        <v>311</v>
      </c>
    </row>
    <row r="141">
      <c r="A141" s="10">
        <v>238.0</v>
      </c>
      <c r="B141" s="10" t="s">
        <v>314</v>
      </c>
      <c r="C141" s="10" t="s">
        <v>18</v>
      </c>
      <c r="D141" s="10" t="s">
        <v>23</v>
      </c>
      <c r="E141" s="10" t="s">
        <v>233</v>
      </c>
    </row>
    <row r="142">
      <c r="A142" s="10">
        <v>239.0</v>
      </c>
      <c r="B142" s="10" t="s">
        <v>314</v>
      </c>
      <c r="C142" s="10" t="s">
        <v>18</v>
      </c>
      <c r="D142" s="10" t="s">
        <v>46</v>
      </c>
      <c r="E142" s="10" t="s">
        <v>217</v>
      </c>
    </row>
    <row r="143">
      <c r="A143" s="10">
        <v>240.0</v>
      </c>
      <c r="B143" s="10" t="s">
        <v>314</v>
      </c>
      <c r="C143" s="10" t="s">
        <v>279</v>
      </c>
      <c r="D143" s="10" t="s">
        <v>46</v>
      </c>
      <c r="E143" s="10" t="s">
        <v>169</v>
      </c>
    </row>
    <row r="144">
      <c r="A144" s="10">
        <v>241.0</v>
      </c>
      <c r="B144" s="10" t="s">
        <v>360</v>
      </c>
      <c r="C144" s="10" t="s">
        <v>33</v>
      </c>
      <c r="D144" s="10" t="s">
        <v>104</v>
      </c>
      <c r="E144" s="10" t="s">
        <v>361</v>
      </c>
      <c r="F144" s="10" t="s">
        <v>362</v>
      </c>
      <c r="G144" s="10" t="s">
        <v>27</v>
      </c>
    </row>
    <row r="145">
      <c r="A145" s="10">
        <v>242.0</v>
      </c>
      <c r="B145" s="10" t="s">
        <v>322</v>
      </c>
      <c r="C145" s="10" t="s">
        <v>18</v>
      </c>
      <c r="D145" s="10" t="s">
        <v>34</v>
      </c>
      <c r="E145" s="10" t="s">
        <v>323</v>
      </c>
    </row>
    <row r="146">
      <c r="A146" s="10">
        <v>243.0</v>
      </c>
      <c r="B146" s="10" t="s">
        <v>322</v>
      </c>
      <c r="C146" s="10" t="s">
        <v>18</v>
      </c>
      <c r="D146" s="10" t="s">
        <v>104</v>
      </c>
      <c r="E146" s="10" t="s">
        <v>325</v>
      </c>
    </row>
    <row r="147">
      <c r="A147" s="10">
        <v>244.0</v>
      </c>
      <c r="B147" s="10" t="s">
        <v>330</v>
      </c>
      <c r="C147" s="10" t="s">
        <v>18</v>
      </c>
      <c r="D147" s="10" t="s">
        <v>34</v>
      </c>
      <c r="E147" s="10" t="s">
        <v>331</v>
      </c>
    </row>
    <row r="148">
      <c r="A148" s="10">
        <v>245.0</v>
      </c>
      <c r="B148" s="10" t="s">
        <v>368</v>
      </c>
      <c r="C148" s="10" t="s">
        <v>57</v>
      </c>
      <c r="D148" s="10" t="s">
        <v>50</v>
      </c>
      <c r="E148" s="10" t="s">
        <v>193</v>
      </c>
      <c r="F148" s="10" t="s">
        <v>369</v>
      </c>
      <c r="G148" s="10" t="s">
        <v>27</v>
      </c>
    </row>
    <row r="149">
      <c r="A149" s="10">
        <v>246.0</v>
      </c>
      <c r="B149" s="10" t="s">
        <v>368</v>
      </c>
      <c r="C149" s="10" t="s">
        <v>33</v>
      </c>
      <c r="D149" s="10" t="s">
        <v>50</v>
      </c>
      <c r="E149" s="10" t="s">
        <v>346</v>
      </c>
      <c r="F149" s="10" t="s">
        <v>372</v>
      </c>
      <c r="G149" s="10" t="s">
        <v>27</v>
      </c>
    </row>
    <row r="150">
      <c r="A150" s="10">
        <v>247.0</v>
      </c>
      <c r="B150" s="10" t="s">
        <v>333</v>
      </c>
      <c r="C150" s="10" t="s">
        <v>57</v>
      </c>
      <c r="D150" s="10" t="s">
        <v>89</v>
      </c>
      <c r="E150" s="10" t="s">
        <v>254</v>
      </c>
      <c r="F150" s="10" t="s">
        <v>373</v>
      </c>
      <c r="G150" s="10" t="s">
        <v>27</v>
      </c>
    </row>
    <row r="151">
      <c r="A151" s="10">
        <v>248.0</v>
      </c>
      <c r="B151" s="10" t="s">
        <v>333</v>
      </c>
      <c r="C151" s="10" t="s">
        <v>279</v>
      </c>
      <c r="D151" s="10" t="s">
        <v>46</v>
      </c>
      <c r="E151" s="10" t="s">
        <v>334</v>
      </c>
    </row>
    <row r="152">
      <c r="A152" s="10">
        <v>249.0</v>
      </c>
      <c r="B152" s="10" t="s">
        <v>377</v>
      </c>
      <c r="C152" s="10" t="s">
        <v>33</v>
      </c>
      <c r="D152" s="10" t="s">
        <v>34</v>
      </c>
      <c r="F152" s="10" t="s">
        <v>379</v>
      </c>
      <c r="G152" s="10" t="s">
        <v>27</v>
      </c>
    </row>
    <row r="153">
      <c r="A153" s="10">
        <v>250.0</v>
      </c>
      <c r="B153" s="10" t="s">
        <v>377</v>
      </c>
      <c r="C153" s="10" t="s">
        <v>33</v>
      </c>
      <c r="D153" s="10" t="s">
        <v>20</v>
      </c>
      <c r="E153" s="10" t="s">
        <v>381</v>
      </c>
      <c r="F153" s="10" t="s">
        <v>382</v>
      </c>
      <c r="G153" s="10" t="s">
        <v>27</v>
      </c>
    </row>
    <row r="154">
      <c r="A154" s="10">
        <v>251.0</v>
      </c>
      <c r="B154" s="10" t="s">
        <v>336</v>
      </c>
      <c r="C154" s="10" t="s">
        <v>33</v>
      </c>
      <c r="D154" s="10" t="s">
        <v>50</v>
      </c>
      <c r="E154" s="10" t="s">
        <v>163</v>
      </c>
      <c r="F154" s="10" t="s">
        <v>386</v>
      </c>
      <c r="G154" s="10" t="s">
        <v>386</v>
      </c>
    </row>
    <row r="155">
      <c r="A155" s="10">
        <v>252.0</v>
      </c>
      <c r="B155" s="10" t="s">
        <v>336</v>
      </c>
      <c r="C155" s="10" t="s">
        <v>33</v>
      </c>
      <c r="D155" s="10" t="s">
        <v>50</v>
      </c>
      <c r="E155" s="10" t="s">
        <v>389</v>
      </c>
      <c r="F155" s="10" t="s">
        <v>391</v>
      </c>
      <c r="G155" s="10" t="s">
        <v>27</v>
      </c>
    </row>
    <row r="156">
      <c r="A156" s="10">
        <v>253.0</v>
      </c>
      <c r="B156" s="10" t="s">
        <v>336</v>
      </c>
      <c r="C156" s="10" t="s">
        <v>18</v>
      </c>
      <c r="D156" s="10" t="s">
        <v>68</v>
      </c>
      <c r="E156" s="10" t="s">
        <v>337</v>
      </c>
    </row>
    <row r="157">
      <c r="A157" s="10">
        <v>254.0</v>
      </c>
      <c r="B157" s="10" t="s">
        <v>336</v>
      </c>
      <c r="C157" s="10" t="s">
        <v>279</v>
      </c>
      <c r="D157" s="10" t="s">
        <v>111</v>
      </c>
      <c r="E157" s="10" t="s">
        <v>395</v>
      </c>
      <c r="F157" s="10" t="s">
        <v>396</v>
      </c>
      <c r="G157" s="10" t="s">
        <v>27</v>
      </c>
    </row>
    <row r="158">
      <c r="A158" s="10">
        <v>255.0</v>
      </c>
      <c r="B158" s="10" t="s">
        <v>340</v>
      </c>
      <c r="C158" s="10" t="s">
        <v>57</v>
      </c>
      <c r="D158" s="10" t="s">
        <v>68</v>
      </c>
      <c r="E158" s="10" t="s">
        <v>69</v>
      </c>
    </row>
    <row r="159">
      <c r="A159" s="10">
        <v>256.0</v>
      </c>
      <c r="B159" s="10" t="s">
        <v>340</v>
      </c>
      <c r="C159" s="10" t="s">
        <v>33</v>
      </c>
      <c r="D159" s="10" t="s">
        <v>50</v>
      </c>
      <c r="E159" s="10" t="s">
        <v>341</v>
      </c>
    </row>
    <row r="160">
      <c r="A160" s="10">
        <v>257.0</v>
      </c>
      <c r="B160" s="10" t="s">
        <v>340</v>
      </c>
      <c r="C160" s="10" t="s">
        <v>279</v>
      </c>
      <c r="D160" s="10" t="s">
        <v>20</v>
      </c>
      <c r="E160" s="10" t="s">
        <v>239</v>
      </c>
      <c r="F160" s="10" t="s">
        <v>401</v>
      </c>
      <c r="G160" s="10" t="s">
        <v>27</v>
      </c>
    </row>
    <row r="161">
      <c r="A161" s="10">
        <v>258.0</v>
      </c>
      <c r="B161" s="10" t="s">
        <v>345</v>
      </c>
      <c r="C161" s="10" t="s">
        <v>57</v>
      </c>
      <c r="D161" s="10" t="s">
        <v>36</v>
      </c>
      <c r="E161" s="10" t="s">
        <v>267</v>
      </c>
    </row>
    <row r="162">
      <c r="A162" s="10">
        <v>259.0</v>
      </c>
      <c r="B162" s="10" t="s">
        <v>345</v>
      </c>
      <c r="C162" s="10" t="s">
        <v>57</v>
      </c>
      <c r="D162" s="10" t="s">
        <v>20</v>
      </c>
      <c r="E162" s="10" t="s">
        <v>20</v>
      </c>
      <c r="F162" s="10" t="s">
        <v>406</v>
      </c>
      <c r="G162" s="10" t="s">
        <v>27</v>
      </c>
    </row>
    <row r="163">
      <c r="A163" s="10">
        <v>260.0</v>
      </c>
      <c r="B163" s="10" t="s">
        <v>345</v>
      </c>
      <c r="C163" s="10" t="s">
        <v>279</v>
      </c>
      <c r="D163" s="10" t="s">
        <v>29</v>
      </c>
      <c r="E163" s="10" t="s">
        <v>311</v>
      </c>
    </row>
    <row r="164">
      <c r="A164" s="10">
        <v>261.0</v>
      </c>
      <c r="B164" s="10" t="s">
        <v>352</v>
      </c>
      <c r="C164" s="10" t="s">
        <v>57</v>
      </c>
      <c r="D164" s="10" t="s">
        <v>46</v>
      </c>
      <c r="E164" s="10" t="s">
        <v>217</v>
      </c>
    </row>
    <row r="165">
      <c r="A165" s="10">
        <v>262.0</v>
      </c>
      <c r="B165" s="10" t="s">
        <v>352</v>
      </c>
      <c r="C165" s="10" t="s">
        <v>33</v>
      </c>
      <c r="D165" s="10" t="s">
        <v>46</v>
      </c>
      <c r="E165" s="10" t="s">
        <v>95</v>
      </c>
    </row>
    <row r="166">
      <c r="A166" s="10">
        <v>263.0</v>
      </c>
      <c r="B166" s="10" t="s">
        <v>352</v>
      </c>
      <c r="C166" s="10" t="s">
        <v>279</v>
      </c>
      <c r="D166" s="10" t="s">
        <v>46</v>
      </c>
      <c r="E166" s="10" t="s">
        <v>95</v>
      </c>
    </row>
    <row r="167">
      <c r="A167" s="10">
        <v>264.0</v>
      </c>
      <c r="B167" s="10" t="s">
        <v>357</v>
      </c>
      <c r="C167" s="10" t="s">
        <v>57</v>
      </c>
      <c r="D167" s="10" t="s">
        <v>104</v>
      </c>
      <c r="E167" s="10" t="s">
        <v>106</v>
      </c>
    </row>
    <row r="168">
      <c r="A168" s="10">
        <v>265.0</v>
      </c>
      <c r="B168" s="10" t="s">
        <v>357</v>
      </c>
      <c r="C168" s="10" t="s">
        <v>33</v>
      </c>
      <c r="D168" s="10" t="s">
        <v>89</v>
      </c>
      <c r="E168" s="10" t="s">
        <v>90</v>
      </c>
      <c r="F168" s="10" t="s">
        <v>416</v>
      </c>
      <c r="G168" s="10" t="s">
        <v>27</v>
      </c>
    </row>
    <row r="169">
      <c r="A169" s="10">
        <v>266.0</v>
      </c>
      <c r="B169" s="10" t="s">
        <v>359</v>
      </c>
      <c r="C169" s="10" t="s">
        <v>57</v>
      </c>
      <c r="D169" s="10" t="s">
        <v>29</v>
      </c>
      <c r="E169" s="10" t="s">
        <v>28</v>
      </c>
    </row>
    <row r="170">
      <c r="A170" s="10">
        <v>267.0</v>
      </c>
      <c r="B170" s="10" t="s">
        <v>359</v>
      </c>
      <c r="C170" s="10" t="s">
        <v>33</v>
      </c>
      <c r="D170" s="10" t="s">
        <v>111</v>
      </c>
      <c r="E170" s="10" t="s">
        <v>363</v>
      </c>
    </row>
    <row r="171">
      <c r="A171" s="10">
        <v>268.0</v>
      </c>
      <c r="B171" s="10" t="s">
        <v>359</v>
      </c>
      <c r="C171" s="10" t="s">
        <v>18</v>
      </c>
      <c r="D171" s="10" t="s">
        <v>140</v>
      </c>
      <c r="E171" s="10" t="s">
        <v>246</v>
      </c>
      <c r="F171" s="10" t="s">
        <v>421</v>
      </c>
      <c r="G171" s="10" t="s">
        <v>27</v>
      </c>
    </row>
    <row r="172">
      <c r="A172" s="10">
        <v>269.0</v>
      </c>
      <c r="B172" s="10" t="s">
        <v>359</v>
      </c>
      <c r="C172" s="10" t="s">
        <v>18</v>
      </c>
      <c r="D172" s="10" t="s">
        <v>237</v>
      </c>
      <c r="E172" s="10" t="s">
        <v>242</v>
      </c>
    </row>
    <row r="173">
      <c r="A173" s="10">
        <v>270.0</v>
      </c>
      <c r="B173" s="10" t="s">
        <v>423</v>
      </c>
      <c r="C173" s="10" t="s">
        <v>57</v>
      </c>
      <c r="D173" s="10" t="s">
        <v>59</v>
      </c>
      <c r="E173" s="10" t="s">
        <v>414</v>
      </c>
      <c r="F173" s="10" t="s">
        <v>425</v>
      </c>
      <c r="G173" s="10" t="s">
        <v>27</v>
      </c>
    </row>
    <row r="174">
      <c r="A174" s="10">
        <v>271.0</v>
      </c>
      <c r="B174" s="10" t="s">
        <v>423</v>
      </c>
      <c r="C174" s="10" t="s">
        <v>57</v>
      </c>
      <c r="D174" s="10" t="s">
        <v>20</v>
      </c>
      <c r="E174" s="10" t="s">
        <v>239</v>
      </c>
      <c r="F174" s="10" t="s">
        <v>426</v>
      </c>
      <c r="G174" s="10" t="s">
        <v>27</v>
      </c>
    </row>
    <row r="175">
      <c r="A175" s="10">
        <v>272.0</v>
      </c>
      <c r="B175" s="10" t="s">
        <v>370</v>
      </c>
      <c r="C175" s="10" t="s">
        <v>57</v>
      </c>
      <c r="D175" s="10" t="s">
        <v>29</v>
      </c>
      <c r="E175" s="10" t="s">
        <v>54</v>
      </c>
    </row>
    <row r="176">
      <c r="A176" s="10">
        <v>273.0</v>
      </c>
      <c r="B176" s="10" t="s">
        <v>370</v>
      </c>
      <c r="C176" s="10" t="s">
        <v>57</v>
      </c>
      <c r="D176" s="10" t="s">
        <v>46</v>
      </c>
      <c r="E176" s="10" t="s">
        <v>217</v>
      </c>
    </row>
    <row r="177">
      <c r="A177" s="10">
        <v>274.0</v>
      </c>
      <c r="B177" s="10" t="s">
        <v>432</v>
      </c>
      <c r="C177" s="10" t="s">
        <v>279</v>
      </c>
      <c r="D177" s="10" t="s">
        <v>111</v>
      </c>
      <c r="E177" s="10" t="s">
        <v>395</v>
      </c>
      <c r="F177" s="10" t="s">
        <v>433</v>
      </c>
      <c r="G177" s="10" t="s">
        <v>27</v>
      </c>
    </row>
    <row r="178">
      <c r="A178" s="10">
        <v>275.0</v>
      </c>
      <c r="B178" s="10" t="s">
        <v>374</v>
      </c>
      <c r="C178" s="10" t="s">
        <v>279</v>
      </c>
      <c r="D178" s="10" t="s">
        <v>50</v>
      </c>
      <c r="E178" s="10" t="s">
        <v>389</v>
      </c>
      <c r="F178" s="10" t="s">
        <v>437</v>
      </c>
      <c r="G178" s="10" t="s">
        <v>27</v>
      </c>
    </row>
    <row r="179">
      <c r="A179" s="10">
        <v>276.0</v>
      </c>
      <c r="B179" s="10" t="s">
        <v>374</v>
      </c>
      <c r="C179" s="10" t="s">
        <v>279</v>
      </c>
      <c r="D179" s="10" t="s">
        <v>20</v>
      </c>
      <c r="E179" s="10" t="s">
        <v>239</v>
      </c>
    </row>
    <row r="180">
      <c r="A180" s="10">
        <v>277.0</v>
      </c>
      <c r="B180" s="10" t="s">
        <v>378</v>
      </c>
      <c r="C180" s="10" t="s">
        <v>57</v>
      </c>
      <c r="D180" s="10" t="s">
        <v>140</v>
      </c>
      <c r="E180" s="10" t="s">
        <v>246</v>
      </c>
    </row>
    <row r="181">
      <c r="A181" s="10">
        <v>278.0</v>
      </c>
      <c r="B181" s="10" t="s">
        <v>378</v>
      </c>
      <c r="C181" s="10" t="s">
        <v>33</v>
      </c>
      <c r="D181" s="10" t="s">
        <v>89</v>
      </c>
      <c r="E181" s="10" t="s">
        <v>442</v>
      </c>
      <c r="F181" s="10" t="s">
        <v>443</v>
      </c>
      <c r="G181" s="10" t="s">
        <v>27</v>
      </c>
    </row>
    <row r="182">
      <c r="A182" s="10">
        <v>279.0</v>
      </c>
      <c r="B182" s="10" t="s">
        <v>445</v>
      </c>
      <c r="C182" s="10" t="s">
        <v>57</v>
      </c>
      <c r="D182" s="10" t="s">
        <v>436</v>
      </c>
      <c r="E182" s="10" t="s">
        <v>447</v>
      </c>
      <c r="F182" s="10" t="s">
        <v>448</v>
      </c>
      <c r="G182" s="10" t="s">
        <v>27</v>
      </c>
    </row>
    <row r="183">
      <c r="A183" s="10">
        <v>280.0</v>
      </c>
      <c r="B183" s="10" t="s">
        <v>383</v>
      </c>
      <c r="C183" s="10" t="s">
        <v>57</v>
      </c>
      <c r="D183" s="10" t="s">
        <v>20</v>
      </c>
      <c r="E183" s="10" t="s">
        <v>20</v>
      </c>
      <c r="F183" s="10" t="s">
        <v>449</v>
      </c>
      <c r="G183" s="10" t="s">
        <v>27</v>
      </c>
    </row>
    <row r="184">
      <c r="A184" s="10">
        <v>281.0</v>
      </c>
      <c r="B184" s="10" t="s">
        <v>383</v>
      </c>
      <c r="C184" s="10" t="s">
        <v>279</v>
      </c>
      <c r="D184" s="10" t="s">
        <v>89</v>
      </c>
      <c r="E184" s="10" t="s">
        <v>451</v>
      </c>
      <c r="F184" s="10" t="s">
        <v>452</v>
      </c>
      <c r="G184" s="10" t="s">
        <v>27</v>
      </c>
    </row>
    <row r="185">
      <c r="A185" s="10">
        <v>282.0</v>
      </c>
      <c r="B185" s="10" t="s">
        <v>383</v>
      </c>
      <c r="C185" s="10" t="s">
        <v>279</v>
      </c>
      <c r="D185" s="10" t="s">
        <v>111</v>
      </c>
      <c r="E185" s="10" t="s">
        <v>384</v>
      </c>
    </row>
    <row r="186">
      <c r="A186" s="10">
        <v>283.0</v>
      </c>
      <c r="B186" s="10" t="s">
        <v>456</v>
      </c>
      <c r="C186" s="10" t="s">
        <v>18</v>
      </c>
      <c r="D186" s="10" t="s">
        <v>29</v>
      </c>
      <c r="E186" s="10" t="s">
        <v>311</v>
      </c>
      <c r="F186" s="10" t="s">
        <v>457</v>
      </c>
      <c r="G186" s="10" t="s">
        <v>27</v>
      </c>
    </row>
    <row r="187">
      <c r="A187" s="10">
        <v>284.0</v>
      </c>
      <c r="B187" s="10" t="s">
        <v>460</v>
      </c>
      <c r="C187" s="10" t="s">
        <v>279</v>
      </c>
      <c r="D187" s="10" t="s">
        <v>89</v>
      </c>
      <c r="E187" s="10" t="s">
        <v>463</v>
      </c>
      <c r="F187" s="10" t="s">
        <v>464</v>
      </c>
      <c r="G187" s="10" t="s">
        <v>348</v>
      </c>
    </row>
    <row r="188">
      <c r="A188" s="10">
        <v>285.0</v>
      </c>
      <c r="B188" s="10" t="s">
        <v>387</v>
      </c>
      <c r="C188" s="10" t="s">
        <v>57</v>
      </c>
      <c r="D188" s="10" t="s">
        <v>140</v>
      </c>
      <c r="E188" s="10" t="s">
        <v>388</v>
      </c>
    </row>
    <row r="189">
      <c r="A189" s="10">
        <v>286.0</v>
      </c>
      <c r="B189" s="10" t="s">
        <v>387</v>
      </c>
      <c r="C189" s="10" t="s">
        <v>33</v>
      </c>
      <c r="D189" s="10" t="s">
        <v>140</v>
      </c>
      <c r="E189" s="10" t="s">
        <v>393</v>
      </c>
    </row>
    <row r="190">
      <c r="A190" s="10">
        <v>287.0</v>
      </c>
      <c r="B190" s="10" t="s">
        <v>387</v>
      </c>
      <c r="C190" s="10" t="s">
        <v>18</v>
      </c>
      <c r="D190" s="10" t="s">
        <v>68</v>
      </c>
      <c r="E190" s="10" t="s">
        <v>69</v>
      </c>
    </row>
    <row r="191">
      <c r="A191" s="10">
        <v>288.0</v>
      </c>
      <c r="B191" s="10" t="s">
        <v>387</v>
      </c>
      <c r="C191" s="10" t="s">
        <v>279</v>
      </c>
      <c r="D191" s="10" t="s">
        <v>111</v>
      </c>
      <c r="E191" s="10" t="s">
        <v>467</v>
      </c>
      <c r="F191" s="10" t="s">
        <v>469</v>
      </c>
      <c r="G191" s="10" t="s">
        <v>27</v>
      </c>
    </row>
    <row r="192">
      <c r="A192" s="10">
        <v>289.0</v>
      </c>
      <c r="B192" s="10" t="s">
        <v>387</v>
      </c>
      <c r="C192" s="10" t="s">
        <v>279</v>
      </c>
      <c r="D192" s="10" t="s">
        <v>68</v>
      </c>
      <c r="E192" s="10" t="s">
        <v>398</v>
      </c>
    </row>
    <row r="193">
      <c r="A193" s="10">
        <v>290.0</v>
      </c>
      <c r="B193" s="10" t="s">
        <v>387</v>
      </c>
      <c r="C193" s="10" t="s">
        <v>279</v>
      </c>
      <c r="D193" s="10" t="s">
        <v>59</v>
      </c>
      <c r="E193" s="10" t="s">
        <v>149</v>
      </c>
    </row>
    <row r="194">
      <c r="A194" s="10">
        <v>291.0</v>
      </c>
      <c r="B194" s="10" t="s">
        <v>402</v>
      </c>
      <c r="C194" s="10" t="s">
        <v>57</v>
      </c>
      <c r="D194" s="10" t="s">
        <v>29</v>
      </c>
      <c r="E194" s="10" t="s">
        <v>74</v>
      </c>
    </row>
    <row r="195">
      <c r="A195" s="10">
        <v>292.0</v>
      </c>
      <c r="B195" s="10" t="s">
        <v>402</v>
      </c>
      <c r="C195" s="10" t="s">
        <v>279</v>
      </c>
      <c r="D195" s="10" t="s">
        <v>111</v>
      </c>
      <c r="E195" s="10" t="s">
        <v>112</v>
      </c>
      <c r="F195" s="10" t="s">
        <v>474</v>
      </c>
      <c r="G195" s="10" t="s">
        <v>27</v>
      </c>
    </row>
    <row r="196">
      <c r="A196" s="10">
        <v>293.0</v>
      </c>
      <c r="B196" s="10" t="s">
        <v>402</v>
      </c>
      <c r="C196" s="10" t="s">
        <v>279</v>
      </c>
      <c r="D196" s="10" t="s">
        <v>80</v>
      </c>
      <c r="E196" s="10" t="s">
        <v>476</v>
      </c>
      <c r="F196" s="10" t="s">
        <v>477</v>
      </c>
      <c r="G196" s="10" t="s">
        <v>27</v>
      </c>
    </row>
    <row r="197">
      <c r="A197" s="10">
        <v>294.0</v>
      </c>
      <c r="B197" s="10" t="s">
        <v>404</v>
      </c>
      <c r="C197" s="10" t="s">
        <v>33</v>
      </c>
      <c r="D197" s="10" t="s">
        <v>34</v>
      </c>
      <c r="E197" s="10" t="s">
        <v>407</v>
      </c>
    </row>
    <row r="198">
      <c r="A198" s="10">
        <v>295.0</v>
      </c>
      <c r="B198" s="10" t="s">
        <v>480</v>
      </c>
      <c r="C198" s="10" t="s">
        <v>279</v>
      </c>
      <c r="D198" s="10" t="s">
        <v>50</v>
      </c>
      <c r="E198" s="10" t="s">
        <v>328</v>
      </c>
      <c r="F198" s="10" t="s">
        <v>481</v>
      </c>
      <c r="G198" s="10" t="s">
        <v>27</v>
      </c>
    </row>
    <row r="199">
      <c r="A199" s="10">
        <v>296.0</v>
      </c>
      <c r="B199" s="10" t="s">
        <v>483</v>
      </c>
      <c r="C199" s="10" t="s">
        <v>279</v>
      </c>
      <c r="D199" s="10" t="s">
        <v>111</v>
      </c>
      <c r="E199" s="10" t="s">
        <v>180</v>
      </c>
      <c r="F199" s="10" t="s">
        <v>484</v>
      </c>
      <c r="G199" s="10" t="s">
        <v>27</v>
      </c>
    </row>
    <row r="200">
      <c r="A200" s="10">
        <v>297.0</v>
      </c>
      <c r="B200" s="10" t="s">
        <v>486</v>
      </c>
      <c r="C200" s="10" t="s">
        <v>57</v>
      </c>
      <c r="D200" s="10" t="s">
        <v>36</v>
      </c>
      <c r="E200" s="10" t="s">
        <v>35</v>
      </c>
      <c r="F200" s="10" t="s">
        <v>489</v>
      </c>
      <c r="G200" s="10" t="s">
        <v>27</v>
      </c>
    </row>
    <row r="201">
      <c r="A201" s="10">
        <v>298.0</v>
      </c>
      <c r="B201" s="10" t="s">
        <v>409</v>
      </c>
      <c r="C201" s="10" t="s">
        <v>57</v>
      </c>
      <c r="D201" s="10" t="s">
        <v>111</v>
      </c>
      <c r="E201" s="10" t="s">
        <v>395</v>
      </c>
      <c r="F201" s="10" t="s">
        <v>492</v>
      </c>
      <c r="G201" s="10" t="s">
        <v>27</v>
      </c>
    </row>
    <row r="202">
      <c r="A202" s="10">
        <v>299.0</v>
      </c>
      <c r="B202" s="10" t="s">
        <v>409</v>
      </c>
      <c r="C202" s="10" t="s">
        <v>57</v>
      </c>
      <c r="D202" s="10" t="s">
        <v>104</v>
      </c>
      <c r="E202" s="10" t="s">
        <v>106</v>
      </c>
    </row>
    <row r="203">
      <c r="A203" s="10">
        <v>300.0</v>
      </c>
      <c r="B203" s="10" t="s">
        <v>411</v>
      </c>
      <c r="C203" s="10" t="s">
        <v>57</v>
      </c>
      <c r="D203" s="10" t="s">
        <v>68</v>
      </c>
      <c r="F203" s="10" t="s">
        <v>69</v>
      </c>
      <c r="G203" s="10" t="s">
        <v>68</v>
      </c>
    </row>
    <row r="204">
      <c r="A204" s="10">
        <v>301.0</v>
      </c>
      <c r="B204" s="10" t="s">
        <v>411</v>
      </c>
      <c r="C204" s="10" t="s">
        <v>33</v>
      </c>
      <c r="D204" s="10" t="s">
        <v>29</v>
      </c>
      <c r="E204" s="10" t="s">
        <v>72</v>
      </c>
    </row>
    <row r="205">
      <c r="A205" s="10">
        <v>302.0</v>
      </c>
      <c r="B205" s="10" t="s">
        <v>411</v>
      </c>
      <c r="C205" s="10" t="s">
        <v>33</v>
      </c>
      <c r="D205" s="10" t="s">
        <v>20</v>
      </c>
      <c r="E205" s="10" t="s">
        <v>381</v>
      </c>
    </row>
    <row r="206">
      <c r="A206" s="10">
        <v>303.0</v>
      </c>
      <c r="B206" s="10" t="s">
        <v>411</v>
      </c>
      <c r="C206" s="10" t="s">
        <v>18</v>
      </c>
      <c r="D206" s="10" t="s">
        <v>59</v>
      </c>
      <c r="E206" s="10" t="s">
        <v>414</v>
      </c>
    </row>
    <row r="207">
      <c r="A207" s="10">
        <v>304.0</v>
      </c>
      <c r="B207" s="10" t="s">
        <v>411</v>
      </c>
      <c r="C207" s="10" t="s">
        <v>18</v>
      </c>
      <c r="D207" s="10" t="s">
        <v>237</v>
      </c>
      <c r="E207" s="10" t="s">
        <v>417</v>
      </c>
    </row>
    <row r="208">
      <c r="A208" s="10">
        <v>305.0</v>
      </c>
      <c r="B208" s="10" t="s">
        <v>498</v>
      </c>
      <c r="C208" s="10" t="s">
        <v>57</v>
      </c>
      <c r="D208" s="10" t="s">
        <v>50</v>
      </c>
      <c r="E208" s="10" t="s">
        <v>163</v>
      </c>
      <c r="F208" s="10" t="s">
        <v>499</v>
      </c>
      <c r="G208" s="10" t="s">
        <v>27</v>
      </c>
    </row>
    <row r="209">
      <c r="A209" s="10">
        <v>306.0</v>
      </c>
      <c r="B209" s="10" t="s">
        <v>500</v>
      </c>
      <c r="C209" s="10" t="s">
        <v>57</v>
      </c>
      <c r="D209" s="10" t="s">
        <v>20</v>
      </c>
      <c r="E209" s="10" t="s">
        <v>20</v>
      </c>
      <c r="F209" s="10" t="s">
        <v>504</v>
      </c>
      <c r="G209" s="10" t="s">
        <v>27</v>
      </c>
    </row>
    <row r="210">
      <c r="A210" s="10">
        <v>307.0</v>
      </c>
      <c r="B210" s="10" t="s">
        <v>419</v>
      </c>
      <c r="C210" s="10" t="s">
        <v>57</v>
      </c>
      <c r="D210" s="10" t="s">
        <v>29</v>
      </c>
      <c r="E210" s="10" t="s">
        <v>54</v>
      </c>
      <c r="F210" s="10" t="s">
        <v>506</v>
      </c>
      <c r="G210" s="10" t="s">
        <v>27</v>
      </c>
    </row>
    <row r="211">
      <c r="A211" s="10">
        <v>308.0</v>
      </c>
      <c r="B211" s="10" t="s">
        <v>419</v>
      </c>
      <c r="C211" s="10" t="s">
        <v>57</v>
      </c>
      <c r="D211" s="10" t="s">
        <v>104</v>
      </c>
      <c r="E211" s="10" t="s">
        <v>420</v>
      </c>
    </row>
    <row r="212">
      <c r="A212" s="10">
        <v>309.0</v>
      </c>
      <c r="B212" s="10" t="s">
        <v>419</v>
      </c>
      <c r="C212" s="10" t="s">
        <v>18</v>
      </c>
      <c r="D212" s="10" t="s">
        <v>29</v>
      </c>
      <c r="E212" s="10" t="s">
        <v>72</v>
      </c>
    </row>
    <row r="213">
      <c r="A213" s="10">
        <v>310.0</v>
      </c>
      <c r="B213" s="10" t="s">
        <v>419</v>
      </c>
      <c r="C213" s="10" t="s">
        <v>18</v>
      </c>
      <c r="D213" s="10" t="s">
        <v>68</v>
      </c>
      <c r="E213" s="10" t="s">
        <v>228</v>
      </c>
    </row>
    <row r="214">
      <c r="A214" s="10">
        <v>311.0</v>
      </c>
      <c r="B214" s="10" t="s">
        <v>419</v>
      </c>
      <c r="C214" s="10" t="s">
        <v>279</v>
      </c>
      <c r="D214" s="10" t="s">
        <v>50</v>
      </c>
      <c r="E214" s="10" t="s">
        <v>427</v>
      </c>
    </row>
    <row r="215">
      <c r="A215" s="10">
        <v>312.0</v>
      </c>
      <c r="B215" s="10" t="s">
        <v>419</v>
      </c>
      <c r="C215" s="10" t="s">
        <v>279</v>
      </c>
      <c r="D215" s="10" t="s">
        <v>20</v>
      </c>
      <c r="E215" s="10" t="s">
        <v>239</v>
      </c>
      <c r="F215" s="10" t="s">
        <v>513</v>
      </c>
      <c r="G215" s="10" t="s">
        <v>27</v>
      </c>
    </row>
    <row r="216">
      <c r="A216" s="10">
        <v>313.0</v>
      </c>
      <c r="B216" s="10" t="s">
        <v>516</v>
      </c>
      <c r="C216" s="10" t="s">
        <v>57</v>
      </c>
      <c r="D216" s="10" t="s">
        <v>50</v>
      </c>
      <c r="E216" s="10" t="s">
        <v>163</v>
      </c>
      <c r="F216" s="10" t="s">
        <v>517</v>
      </c>
      <c r="G216" s="10" t="s">
        <v>27</v>
      </c>
    </row>
    <row r="217">
      <c r="A217" s="10">
        <v>314.0</v>
      </c>
      <c r="B217" s="10" t="s">
        <v>516</v>
      </c>
      <c r="C217" s="10" t="s">
        <v>18</v>
      </c>
      <c r="D217" s="10" t="s">
        <v>42</v>
      </c>
      <c r="E217" s="10" t="s">
        <v>315</v>
      </c>
      <c r="F217" s="10" t="s">
        <v>520</v>
      </c>
      <c r="G217" s="10" t="s">
        <v>27</v>
      </c>
    </row>
    <row r="218">
      <c r="A218" s="10">
        <v>315.0</v>
      </c>
      <c r="B218" s="10" t="s">
        <v>516</v>
      </c>
      <c r="C218" s="10" t="s">
        <v>279</v>
      </c>
      <c r="D218" s="10" t="s">
        <v>89</v>
      </c>
      <c r="E218" s="10" t="s">
        <v>522</v>
      </c>
      <c r="F218" s="10" t="s">
        <v>524</v>
      </c>
      <c r="G218" s="10" t="s">
        <v>27</v>
      </c>
    </row>
    <row r="219">
      <c r="A219" s="10">
        <v>316.0</v>
      </c>
      <c r="B219" s="10" t="s">
        <v>430</v>
      </c>
      <c r="C219" s="10" t="s">
        <v>57</v>
      </c>
      <c r="D219" s="10" t="s">
        <v>68</v>
      </c>
      <c r="E219" s="10" t="s">
        <v>69</v>
      </c>
    </row>
    <row r="220">
      <c r="A220" s="10">
        <v>317.0</v>
      </c>
      <c r="B220" s="10" t="s">
        <v>431</v>
      </c>
      <c r="C220" s="10" t="s">
        <v>57</v>
      </c>
      <c r="D220" s="10" t="s">
        <v>46</v>
      </c>
      <c r="E220" s="10" t="s">
        <v>217</v>
      </c>
    </row>
    <row r="221">
      <c r="A221" s="10">
        <v>318.0</v>
      </c>
      <c r="B221" s="10" t="s">
        <v>431</v>
      </c>
      <c r="C221" s="10" t="s">
        <v>33</v>
      </c>
      <c r="D221" s="10" t="s">
        <v>436</v>
      </c>
      <c r="E221" s="10" t="s">
        <v>435</v>
      </c>
    </row>
    <row r="222">
      <c r="A222" s="10">
        <v>319.0</v>
      </c>
      <c r="B222" s="10" t="s">
        <v>530</v>
      </c>
      <c r="C222" s="10" t="s">
        <v>18</v>
      </c>
      <c r="D222" s="10" t="s">
        <v>308</v>
      </c>
      <c r="E222" s="10" t="s">
        <v>533</v>
      </c>
      <c r="F222" s="10" t="s">
        <v>534</v>
      </c>
      <c r="G222" s="10" t="s">
        <v>27</v>
      </c>
    </row>
    <row r="223">
      <c r="A223" s="10">
        <v>320.0</v>
      </c>
      <c r="B223" s="10" t="s">
        <v>439</v>
      </c>
      <c r="C223" s="10" t="s">
        <v>57</v>
      </c>
      <c r="D223" s="10" t="s">
        <v>111</v>
      </c>
      <c r="E223" s="10" t="s">
        <v>250</v>
      </c>
      <c r="F223" s="10" t="s">
        <v>541</v>
      </c>
      <c r="G223" s="10" t="s">
        <v>27</v>
      </c>
    </row>
    <row r="224">
      <c r="A224" s="10">
        <v>321.0</v>
      </c>
      <c r="B224" s="10" t="s">
        <v>439</v>
      </c>
      <c r="C224" s="10" t="s">
        <v>57</v>
      </c>
      <c r="D224" s="10" t="s">
        <v>104</v>
      </c>
      <c r="E224" s="10" t="s">
        <v>106</v>
      </c>
    </row>
    <row r="225">
      <c r="A225" s="10">
        <v>322.0</v>
      </c>
      <c r="B225" s="10" t="s">
        <v>439</v>
      </c>
      <c r="C225" s="10" t="s">
        <v>279</v>
      </c>
      <c r="D225" s="10" t="s">
        <v>20</v>
      </c>
      <c r="E225" s="10" t="s">
        <v>239</v>
      </c>
      <c r="F225" s="10" t="s">
        <v>544</v>
      </c>
      <c r="G225" s="10" t="s">
        <v>27</v>
      </c>
    </row>
    <row r="226">
      <c r="A226" s="10">
        <v>323.0</v>
      </c>
      <c r="B226" s="10" t="s">
        <v>547</v>
      </c>
      <c r="C226" s="10" t="s">
        <v>57</v>
      </c>
      <c r="D226" s="10" t="s">
        <v>111</v>
      </c>
      <c r="E226" s="10" t="s">
        <v>548</v>
      </c>
      <c r="F226" s="10" t="s">
        <v>550</v>
      </c>
      <c r="G226" s="10" t="s">
        <v>27</v>
      </c>
    </row>
    <row r="227">
      <c r="A227" s="10">
        <v>324.0</v>
      </c>
      <c r="B227" s="10" t="s">
        <v>441</v>
      </c>
      <c r="C227" s="10" t="s">
        <v>57</v>
      </c>
      <c r="D227" s="10" t="s">
        <v>29</v>
      </c>
      <c r="E227" s="10" t="s">
        <v>228</v>
      </c>
    </row>
    <row r="228">
      <c r="A228" s="10">
        <v>325.0</v>
      </c>
      <c r="B228" s="10" t="s">
        <v>441</v>
      </c>
      <c r="C228" s="10" t="s">
        <v>57</v>
      </c>
      <c r="D228" s="10" t="s">
        <v>104</v>
      </c>
      <c r="E228" s="10" t="s">
        <v>246</v>
      </c>
    </row>
    <row r="229">
      <c r="A229" s="10">
        <v>326.0</v>
      </c>
      <c r="B229" s="10" t="s">
        <v>441</v>
      </c>
      <c r="C229" s="10" t="s">
        <v>18</v>
      </c>
      <c r="D229" s="10" t="s">
        <v>89</v>
      </c>
      <c r="E229" s="10" t="s">
        <v>254</v>
      </c>
      <c r="F229" s="10" t="s">
        <v>557</v>
      </c>
      <c r="G229" s="10" t="s">
        <v>27</v>
      </c>
    </row>
    <row r="230">
      <c r="A230" s="10">
        <v>327.0</v>
      </c>
      <c r="B230" s="10" t="s">
        <v>441</v>
      </c>
      <c r="C230" s="10" t="s">
        <v>279</v>
      </c>
      <c r="D230" s="10" t="s">
        <v>50</v>
      </c>
      <c r="E230" s="10" t="s">
        <v>193</v>
      </c>
      <c r="F230" s="10" t="s">
        <v>560</v>
      </c>
      <c r="G230" s="10" t="s">
        <v>27</v>
      </c>
    </row>
    <row r="231">
      <c r="A231" s="10">
        <v>328.0</v>
      </c>
      <c r="B231" s="10" t="s">
        <v>441</v>
      </c>
      <c r="C231" s="10" t="s">
        <v>279</v>
      </c>
      <c r="D231" s="10" t="s">
        <v>46</v>
      </c>
      <c r="E231" s="10" t="s">
        <v>169</v>
      </c>
    </row>
    <row r="232">
      <c r="A232" s="10">
        <v>329.0</v>
      </c>
      <c r="B232" s="10" t="s">
        <v>450</v>
      </c>
      <c r="C232" s="10" t="s">
        <v>57</v>
      </c>
      <c r="D232" s="10" t="s">
        <v>68</v>
      </c>
      <c r="E232" s="10" t="s">
        <v>69</v>
      </c>
    </row>
    <row r="233">
      <c r="A233" s="10">
        <v>330.0</v>
      </c>
      <c r="B233" s="10" t="s">
        <v>450</v>
      </c>
      <c r="C233" s="10" t="s">
        <v>279</v>
      </c>
      <c r="D233" s="10" t="s">
        <v>36</v>
      </c>
      <c r="E233" s="10" t="s">
        <v>454</v>
      </c>
    </row>
    <row r="234">
      <c r="A234" s="10">
        <v>331.0</v>
      </c>
      <c r="B234" s="10" t="s">
        <v>458</v>
      </c>
      <c r="C234" s="10" t="s">
        <v>18</v>
      </c>
      <c r="D234" s="10" t="s">
        <v>34</v>
      </c>
      <c r="E234" s="10" t="s">
        <v>459</v>
      </c>
    </row>
    <row r="235">
      <c r="A235" s="10">
        <v>332.0</v>
      </c>
      <c r="B235" s="10" t="s">
        <v>458</v>
      </c>
      <c r="C235" s="10" t="s">
        <v>279</v>
      </c>
      <c r="D235" s="10" t="s">
        <v>46</v>
      </c>
      <c r="E235" s="10" t="s">
        <v>217</v>
      </c>
    </row>
    <row r="236">
      <c r="A236" s="10">
        <v>333.0</v>
      </c>
      <c r="B236" s="10" t="s">
        <v>458</v>
      </c>
      <c r="C236" s="10" t="s">
        <v>279</v>
      </c>
      <c r="D236" s="10" t="s">
        <v>237</v>
      </c>
      <c r="E236" s="10" t="s">
        <v>465</v>
      </c>
    </row>
    <row r="237">
      <c r="A237" s="10">
        <v>334.0</v>
      </c>
      <c r="B237" s="10" t="s">
        <v>470</v>
      </c>
      <c r="C237" s="10" t="s">
        <v>57</v>
      </c>
      <c r="D237" s="10" t="s">
        <v>111</v>
      </c>
      <c r="E237" s="10" t="s">
        <v>186</v>
      </c>
      <c r="F237" s="10" t="s">
        <v>568</v>
      </c>
      <c r="G237" s="10" t="s">
        <v>27</v>
      </c>
    </row>
    <row r="238">
      <c r="A238" s="10">
        <v>335.0</v>
      </c>
      <c r="B238" s="10" t="s">
        <v>470</v>
      </c>
      <c r="C238" s="10" t="s">
        <v>57</v>
      </c>
      <c r="D238" s="10" t="s">
        <v>46</v>
      </c>
      <c r="E238" s="10" t="s">
        <v>217</v>
      </c>
    </row>
    <row r="239">
      <c r="A239" s="10">
        <v>336.0</v>
      </c>
      <c r="B239" s="10" t="s">
        <v>470</v>
      </c>
      <c r="C239" s="10" t="s">
        <v>18</v>
      </c>
      <c r="D239" s="10" t="s">
        <v>36</v>
      </c>
      <c r="E239" s="10" t="s">
        <v>572</v>
      </c>
      <c r="F239" s="10" t="s">
        <v>573</v>
      </c>
      <c r="G239" s="10" t="s">
        <v>27</v>
      </c>
    </row>
    <row r="240">
      <c r="A240" s="10">
        <v>337.0</v>
      </c>
      <c r="B240" s="10" t="s">
        <v>470</v>
      </c>
      <c r="C240" s="10" t="s">
        <v>279</v>
      </c>
      <c r="D240" s="10" t="s">
        <v>36</v>
      </c>
      <c r="E240" s="10" t="s">
        <v>495</v>
      </c>
      <c r="F240" s="10" t="s">
        <v>576</v>
      </c>
      <c r="G240" s="10" t="s">
        <v>27</v>
      </c>
    </row>
    <row r="241">
      <c r="A241" s="10">
        <v>338.0</v>
      </c>
      <c r="B241" s="10" t="s">
        <v>471</v>
      </c>
      <c r="C241" s="10" t="s">
        <v>57</v>
      </c>
      <c r="D241" s="10" t="s">
        <v>68</v>
      </c>
      <c r="E241" s="10" t="s">
        <v>255</v>
      </c>
    </row>
    <row r="242">
      <c r="A242" s="10">
        <v>339.0</v>
      </c>
      <c r="B242" s="10" t="s">
        <v>471</v>
      </c>
      <c r="C242" s="10" t="s">
        <v>279</v>
      </c>
      <c r="D242" s="10" t="s">
        <v>29</v>
      </c>
      <c r="E242" s="10" t="s">
        <v>72</v>
      </c>
    </row>
    <row r="243">
      <c r="A243" s="10">
        <v>340.0</v>
      </c>
      <c r="B243" s="10" t="s">
        <v>473</v>
      </c>
      <c r="C243" s="10" t="s">
        <v>57</v>
      </c>
      <c r="D243" s="10" t="s">
        <v>46</v>
      </c>
      <c r="E243" s="10" t="s">
        <v>158</v>
      </c>
    </row>
    <row r="244">
      <c r="A244" s="10">
        <v>341.0</v>
      </c>
      <c r="B244" s="10" t="s">
        <v>473</v>
      </c>
      <c r="C244" s="10" t="s">
        <v>57</v>
      </c>
      <c r="D244" s="10" t="s">
        <v>20</v>
      </c>
      <c r="E244" s="10" t="s">
        <v>239</v>
      </c>
      <c r="F244" s="10" t="s">
        <v>581</v>
      </c>
      <c r="G244" s="10" t="s">
        <v>27</v>
      </c>
    </row>
    <row r="245">
      <c r="A245" s="10">
        <v>342.0</v>
      </c>
      <c r="B245" s="10" t="s">
        <v>473</v>
      </c>
      <c r="C245" s="10" t="s">
        <v>33</v>
      </c>
      <c r="D245" s="10" t="s">
        <v>64</v>
      </c>
      <c r="E245" s="10" t="s">
        <v>273</v>
      </c>
    </row>
    <row r="246">
      <c r="A246" s="10">
        <v>343.0</v>
      </c>
      <c r="B246" s="10" t="s">
        <v>584</v>
      </c>
      <c r="C246" s="10" t="s">
        <v>57</v>
      </c>
      <c r="D246" s="10" t="s">
        <v>111</v>
      </c>
      <c r="E246" s="10" t="s">
        <v>180</v>
      </c>
      <c r="F246" s="10" t="s">
        <v>586</v>
      </c>
      <c r="G246" s="10" t="s">
        <v>27</v>
      </c>
    </row>
    <row r="247">
      <c r="A247" s="10">
        <v>344.0</v>
      </c>
      <c r="B247" s="10" t="s">
        <v>478</v>
      </c>
      <c r="C247" s="10" t="s">
        <v>57</v>
      </c>
      <c r="D247" s="10" t="s">
        <v>23</v>
      </c>
      <c r="E247" s="10" t="s">
        <v>42</v>
      </c>
      <c r="F247" s="10" t="s">
        <v>588</v>
      </c>
      <c r="G247" s="10" t="s">
        <v>27</v>
      </c>
    </row>
    <row r="248">
      <c r="A248" s="10">
        <v>345.0</v>
      </c>
      <c r="B248" s="10" t="s">
        <v>478</v>
      </c>
      <c r="C248" s="10" t="s">
        <v>57</v>
      </c>
      <c r="D248" s="10" t="s">
        <v>140</v>
      </c>
      <c r="E248" s="10" t="s">
        <v>224</v>
      </c>
      <c r="F248" s="10" t="s">
        <v>593</v>
      </c>
      <c r="G248" s="10" t="s">
        <v>27</v>
      </c>
    </row>
    <row r="249">
      <c r="A249" s="10">
        <v>346.0</v>
      </c>
      <c r="B249" s="10" t="s">
        <v>478</v>
      </c>
      <c r="C249" s="10" t="s">
        <v>57</v>
      </c>
      <c r="D249" s="10" t="s">
        <v>111</v>
      </c>
      <c r="E249" s="10" t="s">
        <v>180</v>
      </c>
      <c r="F249" s="10" t="s">
        <v>596</v>
      </c>
      <c r="G249" s="10" t="s">
        <v>27</v>
      </c>
    </row>
    <row r="250">
      <c r="A250" s="10">
        <v>347.0</v>
      </c>
      <c r="B250" s="10" t="s">
        <v>478</v>
      </c>
      <c r="C250" s="10" t="s">
        <v>18</v>
      </c>
      <c r="D250" s="10" t="s">
        <v>68</v>
      </c>
      <c r="E250" s="10" t="s">
        <v>69</v>
      </c>
    </row>
    <row r="251">
      <c r="A251" s="10">
        <v>348.0</v>
      </c>
      <c r="B251" s="10" t="s">
        <v>478</v>
      </c>
      <c r="C251" s="10" t="s">
        <v>279</v>
      </c>
      <c r="D251" s="10" t="s">
        <v>50</v>
      </c>
      <c r="E251" s="10" t="s">
        <v>601</v>
      </c>
      <c r="F251" s="10" t="s">
        <v>602</v>
      </c>
      <c r="G251" s="10" t="s">
        <v>27</v>
      </c>
    </row>
    <row r="252">
      <c r="A252" s="10">
        <v>349.0</v>
      </c>
      <c r="B252" s="10" t="s">
        <v>479</v>
      </c>
      <c r="C252" s="10" t="s">
        <v>57</v>
      </c>
      <c r="D252" s="10" t="s">
        <v>46</v>
      </c>
      <c r="E252" s="10" t="s">
        <v>217</v>
      </c>
    </row>
    <row r="253">
      <c r="A253" s="10">
        <v>350.0</v>
      </c>
      <c r="B253" s="10" t="s">
        <v>479</v>
      </c>
      <c r="C253" s="10" t="s">
        <v>18</v>
      </c>
      <c r="D253" s="10" t="s">
        <v>111</v>
      </c>
      <c r="E253" s="10" t="s">
        <v>395</v>
      </c>
    </row>
    <row r="254">
      <c r="A254" s="10">
        <v>351.0</v>
      </c>
      <c r="B254" s="10" t="s">
        <v>479</v>
      </c>
      <c r="C254" s="10" t="s">
        <v>18</v>
      </c>
      <c r="D254" s="10" t="s">
        <v>20</v>
      </c>
      <c r="E254" s="10" t="s">
        <v>606</v>
      </c>
      <c r="F254" s="10" t="s">
        <v>607</v>
      </c>
      <c r="G254" s="10" t="s">
        <v>27</v>
      </c>
    </row>
    <row r="255">
      <c r="A255" s="10">
        <v>352.0</v>
      </c>
      <c r="B255" s="10" t="s">
        <v>479</v>
      </c>
      <c r="C255" s="10" t="s">
        <v>279</v>
      </c>
      <c r="D255" s="10" t="s">
        <v>23</v>
      </c>
      <c r="E255" s="10" t="s">
        <v>24</v>
      </c>
      <c r="F255" s="10" t="s">
        <v>610</v>
      </c>
      <c r="G255" s="10" t="s">
        <v>27</v>
      </c>
    </row>
    <row r="256">
      <c r="A256" s="10">
        <v>353.0</v>
      </c>
      <c r="B256" s="10" t="s">
        <v>487</v>
      </c>
      <c r="C256" s="10" t="s">
        <v>57</v>
      </c>
      <c r="D256" s="10" t="s">
        <v>50</v>
      </c>
      <c r="E256" s="10" t="s">
        <v>163</v>
      </c>
      <c r="F256" s="10" t="s">
        <v>612</v>
      </c>
      <c r="G256" s="10" t="s">
        <v>27</v>
      </c>
    </row>
    <row r="257">
      <c r="A257" s="10">
        <v>354.0</v>
      </c>
      <c r="B257" s="10" t="s">
        <v>487</v>
      </c>
      <c r="C257" s="10" t="s">
        <v>18</v>
      </c>
      <c r="D257" s="10" t="s">
        <v>68</v>
      </c>
      <c r="E257" s="10" t="s">
        <v>69</v>
      </c>
      <c r="F257" s="10" t="s">
        <v>621</v>
      </c>
      <c r="G257" s="10" t="s">
        <v>68</v>
      </c>
    </row>
    <row r="258">
      <c r="A258" s="10">
        <v>355.0</v>
      </c>
      <c r="B258" s="10" t="s">
        <v>487</v>
      </c>
      <c r="C258" s="10" t="s">
        <v>279</v>
      </c>
      <c r="D258" s="10" t="s">
        <v>36</v>
      </c>
      <c r="E258" s="10" t="s">
        <v>488</v>
      </c>
    </row>
    <row r="259">
      <c r="A259" s="10">
        <v>356.0</v>
      </c>
      <c r="B259" s="10" t="s">
        <v>487</v>
      </c>
      <c r="C259" s="10" t="s">
        <v>279</v>
      </c>
      <c r="D259" s="10" t="s">
        <v>36</v>
      </c>
      <c r="E259" s="10" t="s">
        <v>267</v>
      </c>
    </row>
    <row r="260">
      <c r="A260" s="10">
        <v>357.0</v>
      </c>
      <c r="B260" s="10" t="s">
        <v>487</v>
      </c>
      <c r="C260" s="10" t="s">
        <v>279</v>
      </c>
      <c r="D260" s="10" t="s">
        <v>36</v>
      </c>
      <c r="E260" s="10" t="s">
        <v>209</v>
      </c>
    </row>
    <row r="261">
      <c r="A261" s="10">
        <v>358.0</v>
      </c>
      <c r="B261" s="10" t="s">
        <v>487</v>
      </c>
      <c r="C261" s="10" t="s">
        <v>279</v>
      </c>
      <c r="D261" s="10" t="s">
        <v>36</v>
      </c>
      <c r="E261" s="10" t="s">
        <v>93</v>
      </c>
    </row>
    <row r="262">
      <c r="A262" s="10">
        <v>359.0</v>
      </c>
      <c r="B262" s="10" t="s">
        <v>487</v>
      </c>
      <c r="C262" s="10" t="s">
        <v>279</v>
      </c>
      <c r="D262" s="10" t="s">
        <v>36</v>
      </c>
      <c r="E262" s="10" t="s">
        <v>495</v>
      </c>
    </row>
    <row r="263">
      <c r="A263" s="10">
        <v>360.0</v>
      </c>
      <c r="B263" s="10" t="s">
        <v>487</v>
      </c>
      <c r="C263" s="10" t="s">
        <v>279</v>
      </c>
      <c r="D263" s="10" t="s">
        <v>46</v>
      </c>
      <c r="E263" s="10" t="s">
        <v>108</v>
      </c>
    </row>
    <row r="264">
      <c r="A264" s="10">
        <v>361.0</v>
      </c>
      <c r="B264" s="10" t="s">
        <v>487</v>
      </c>
      <c r="C264" s="10" t="s">
        <v>279</v>
      </c>
      <c r="D264" s="10" t="s">
        <v>237</v>
      </c>
      <c r="E264" s="10" t="s">
        <v>501</v>
      </c>
    </row>
    <row r="265">
      <c r="A265" s="10">
        <v>362.0</v>
      </c>
      <c r="B265" s="10" t="s">
        <v>505</v>
      </c>
      <c r="C265" s="10" t="s">
        <v>18</v>
      </c>
      <c r="D265" s="10" t="s">
        <v>140</v>
      </c>
      <c r="E265" s="10" t="s">
        <v>158</v>
      </c>
    </row>
    <row r="266">
      <c r="A266" s="10">
        <v>363.0</v>
      </c>
      <c r="B266" s="10" t="s">
        <v>615</v>
      </c>
      <c r="C266" s="10" t="s">
        <v>18</v>
      </c>
      <c r="D266" s="10" t="s">
        <v>20</v>
      </c>
      <c r="E266" s="10" t="s">
        <v>20</v>
      </c>
      <c r="F266" s="10" t="s">
        <v>616</v>
      </c>
      <c r="G266" s="10" t="s">
        <v>27</v>
      </c>
    </row>
    <row r="267">
      <c r="A267" s="10">
        <v>364.0</v>
      </c>
      <c r="B267" s="10" t="s">
        <v>509</v>
      </c>
      <c r="C267" s="10" t="s">
        <v>57</v>
      </c>
      <c r="D267" s="10" t="s">
        <v>46</v>
      </c>
      <c r="E267" s="10" t="s">
        <v>95</v>
      </c>
    </row>
    <row r="268">
      <c r="A268" s="10">
        <v>365.0</v>
      </c>
      <c r="B268" s="10" t="s">
        <v>509</v>
      </c>
      <c r="C268" s="10" t="s">
        <v>33</v>
      </c>
      <c r="D268" s="10" t="s">
        <v>80</v>
      </c>
      <c r="E268" s="10" t="s">
        <v>248</v>
      </c>
      <c r="F268" s="10" t="s">
        <v>619</v>
      </c>
      <c r="G268" s="10" t="s">
        <v>27</v>
      </c>
    </row>
    <row r="269">
      <c r="A269" s="10">
        <v>366.0</v>
      </c>
      <c r="B269" s="10" t="s">
        <v>509</v>
      </c>
      <c r="C269" s="10" t="s">
        <v>18</v>
      </c>
      <c r="D269" s="10" t="s">
        <v>20</v>
      </c>
      <c r="E269" s="10" t="s">
        <v>20</v>
      </c>
      <c r="F269" s="10" t="s">
        <v>622</v>
      </c>
      <c r="G269" s="10" t="s">
        <v>27</v>
      </c>
    </row>
    <row r="270">
      <c r="A270" s="10">
        <v>367.0</v>
      </c>
      <c r="B270" s="10" t="s">
        <v>645</v>
      </c>
      <c r="C270" s="10" t="s">
        <v>33</v>
      </c>
      <c r="D270" s="10" t="s">
        <v>50</v>
      </c>
      <c r="E270" s="10" t="s">
        <v>634</v>
      </c>
      <c r="F270" s="10" t="s">
        <v>649</v>
      </c>
      <c r="G270" s="10" t="s">
        <v>348</v>
      </c>
    </row>
    <row r="271">
      <c r="A271" s="10">
        <v>368.0</v>
      </c>
      <c r="B271" s="10" t="s">
        <v>510</v>
      </c>
      <c r="C271" s="10" t="s">
        <v>57</v>
      </c>
      <c r="D271" s="10" t="s">
        <v>46</v>
      </c>
      <c r="E271" s="10" t="s">
        <v>108</v>
      </c>
    </row>
    <row r="272">
      <c r="A272" s="10">
        <v>369.0</v>
      </c>
      <c r="B272" s="10" t="s">
        <v>510</v>
      </c>
      <c r="C272" s="10" t="s">
        <v>57</v>
      </c>
      <c r="D272" s="10" t="s">
        <v>46</v>
      </c>
      <c r="E272" s="10" t="s">
        <v>95</v>
      </c>
      <c r="F272" s="10" t="s">
        <v>625</v>
      </c>
      <c r="G272" s="10" t="s">
        <v>27</v>
      </c>
    </row>
    <row r="273">
      <c r="A273" s="10">
        <v>370.0</v>
      </c>
      <c r="B273" s="10" t="s">
        <v>510</v>
      </c>
      <c r="C273" s="10" t="s">
        <v>57</v>
      </c>
      <c r="D273" s="10" t="s">
        <v>46</v>
      </c>
      <c r="E273" s="10" t="s">
        <v>95</v>
      </c>
    </row>
    <row r="274">
      <c r="A274" s="10">
        <v>371.0</v>
      </c>
      <c r="B274" s="10" t="s">
        <v>510</v>
      </c>
      <c r="C274" s="10" t="s">
        <v>18</v>
      </c>
      <c r="D274" s="10" t="s">
        <v>308</v>
      </c>
      <c r="E274" s="10" t="s">
        <v>605</v>
      </c>
      <c r="F274" s="10" t="s">
        <v>659</v>
      </c>
      <c r="G274" s="10" t="s">
        <v>661</v>
      </c>
    </row>
    <row r="275">
      <c r="A275" s="10">
        <v>372.0</v>
      </c>
      <c r="B275" s="10" t="s">
        <v>510</v>
      </c>
      <c r="C275" s="10" t="s">
        <v>18</v>
      </c>
      <c r="D275" s="10" t="s">
        <v>46</v>
      </c>
      <c r="E275" s="10" t="s">
        <v>203</v>
      </c>
    </row>
    <row r="276">
      <c r="A276" s="10">
        <v>373.0</v>
      </c>
      <c r="B276" s="10" t="s">
        <v>515</v>
      </c>
      <c r="C276" s="10" t="s">
        <v>33</v>
      </c>
      <c r="D276" s="10" t="s">
        <v>64</v>
      </c>
      <c r="E276" s="10" t="s">
        <v>65</v>
      </c>
    </row>
    <row r="277">
      <c r="A277" s="10">
        <v>374.0</v>
      </c>
      <c r="B277" s="10" t="s">
        <v>515</v>
      </c>
      <c r="C277" s="10" t="s">
        <v>18</v>
      </c>
      <c r="D277" s="10" t="s">
        <v>34</v>
      </c>
      <c r="E277" s="10" t="s">
        <v>628</v>
      </c>
      <c r="F277" s="10" t="s">
        <v>630</v>
      </c>
      <c r="G277" s="10" t="s">
        <v>27</v>
      </c>
    </row>
    <row r="278">
      <c r="A278" s="10">
        <v>375.0</v>
      </c>
      <c r="B278" s="10" t="s">
        <v>515</v>
      </c>
      <c r="C278" s="10" t="s">
        <v>18</v>
      </c>
      <c r="D278" s="10" t="s">
        <v>50</v>
      </c>
      <c r="E278" s="10" t="s">
        <v>634</v>
      </c>
      <c r="F278" s="10" t="s">
        <v>635</v>
      </c>
      <c r="G278" s="10" t="s">
        <v>27</v>
      </c>
    </row>
    <row r="279">
      <c r="A279" s="10">
        <v>376.0</v>
      </c>
      <c r="B279" s="10" t="s">
        <v>518</v>
      </c>
      <c r="C279" s="10" t="s">
        <v>57</v>
      </c>
      <c r="D279" s="10" t="s">
        <v>20</v>
      </c>
      <c r="E279" s="10" t="s">
        <v>637</v>
      </c>
      <c r="F279" s="10" t="s">
        <v>638</v>
      </c>
      <c r="G279" s="10" t="s">
        <v>27</v>
      </c>
    </row>
    <row r="280">
      <c r="A280" s="10">
        <v>377.0</v>
      </c>
      <c r="B280" s="10" t="s">
        <v>518</v>
      </c>
      <c r="C280" s="10" t="s">
        <v>279</v>
      </c>
      <c r="D280" s="10" t="s">
        <v>89</v>
      </c>
      <c r="E280" s="10" t="s">
        <v>451</v>
      </c>
      <c r="F280" s="10" t="s">
        <v>640</v>
      </c>
      <c r="G280" s="10" t="s">
        <v>27</v>
      </c>
    </row>
    <row r="281">
      <c r="A281" s="10">
        <v>378.0</v>
      </c>
      <c r="B281" s="10" t="s">
        <v>518</v>
      </c>
      <c r="C281" s="10" t="s">
        <v>279</v>
      </c>
      <c r="D281" s="10" t="s">
        <v>46</v>
      </c>
      <c r="E281" s="10" t="s">
        <v>203</v>
      </c>
    </row>
    <row r="282">
      <c r="A282" s="10">
        <v>379.0</v>
      </c>
      <c r="B282" s="10" t="s">
        <v>521</v>
      </c>
      <c r="C282" s="10" t="s">
        <v>57</v>
      </c>
      <c r="D282" s="10" t="s">
        <v>89</v>
      </c>
      <c r="E282" s="10" t="s">
        <v>463</v>
      </c>
    </row>
    <row r="283">
      <c r="A283" s="10">
        <v>380.0</v>
      </c>
      <c r="B283" s="10" t="s">
        <v>521</v>
      </c>
      <c r="C283" s="10" t="s">
        <v>57</v>
      </c>
      <c r="D283" s="10" t="s">
        <v>104</v>
      </c>
      <c r="E283" s="10" t="s">
        <v>106</v>
      </c>
    </row>
    <row r="284">
      <c r="A284" s="10">
        <v>381.0</v>
      </c>
      <c r="B284" s="10" t="s">
        <v>526</v>
      </c>
      <c r="C284" s="10" t="s">
        <v>57</v>
      </c>
      <c r="D284" s="10" t="s">
        <v>46</v>
      </c>
      <c r="E284" s="10" t="s">
        <v>95</v>
      </c>
    </row>
    <row r="285">
      <c r="A285" s="10">
        <v>382.0</v>
      </c>
      <c r="B285" s="10" t="s">
        <v>526</v>
      </c>
      <c r="C285" s="10" t="s">
        <v>33</v>
      </c>
      <c r="D285" s="10" t="s">
        <v>89</v>
      </c>
      <c r="E285" s="10" t="s">
        <v>90</v>
      </c>
      <c r="F285" s="10" t="s">
        <v>646</v>
      </c>
      <c r="G285" s="10" t="s">
        <v>27</v>
      </c>
    </row>
    <row r="286">
      <c r="A286" s="10">
        <v>383.0</v>
      </c>
      <c r="B286" s="10" t="s">
        <v>526</v>
      </c>
      <c r="C286" s="10" t="s">
        <v>279</v>
      </c>
      <c r="D286" s="10" t="s">
        <v>50</v>
      </c>
      <c r="E286" s="10" t="s">
        <v>389</v>
      </c>
      <c r="F286" s="10" t="s">
        <v>651</v>
      </c>
      <c r="G286" s="10" t="s">
        <v>27</v>
      </c>
    </row>
    <row r="287">
      <c r="A287" s="10">
        <v>384.0</v>
      </c>
      <c r="B287" s="10" t="s">
        <v>526</v>
      </c>
      <c r="C287" s="10" t="s">
        <v>279</v>
      </c>
      <c r="D287" s="10" t="s">
        <v>20</v>
      </c>
      <c r="E287" s="10" t="s">
        <v>20</v>
      </c>
      <c r="F287" s="10" t="s">
        <v>654</v>
      </c>
      <c r="G287" s="10" t="s">
        <v>27</v>
      </c>
    </row>
    <row r="288">
      <c r="A288" s="10">
        <v>385.0</v>
      </c>
      <c r="B288" s="10" t="s">
        <v>528</v>
      </c>
      <c r="C288" s="10" t="s">
        <v>57</v>
      </c>
      <c r="D288" s="10" t="s">
        <v>140</v>
      </c>
      <c r="E288" s="10" t="s">
        <v>179</v>
      </c>
    </row>
    <row r="289">
      <c r="A289" s="10">
        <v>386.0</v>
      </c>
      <c r="B289" s="10" t="s">
        <v>528</v>
      </c>
      <c r="C289" s="10" t="s">
        <v>18</v>
      </c>
      <c r="D289" s="10" t="s">
        <v>140</v>
      </c>
      <c r="E289" s="10" t="s">
        <v>393</v>
      </c>
      <c r="F289" s="10" t="s">
        <v>421</v>
      </c>
      <c r="G289" s="10" t="s">
        <v>27</v>
      </c>
    </row>
    <row r="290">
      <c r="A290" s="10">
        <v>387.0</v>
      </c>
      <c r="B290" s="10" t="s">
        <v>528</v>
      </c>
      <c r="C290" s="10" t="s">
        <v>279</v>
      </c>
      <c r="D290" s="10" t="s">
        <v>50</v>
      </c>
      <c r="E290" s="10" t="s">
        <v>389</v>
      </c>
      <c r="F290" s="10" t="s">
        <v>664</v>
      </c>
      <c r="G290" s="10" t="s">
        <v>27</v>
      </c>
    </row>
    <row r="291">
      <c r="A291" s="10">
        <v>388.0</v>
      </c>
      <c r="B291" s="10" t="s">
        <v>531</v>
      </c>
      <c r="C291" s="10" t="s">
        <v>57</v>
      </c>
      <c r="D291" s="10" t="s">
        <v>29</v>
      </c>
      <c r="E291" s="10" t="s">
        <v>532</v>
      </c>
    </row>
    <row r="292">
      <c r="A292" s="10">
        <v>389.0</v>
      </c>
      <c r="B292" s="10" t="s">
        <v>531</v>
      </c>
      <c r="C292" s="10" t="s">
        <v>18</v>
      </c>
      <c r="D292" s="10" t="s">
        <v>80</v>
      </c>
      <c r="E292" s="10" t="s">
        <v>101</v>
      </c>
    </row>
    <row r="293">
      <c r="A293" s="10">
        <v>390.0</v>
      </c>
      <c r="B293" s="10" t="s">
        <v>538</v>
      </c>
      <c r="C293" s="10" t="s">
        <v>57</v>
      </c>
      <c r="D293" s="10" t="s">
        <v>89</v>
      </c>
      <c r="E293" s="10" t="s">
        <v>539</v>
      </c>
    </row>
    <row r="294">
      <c r="A294" s="10">
        <v>391.0</v>
      </c>
      <c r="B294" s="10" t="s">
        <v>538</v>
      </c>
      <c r="C294" s="10" t="s">
        <v>33</v>
      </c>
      <c r="D294" s="10" t="s">
        <v>23</v>
      </c>
      <c r="E294" s="10" t="s">
        <v>233</v>
      </c>
    </row>
    <row r="295">
      <c r="A295" s="10">
        <v>392.0</v>
      </c>
      <c r="B295" s="10" t="s">
        <v>538</v>
      </c>
      <c r="C295" s="10" t="s">
        <v>18</v>
      </c>
      <c r="D295" s="10" t="s">
        <v>29</v>
      </c>
      <c r="E295" s="10" t="s">
        <v>545</v>
      </c>
    </row>
    <row r="296">
      <c r="A296" s="10">
        <v>393.0</v>
      </c>
      <c r="B296" s="10" t="s">
        <v>538</v>
      </c>
      <c r="C296" s="10" t="s">
        <v>279</v>
      </c>
      <c r="D296" s="10" t="s">
        <v>20</v>
      </c>
      <c r="E296" s="10" t="s">
        <v>20</v>
      </c>
      <c r="F296" s="10" t="s">
        <v>667</v>
      </c>
      <c r="G296" s="10" t="s">
        <v>27</v>
      </c>
    </row>
    <row r="297">
      <c r="A297" s="10">
        <v>394.0</v>
      </c>
      <c r="B297" s="10" t="s">
        <v>551</v>
      </c>
      <c r="C297" s="10" t="s">
        <v>18</v>
      </c>
      <c r="D297" s="10" t="s">
        <v>36</v>
      </c>
      <c r="E297" s="10" t="s">
        <v>552</v>
      </c>
    </row>
    <row r="298">
      <c r="A298" s="10">
        <v>395.0</v>
      </c>
      <c r="B298" s="10" t="s">
        <v>551</v>
      </c>
      <c r="C298" s="10" t="s">
        <v>18</v>
      </c>
      <c r="D298" s="10" t="s">
        <v>42</v>
      </c>
      <c r="E298" s="10" t="s">
        <v>361</v>
      </c>
    </row>
    <row r="299">
      <c r="A299" s="10">
        <v>396.0</v>
      </c>
      <c r="B299" s="10" t="s">
        <v>551</v>
      </c>
      <c r="C299" s="10" t="s">
        <v>279</v>
      </c>
      <c r="D299" s="10" t="s">
        <v>34</v>
      </c>
      <c r="E299" s="10" t="s">
        <v>556</v>
      </c>
    </row>
    <row r="300">
      <c r="A300" s="10">
        <v>397.0</v>
      </c>
      <c r="B300" s="10" t="s">
        <v>551</v>
      </c>
      <c r="C300" s="10" t="s">
        <v>279</v>
      </c>
      <c r="D300" s="10" t="s">
        <v>104</v>
      </c>
      <c r="E300" s="10" t="s">
        <v>106</v>
      </c>
    </row>
    <row r="301">
      <c r="A301" s="10">
        <v>398.0</v>
      </c>
      <c r="B301" s="10" t="s">
        <v>551</v>
      </c>
      <c r="C301" s="10" t="s">
        <v>279</v>
      </c>
      <c r="D301" s="10" t="s">
        <v>20</v>
      </c>
      <c r="E301" s="10" t="s">
        <v>239</v>
      </c>
    </row>
    <row r="302">
      <c r="A302" s="10">
        <v>399.0</v>
      </c>
      <c r="B302" s="10" t="s">
        <v>562</v>
      </c>
      <c r="C302" s="10" t="s">
        <v>57</v>
      </c>
      <c r="D302" s="10" t="s">
        <v>104</v>
      </c>
      <c r="E302" s="10" t="s">
        <v>564</v>
      </c>
    </row>
    <row r="303">
      <c r="A303" s="10">
        <v>400.0</v>
      </c>
      <c r="B303" s="10" t="s">
        <v>562</v>
      </c>
      <c r="C303" s="10" t="s">
        <v>33</v>
      </c>
      <c r="D303" s="10" t="s">
        <v>80</v>
      </c>
      <c r="E303" s="10" t="s">
        <v>248</v>
      </c>
      <c r="F303" s="10" t="s">
        <v>619</v>
      </c>
      <c r="G303" s="10" t="s">
        <v>27</v>
      </c>
    </row>
    <row r="304">
      <c r="A304" s="10">
        <v>401.0</v>
      </c>
      <c r="B304" s="10" t="s">
        <v>566</v>
      </c>
      <c r="C304" s="10" t="s">
        <v>33</v>
      </c>
      <c r="D304" s="10" t="s">
        <v>23</v>
      </c>
      <c r="E304" s="10" t="s">
        <v>567</v>
      </c>
    </row>
    <row r="305">
      <c r="A305" s="10">
        <v>402.0</v>
      </c>
      <c r="B305" s="10" t="s">
        <v>566</v>
      </c>
      <c r="C305" s="10" t="s">
        <v>279</v>
      </c>
      <c r="D305" s="10" t="s">
        <v>104</v>
      </c>
      <c r="E305" s="10" t="s">
        <v>115</v>
      </c>
      <c r="F305" s="10" t="s">
        <v>671</v>
      </c>
      <c r="G305" s="10" t="s">
        <v>27</v>
      </c>
    </row>
    <row r="306">
      <c r="A306" s="10">
        <v>403.0</v>
      </c>
      <c r="B306" s="10" t="s">
        <v>566</v>
      </c>
      <c r="C306" s="10" t="s">
        <v>279</v>
      </c>
      <c r="D306" s="10" t="s">
        <v>20</v>
      </c>
      <c r="E306" s="10" t="s">
        <v>239</v>
      </c>
      <c r="F306" s="10" t="s">
        <v>675</v>
      </c>
      <c r="G306" s="10" t="s">
        <v>27</v>
      </c>
    </row>
    <row r="307">
      <c r="A307" s="10">
        <v>404.0</v>
      </c>
      <c r="B307" s="10" t="s">
        <v>571</v>
      </c>
      <c r="C307" s="10" t="s">
        <v>18</v>
      </c>
      <c r="D307" s="10" t="s">
        <v>36</v>
      </c>
      <c r="E307" s="10" t="s">
        <v>454</v>
      </c>
    </row>
    <row r="308">
      <c r="A308" s="10">
        <v>405.0</v>
      </c>
      <c r="B308" s="10" t="s">
        <v>574</v>
      </c>
      <c r="C308" s="10" t="s">
        <v>57</v>
      </c>
      <c r="D308" s="10" t="s">
        <v>46</v>
      </c>
      <c r="E308" s="10" t="s">
        <v>95</v>
      </c>
    </row>
    <row r="309">
      <c r="A309" s="10">
        <v>406.0</v>
      </c>
      <c r="B309" s="10" t="s">
        <v>574</v>
      </c>
      <c r="C309" s="10" t="s">
        <v>33</v>
      </c>
      <c r="D309" s="10" t="s">
        <v>111</v>
      </c>
      <c r="E309" s="10" t="s">
        <v>384</v>
      </c>
    </row>
    <row r="310">
      <c r="A310" s="10">
        <v>407.0</v>
      </c>
      <c r="B310" s="10" t="s">
        <v>578</v>
      </c>
      <c r="C310" s="10" t="s">
        <v>57</v>
      </c>
      <c r="D310" s="10" t="s">
        <v>46</v>
      </c>
      <c r="E310" s="10" t="s">
        <v>169</v>
      </c>
    </row>
    <row r="311">
      <c r="A311" s="10">
        <v>408.0</v>
      </c>
      <c r="B311" s="10" t="s">
        <v>578</v>
      </c>
      <c r="C311" s="10" t="s">
        <v>33</v>
      </c>
      <c r="D311" s="10" t="s">
        <v>39</v>
      </c>
      <c r="E311" s="10" t="s">
        <v>579</v>
      </c>
    </row>
    <row r="312">
      <c r="A312" s="10">
        <v>409.0</v>
      </c>
      <c r="B312" s="10" t="s">
        <v>679</v>
      </c>
      <c r="C312" s="10" t="s">
        <v>57</v>
      </c>
      <c r="D312" s="10" t="s">
        <v>34</v>
      </c>
      <c r="E312" s="10" t="s">
        <v>680</v>
      </c>
      <c r="F312" s="10" t="s">
        <v>682</v>
      </c>
      <c r="G312" s="10" t="s">
        <v>27</v>
      </c>
    </row>
    <row r="313">
      <c r="A313" s="10">
        <v>410.0</v>
      </c>
      <c r="B313" s="10" t="s">
        <v>685</v>
      </c>
      <c r="C313" s="10" t="s">
        <v>57</v>
      </c>
      <c r="D313" s="10" t="s">
        <v>64</v>
      </c>
      <c r="E313" s="10" t="s">
        <v>273</v>
      </c>
      <c r="F313" s="10" t="s">
        <v>686</v>
      </c>
      <c r="G313" s="10" t="s">
        <v>27</v>
      </c>
    </row>
    <row r="314">
      <c r="A314" s="10">
        <v>411.0</v>
      </c>
      <c r="B314" s="10" t="s">
        <v>582</v>
      </c>
      <c r="C314" s="10" t="s">
        <v>57</v>
      </c>
      <c r="D314" s="10" t="s">
        <v>104</v>
      </c>
      <c r="E314" s="10" t="s">
        <v>106</v>
      </c>
    </row>
    <row r="315">
      <c r="A315" s="10">
        <v>412.0</v>
      </c>
      <c r="B315" s="10" t="s">
        <v>582</v>
      </c>
      <c r="C315" s="10" t="s">
        <v>279</v>
      </c>
      <c r="D315" s="10" t="s">
        <v>50</v>
      </c>
      <c r="E315" s="10" t="s">
        <v>389</v>
      </c>
      <c r="F315" s="10" t="s">
        <v>691</v>
      </c>
      <c r="G315" s="10" t="s">
        <v>27</v>
      </c>
    </row>
    <row r="316">
      <c r="A316" s="10">
        <v>413.0</v>
      </c>
      <c r="B316" s="10" t="s">
        <v>694</v>
      </c>
      <c r="C316" s="10" t="s">
        <v>18</v>
      </c>
      <c r="D316" s="10" t="s">
        <v>42</v>
      </c>
      <c r="E316" s="10" t="s">
        <v>361</v>
      </c>
      <c r="F316" s="10" t="s">
        <v>696</v>
      </c>
      <c r="G316" s="10" t="s">
        <v>27</v>
      </c>
    </row>
    <row r="317">
      <c r="A317" s="10">
        <v>414.0</v>
      </c>
      <c r="B317" s="10" t="s">
        <v>585</v>
      </c>
      <c r="C317" s="10" t="s">
        <v>57</v>
      </c>
      <c r="D317" s="10" t="s">
        <v>29</v>
      </c>
      <c r="E317" s="10" t="s">
        <v>311</v>
      </c>
    </row>
    <row r="318">
      <c r="A318" s="10">
        <v>415.0</v>
      </c>
      <c r="B318" s="10" t="s">
        <v>585</v>
      </c>
      <c r="C318" s="10" t="s">
        <v>57</v>
      </c>
      <c r="D318" s="10" t="s">
        <v>104</v>
      </c>
      <c r="E318" s="10" t="s">
        <v>106</v>
      </c>
    </row>
    <row r="319">
      <c r="A319" s="10">
        <v>416.0</v>
      </c>
      <c r="B319" s="10" t="s">
        <v>585</v>
      </c>
      <c r="C319" s="10" t="s">
        <v>33</v>
      </c>
      <c r="D319" s="10" t="s">
        <v>23</v>
      </c>
      <c r="E319" s="10" t="s">
        <v>233</v>
      </c>
      <c r="F319" s="10" t="s">
        <v>700</v>
      </c>
      <c r="G319" s="10" t="s">
        <v>27</v>
      </c>
    </row>
    <row r="320">
      <c r="A320" s="10">
        <v>417.0</v>
      </c>
      <c r="B320" s="10" t="s">
        <v>704</v>
      </c>
      <c r="C320" s="10" t="s">
        <v>33</v>
      </c>
      <c r="D320" s="10" t="s">
        <v>23</v>
      </c>
      <c r="E320" s="10" t="s">
        <v>705</v>
      </c>
      <c r="F320" s="10" t="s">
        <v>707</v>
      </c>
      <c r="G320" s="10" t="s">
        <v>27</v>
      </c>
    </row>
    <row r="321">
      <c r="A321" s="10">
        <v>418.0</v>
      </c>
      <c r="B321" s="10" t="s">
        <v>590</v>
      </c>
      <c r="C321" s="10" t="s">
        <v>33</v>
      </c>
      <c r="D321" s="10" t="s">
        <v>436</v>
      </c>
      <c r="E321" s="10" t="s">
        <v>591</v>
      </c>
    </row>
    <row r="322">
      <c r="A322" s="10">
        <v>419.0</v>
      </c>
      <c r="B322" s="10" t="s">
        <v>590</v>
      </c>
      <c r="C322" s="10" t="s">
        <v>279</v>
      </c>
      <c r="D322" s="10" t="s">
        <v>36</v>
      </c>
      <c r="E322" s="10" t="s">
        <v>595</v>
      </c>
    </row>
    <row r="323">
      <c r="A323" s="10">
        <v>420.0</v>
      </c>
      <c r="B323" s="10" t="s">
        <v>599</v>
      </c>
      <c r="C323" s="10" t="s">
        <v>57</v>
      </c>
      <c r="D323" s="10" t="s">
        <v>89</v>
      </c>
      <c r="E323" s="10" t="s">
        <v>709</v>
      </c>
      <c r="F323" s="10" t="s">
        <v>710</v>
      </c>
      <c r="G323" s="10" t="s">
        <v>27</v>
      </c>
    </row>
    <row r="324">
      <c r="A324" s="10">
        <v>421.0</v>
      </c>
      <c r="B324" s="10" t="s">
        <v>599</v>
      </c>
      <c r="C324" s="10" t="s">
        <v>57</v>
      </c>
      <c r="D324" s="10" t="s">
        <v>111</v>
      </c>
      <c r="E324" s="10" t="s">
        <v>600</v>
      </c>
    </row>
    <row r="325">
      <c r="A325" s="10">
        <v>422.0</v>
      </c>
      <c r="B325" s="10" t="s">
        <v>599</v>
      </c>
      <c r="C325" s="10" t="s">
        <v>18</v>
      </c>
      <c r="D325" s="10" t="s">
        <v>308</v>
      </c>
      <c r="E325" s="10" t="s">
        <v>605</v>
      </c>
    </row>
    <row r="326">
      <c r="A326" s="10">
        <v>423.0</v>
      </c>
      <c r="B326" s="10" t="s">
        <v>599</v>
      </c>
      <c r="C326" s="10" t="s">
        <v>279</v>
      </c>
      <c r="D326" s="10" t="s">
        <v>50</v>
      </c>
      <c r="E326" s="10" t="s">
        <v>328</v>
      </c>
      <c r="F326" s="10" t="s">
        <v>712</v>
      </c>
      <c r="G326" s="10" t="s">
        <v>27</v>
      </c>
    </row>
    <row r="327">
      <c r="A327" s="10">
        <v>424.0</v>
      </c>
      <c r="B327" s="10" t="s">
        <v>599</v>
      </c>
      <c r="C327" s="10" t="s">
        <v>279</v>
      </c>
      <c r="D327" s="10" t="s">
        <v>237</v>
      </c>
      <c r="E327" s="10" t="s">
        <v>501</v>
      </c>
    </row>
    <row r="328">
      <c r="A328" s="10">
        <v>425.0</v>
      </c>
      <c r="B328" s="10" t="s">
        <v>614</v>
      </c>
      <c r="C328" s="10" t="s">
        <v>57</v>
      </c>
      <c r="D328" s="10" t="s">
        <v>46</v>
      </c>
      <c r="E328" s="10" t="s">
        <v>217</v>
      </c>
    </row>
    <row r="329">
      <c r="A329" s="10">
        <v>426.0</v>
      </c>
      <c r="B329" s="10" t="s">
        <v>614</v>
      </c>
      <c r="C329" s="10" t="s">
        <v>279</v>
      </c>
      <c r="D329" s="10" t="s">
        <v>46</v>
      </c>
      <c r="E329" s="10" t="s">
        <v>108</v>
      </c>
    </row>
    <row r="330">
      <c r="A330" s="10">
        <v>427.0</v>
      </c>
      <c r="B330" s="10" t="s">
        <v>618</v>
      </c>
      <c r="C330" s="10" t="s">
        <v>18</v>
      </c>
      <c r="D330" s="10" t="s">
        <v>111</v>
      </c>
      <c r="E330" s="10" t="s">
        <v>384</v>
      </c>
    </row>
    <row r="331">
      <c r="A331" s="10">
        <v>428.0</v>
      </c>
      <c r="B331" s="10" t="s">
        <v>624</v>
      </c>
      <c r="C331" s="10" t="s">
        <v>57</v>
      </c>
      <c r="D331" s="10" t="s">
        <v>50</v>
      </c>
      <c r="E331" s="10" t="s">
        <v>163</v>
      </c>
      <c r="F331" s="10" t="s">
        <v>714</v>
      </c>
      <c r="G331" s="10" t="s">
        <v>27</v>
      </c>
    </row>
    <row r="332">
      <c r="A332" s="10">
        <v>429.0</v>
      </c>
      <c r="B332" s="10" t="s">
        <v>624</v>
      </c>
      <c r="C332" s="10" t="s">
        <v>279</v>
      </c>
      <c r="D332" s="10" t="s">
        <v>50</v>
      </c>
      <c r="E332" s="10" t="s">
        <v>328</v>
      </c>
      <c r="F332" s="10" t="s">
        <v>716</v>
      </c>
      <c r="G332" s="10" t="s">
        <v>27</v>
      </c>
    </row>
    <row r="333">
      <c r="A333" s="10">
        <v>430.0</v>
      </c>
      <c r="B333" s="10" t="s">
        <v>624</v>
      </c>
      <c r="C333" s="10" t="s">
        <v>279</v>
      </c>
      <c r="D333" s="10" t="s">
        <v>46</v>
      </c>
      <c r="E333" s="10" t="s">
        <v>158</v>
      </c>
    </row>
    <row r="334">
      <c r="A334" s="10">
        <v>431.0</v>
      </c>
      <c r="B334" s="10" t="s">
        <v>626</v>
      </c>
      <c r="C334" s="10" t="s">
        <v>18</v>
      </c>
      <c r="D334" s="10" t="s">
        <v>20</v>
      </c>
      <c r="E334" s="10" t="s">
        <v>239</v>
      </c>
      <c r="F334" s="10" t="s">
        <v>718</v>
      </c>
      <c r="G334" s="10" t="s">
        <v>27</v>
      </c>
    </row>
    <row r="335">
      <c r="A335" s="10">
        <v>432.0</v>
      </c>
      <c r="B335" s="10" t="s">
        <v>626</v>
      </c>
      <c r="C335" s="10" t="s">
        <v>279</v>
      </c>
      <c r="D335" s="10" t="s">
        <v>46</v>
      </c>
      <c r="E335" s="10" t="s">
        <v>108</v>
      </c>
    </row>
    <row r="336">
      <c r="A336" s="10">
        <v>433.0</v>
      </c>
      <c r="B336" s="10" t="s">
        <v>626</v>
      </c>
      <c r="C336" s="10" t="s">
        <v>279</v>
      </c>
      <c r="D336" s="10" t="s">
        <v>237</v>
      </c>
      <c r="E336" s="10" t="s">
        <v>242</v>
      </c>
    </row>
    <row r="337">
      <c r="A337" s="10">
        <v>434.0</v>
      </c>
      <c r="B337" s="10" t="s">
        <v>629</v>
      </c>
      <c r="C337" s="10" t="s">
        <v>279</v>
      </c>
      <c r="D337" s="10" t="s">
        <v>64</v>
      </c>
      <c r="E337" s="10" t="s">
        <v>273</v>
      </c>
      <c r="F337" s="10" t="s">
        <v>686</v>
      </c>
      <c r="G337" s="10" t="s">
        <v>27</v>
      </c>
    </row>
    <row r="338">
      <c r="A338" s="10">
        <v>435.0</v>
      </c>
      <c r="B338" s="10" t="s">
        <v>629</v>
      </c>
      <c r="C338" s="10" t="s">
        <v>279</v>
      </c>
      <c r="D338" s="10" t="s">
        <v>50</v>
      </c>
      <c r="E338" s="10" t="s">
        <v>328</v>
      </c>
    </row>
    <row r="339">
      <c r="A339" s="10">
        <v>436.0</v>
      </c>
      <c r="B339" s="10" t="s">
        <v>629</v>
      </c>
      <c r="C339" s="10" t="s">
        <v>279</v>
      </c>
      <c r="D339" s="10" t="s">
        <v>50</v>
      </c>
      <c r="E339" s="10" t="s">
        <v>389</v>
      </c>
      <c r="F339" s="10" t="s">
        <v>720</v>
      </c>
      <c r="G339" s="10" t="s">
        <v>27</v>
      </c>
    </row>
    <row r="340">
      <c r="A340" s="10">
        <v>437.0</v>
      </c>
      <c r="B340" s="10" t="s">
        <v>633</v>
      </c>
      <c r="C340" s="10" t="s">
        <v>57</v>
      </c>
      <c r="D340" s="10" t="s">
        <v>104</v>
      </c>
      <c r="E340" s="10" t="s">
        <v>106</v>
      </c>
    </row>
    <row r="341">
      <c r="A341" s="10">
        <v>438.0</v>
      </c>
      <c r="B341" s="10" t="s">
        <v>633</v>
      </c>
      <c r="C341" s="10" t="s">
        <v>33</v>
      </c>
      <c r="D341" s="10" t="s">
        <v>39</v>
      </c>
      <c r="E341" s="10" t="s">
        <v>579</v>
      </c>
      <c r="F341" s="10" t="s">
        <v>747</v>
      </c>
      <c r="G341" s="10" t="s">
        <v>748</v>
      </c>
    </row>
    <row r="342">
      <c r="A342" s="10">
        <v>439.0</v>
      </c>
      <c r="B342" s="10" t="s">
        <v>633</v>
      </c>
      <c r="C342" s="10" t="s">
        <v>33</v>
      </c>
      <c r="D342" s="10" t="s">
        <v>39</v>
      </c>
      <c r="E342" s="10" t="s">
        <v>40</v>
      </c>
      <c r="F342" s="10" t="s">
        <v>751</v>
      </c>
      <c r="G342" s="10" t="s">
        <v>752</v>
      </c>
    </row>
    <row r="343">
      <c r="A343" s="10">
        <v>440.0</v>
      </c>
      <c r="B343" s="10" t="s">
        <v>633</v>
      </c>
      <c r="C343" s="10" t="s">
        <v>33</v>
      </c>
      <c r="D343" s="10" t="s">
        <v>39</v>
      </c>
      <c r="E343" s="10" t="s">
        <v>40</v>
      </c>
      <c r="F343" s="10" t="s">
        <v>753</v>
      </c>
      <c r="G343" s="10" t="s">
        <v>752</v>
      </c>
    </row>
    <row r="344">
      <c r="A344" s="10">
        <v>441.0</v>
      </c>
      <c r="B344" s="10" t="s">
        <v>633</v>
      </c>
      <c r="C344" s="10" t="s">
        <v>33</v>
      </c>
      <c r="D344" s="10" t="s">
        <v>39</v>
      </c>
      <c r="E344" s="10" t="s">
        <v>40</v>
      </c>
      <c r="F344" s="10" t="s">
        <v>754</v>
      </c>
      <c r="G344" s="10" t="s">
        <v>752</v>
      </c>
    </row>
    <row r="345">
      <c r="A345" s="10">
        <v>442.0</v>
      </c>
      <c r="B345" s="10" t="s">
        <v>633</v>
      </c>
      <c r="C345" s="10" t="s">
        <v>279</v>
      </c>
      <c r="D345" s="10" t="s">
        <v>29</v>
      </c>
      <c r="E345" s="10" t="s">
        <v>74</v>
      </c>
    </row>
    <row r="346">
      <c r="A346" s="10">
        <v>443.0</v>
      </c>
      <c r="B346" s="10" t="s">
        <v>633</v>
      </c>
      <c r="C346" s="10" t="s">
        <v>279</v>
      </c>
      <c r="D346" s="10" t="s">
        <v>29</v>
      </c>
      <c r="E346" s="10" t="s">
        <v>72</v>
      </c>
    </row>
    <row r="347">
      <c r="A347" s="10">
        <v>444.0</v>
      </c>
      <c r="B347" s="10" t="s">
        <v>633</v>
      </c>
      <c r="C347" s="10" t="s">
        <v>279</v>
      </c>
      <c r="D347" s="10" t="s">
        <v>36</v>
      </c>
      <c r="E347" s="10" t="s">
        <v>641</v>
      </c>
    </row>
    <row r="348">
      <c r="A348" s="10">
        <v>445.0</v>
      </c>
      <c r="B348" s="10" t="s">
        <v>722</v>
      </c>
      <c r="C348" s="10" t="s">
        <v>57</v>
      </c>
      <c r="D348" s="10" t="s">
        <v>89</v>
      </c>
      <c r="E348" s="10" t="s">
        <v>723</v>
      </c>
      <c r="F348" s="10" t="s">
        <v>724</v>
      </c>
      <c r="G348" s="10" t="s">
        <v>27</v>
      </c>
    </row>
    <row r="349">
      <c r="A349" s="10">
        <v>446.0</v>
      </c>
      <c r="B349" s="10" t="s">
        <v>644</v>
      </c>
      <c r="C349" s="10" t="s">
        <v>57</v>
      </c>
      <c r="D349" s="10" t="s">
        <v>104</v>
      </c>
      <c r="E349" s="10" t="s">
        <v>106</v>
      </c>
    </row>
    <row r="350">
      <c r="A350" s="10">
        <v>447.0</v>
      </c>
      <c r="B350" s="10" t="s">
        <v>644</v>
      </c>
      <c r="C350" s="10" t="s">
        <v>18</v>
      </c>
      <c r="D350" s="10" t="s">
        <v>308</v>
      </c>
      <c r="E350" s="10" t="s">
        <v>648</v>
      </c>
    </row>
    <row r="351">
      <c r="A351" s="10">
        <v>448.0</v>
      </c>
      <c r="B351" s="10" t="s">
        <v>644</v>
      </c>
      <c r="C351" s="10" t="s">
        <v>279</v>
      </c>
      <c r="D351" s="10" t="s">
        <v>34</v>
      </c>
      <c r="E351" s="10" t="s">
        <v>726</v>
      </c>
      <c r="F351" s="10" t="s">
        <v>727</v>
      </c>
      <c r="G351" s="10" t="s">
        <v>27</v>
      </c>
    </row>
    <row r="352">
      <c r="A352" s="10">
        <v>449.0</v>
      </c>
      <c r="B352" s="10" t="s">
        <v>653</v>
      </c>
      <c r="C352" s="10" t="s">
        <v>57</v>
      </c>
      <c r="D352" s="10" t="s">
        <v>59</v>
      </c>
      <c r="E352" s="10" t="s">
        <v>414</v>
      </c>
    </row>
    <row r="353">
      <c r="A353" s="10">
        <v>450.0</v>
      </c>
      <c r="B353" s="10" t="s">
        <v>656</v>
      </c>
      <c r="C353" s="10" t="s">
        <v>57</v>
      </c>
      <c r="D353" s="10" t="s">
        <v>140</v>
      </c>
      <c r="E353" s="10" t="s">
        <v>729</v>
      </c>
      <c r="F353" s="10" t="s">
        <v>730</v>
      </c>
      <c r="G353" s="10" t="s">
        <v>27</v>
      </c>
    </row>
    <row r="354">
      <c r="A354" s="10">
        <v>451.0</v>
      </c>
      <c r="B354" s="10" t="s">
        <v>656</v>
      </c>
      <c r="C354" s="10" t="s">
        <v>57</v>
      </c>
      <c r="D354" s="10" t="s">
        <v>36</v>
      </c>
      <c r="E354" s="10" t="s">
        <v>657</v>
      </c>
    </row>
    <row r="355">
      <c r="A355" s="10">
        <v>452.0</v>
      </c>
      <c r="B355" s="10" t="s">
        <v>656</v>
      </c>
      <c r="C355" s="10" t="s">
        <v>33</v>
      </c>
      <c r="D355" s="10" t="s">
        <v>64</v>
      </c>
      <c r="E355" s="10" t="s">
        <v>305</v>
      </c>
      <c r="F355" s="10" t="s">
        <v>66</v>
      </c>
      <c r="G355" s="10" t="s">
        <v>27</v>
      </c>
    </row>
    <row r="356">
      <c r="A356" s="10">
        <v>453.0</v>
      </c>
      <c r="B356" s="10" t="s">
        <v>660</v>
      </c>
      <c r="C356" s="10" t="s">
        <v>18</v>
      </c>
      <c r="D356" s="10" t="s">
        <v>34</v>
      </c>
      <c r="E356" s="10" t="s">
        <v>196</v>
      </c>
    </row>
    <row r="357">
      <c r="A357" s="10">
        <v>454.0</v>
      </c>
      <c r="B357" s="10" t="s">
        <v>660</v>
      </c>
      <c r="C357" s="10" t="s">
        <v>18</v>
      </c>
      <c r="D357" s="10" t="s">
        <v>23</v>
      </c>
      <c r="E357" s="10" t="s">
        <v>131</v>
      </c>
      <c r="F357" s="10" t="s">
        <v>732</v>
      </c>
      <c r="G357" s="10" t="s">
        <v>27</v>
      </c>
    </row>
    <row r="358">
      <c r="A358" s="10">
        <v>455.0</v>
      </c>
      <c r="B358" s="10" t="s">
        <v>660</v>
      </c>
      <c r="C358" s="10" t="s">
        <v>18</v>
      </c>
      <c r="D358" s="10" t="s">
        <v>23</v>
      </c>
      <c r="E358" s="10" t="s">
        <v>24</v>
      </c>
      <c r="F358" s="10" t="s">
        <v>610</v>
      </c>
      <c r="G358" s="10" t="s">
        <v>27</v>
      </c>
    </row>
    <row r="359">
      <c r="A359" s="10">
        <v>456.0</v>
      </c>
      <c r="B359" s="10" t="s">
        <v>660</v>
      </c>
      <c r="C359" s="10" t="s">
        <v>18</v>
      </c>
      <c r="D359" s="10" t="s">
        <v>89</v>
      </c>
      <c r="E359" s="10" t="s">
        <v>662</v>
      </c>
    </row>
    <row r="360">
      <c r="A360" s="10">
        <v>457.0</v>
      </c>
      <c r="B360" s="10" t="s">
        <v>666</v>
      </c>
      <c r="C360" s="10" t="s">
        <v>57</v>
      </c>
      <c r="D360" s="10" t="s">
        <v>36</v>
      </c>
      <c r="E360" s="10" t="s">
        <v>58</v>
      </c>
      <c r="F360" s="10" t="s">
        <v>734</v>
      </c>
      <c r="G360" s="10" t="s">
        <v>27</v>
      </c>
    </row>
    <row r="361">
      <c r="A361" s="10">
        <v>458.0</v>
      </c>
      <c r="B361" s="10" t="s">
        <v>666</v>
      </c>
      <c r="C361" s="10" t="s">
        <v>57</v>
      </c>
      <c r="D361" s="10" t="s">
        <v>104</v>
      </c>
      <c r="E361" s="10" t="s">
        <v>106</v>
      </c>
    </row>
    <row r="362">
      <c r="A362" s="10">
        <v>459.0</v>
      </c>
      <c r="B362" s="10" t="s">
        <v>666</v>
      </c>
      <c r="C362" s="10" t="s">
        <v>57</v>
      </c>
      <c r="D362" s="10" t="s">
        <v>20</v>
      </c>
      <c r="E362" s="10" t="s">
        <v>637</v>
      </c>
      <c r="F362" s="10" t="s">
        <v>736</v>
      </c>
      <c r="G362" s="10" t="s">
        <v>27</v>
      </c>
    </row>
    <row r="363">
      <c r="A363" s="10">
        <v>460.0</v>
      </c>
      <c r="B363" s="10" t="s">
        <v>666</v>
      </c>
      <c r="C363" s="10" t="s">
        <v>33</v>
      </c>
      <c r="D363" s="10" t="s">
        <v>29</v>
      </c>
      <c r="E363" s="10" t="s">
        <v>228</v>
      </c>
    </row>
    <row r="364">
      <c r="A364" s="10">
        <v>461.0</v>
      </c>
      <c r="B364" s="10" t="s">
        <v>666</v>
      </c>
      <c r="C364" s="10" t="s">
        <v>18</v>
      </c>
      <c r="D364" s="10" t="s">
        <v>20</v>
      </c>
      <c r="E364" s="10" t="s">
        <v>20</v>
      </c>
    </row>
    <row r="365">
      <c r="A365" s="10">
        <v>462.0</v>
      </c>
      <c r="B365" s="10" t="s">
        <v>666</v>
      </c>
      <c r="C365" s="10" t="s">
        <v>279</v>
      </c>
      <c r="D365" s="10" t="s">
        <v>46</v>
      </c>
      <c r="E365" s="10" t="s">
        <v>169</v>
      </c>
    </row>
    <row r="366">
      <c r="A366" s="10">
        <v>463.0</v>
      </c>
      <c r="B366" s="10" t="s">
        <v>670</v>
      </c>
      <c r="C366" s="10" t="s">
        <v>33</v>
      </c>
      <c r="D366" s="10" t="s">
        <v>34</v>
      </c>
      <c r="E366" s="10" t="s">
        <v>331</v>
      </c>
    </row>
    <row r="367">
      <c r="A367" s="10">
        <v>464.0</v>
      </c>
      <c r="B367" s="10" t="s">
        <v>670</v>
      </c>
      <c r="C367" s="10" t="s">
        <v>279</v>
      </c>
      <c r="D367" s="10" t="s">
        <v>50</v>
      </c>
      <c r="E367" s="10" t="s">
        <v>673</v>
      </c>
    </row>
    <row r="368">
      <c r="A368" s="10">
        <v>465.0</v>
      </c>
      <c r="B368" s="10" t="s">
        <v>670</v>
      </c>
      <c r="C368" s="10" t="s">
        <v>279</v>
      </c>
      <c r="D368" s="10" t="s">
        <v>104</v>
      </c>
      <c r="E368" s="10" t="s">
        <v>677</v>
      </c>
    </row>
    <row r="369">
      <c r="A369" s="10">
        <v>466.0</v>
      </c>
      <c r="B369" s="10" t="s">
        <v>738</v>
      </c>
      <c r="C369" s="10" t="s">
        <v>279</v>
      </c>
      <c r="D369" s="10" t="s">
        <v>104</v>
      </c>
      <c r="E369" s="10" t="s">
        <v>115</v>
      </c>
      <c r="F369" s="10" t="s">
        <v>739</v>
      </c>
      <c r="G369" s="10" t="s">
        <v>27</v>
      </c>
    </row>
    <row r="370">
      <c r="A370" s="10">
        <v>467.0</v>
      </c>
      <c r="B370" s="10" t="s">
        <v>681</v>
      </c>
      <c r="C370" s="10" t="s">
        <v>18</v>
      </c>
      <c r="D370" s="10" t="s">
        <v>111</v>
      </c>
      <c r="E370" s="10" t="s">
        <v>384</v>
      </c>
    </row>
    <row r="371">
      <c r="A371" s="10">
        <v>468.0</v>
      </c>
      <c r="B371" s="10" t="s">
        <v>684</v>
      </c>
      <c r="C371" s="10" t="s">
        <v>279</v>
      </c>
      <c r="D371" s="10" t="s">
        <v>46</v>
      </c>
      <c r="E371" s="10" t="s">
        <v>108</v>
      </c>
    </row>
    <row r="372">
      <c r="A372" s="10">
        <v>469.0</v>
      </c>
      <c r="B372" s="10" t="s">
        <v>687</v>
      </c>
      <c r="C372" s="10" t="s">
        <v>33</v>
      </c>
      <c r="D372" s="10" t="s">
        <v>34</v>
      </c>
      <c r="E372" s="10" t="s">
        <v>331</v>
      </c>
    </row>
    <row r="373">
      <c r="A373" s="10">
        <v>470.0</v>
      </c>
      <c r="B373" s="10" t="s">
        <v>687</v>
      </c>
      <c r="C373" s="10" t="s">
        <v>18</v>
      </c>
      <c r="D373" s="10" t="s">
        <v>34</v>
      </c>
      <c r="E373" s="10" t="s">
        <v>689</v>
      </c>
    </row>
    <row r="374">
      <c r="A374" s="10">
        <v>471.0</v>
      </c>
      <c r="B374" s="10" t="s">
        <v>687</v>
      </c>
      <c r="C374" s="10" t="s">
        <v>279</v>
      </c>
      <c r="D374" s="10" t="s">
        <v>46</v>
      </c>
      <c r="E374" s="10" t="s">
        <v>158</v>
      </c>
    </row>
    <row r="375">
      <c r="A375" s="10">
        <v>472.0</v>
      </c>
      <c r="B375" s="10" t="s">
        <v>741</v>
      </c>
      <c r="C375" s="10" t="s">
        <v>279</v>
      </c>
      <c r="D375" s="10" t="s">
        <v>20</v>
      </c>
      <c r="E375" s="10" t="s">
        <v>239</v>
      </c>
      <c r="F375" s="10" t="s">
        <v>742</v>
      </c>
      <c r="G375" s="10" t="s">
        <v>27</v>
      </c>
    </row>
    <row r="376">
      <c r="A376" s="10">
        <v>473.0</v>
      </c>
      <c r="B376" s="10" t="s">
        <v>744</v>
      </c>
      <c r="C376" s="10" t="s">
        <v>33</v>
      </c>
      <c r="D376" s="10" t="s">
        <v>29</v>
      </c>
      <c r="F376" s="10" t="s">
        <v>745</v>
      </c>
      <c r="G376" s="10" t="s">
        <v>27</v>
      </c>
    </row>
    <row r="377">
      <c r="A377" s="10">
        <v>474.0</v>
      </c>
      <c r="B377" s="10" t="s">
        <v>692</v>
      </c>
      <c r="C377" s="10" t="s">
        <v>57</v>
      </c>
      <c r="D377" s="10" t="s">
        <v>104</v>
      </c>
      <c r="E377" s="10" t="s">
        <v>106</v>
      </c>
    </row>
    <row r="378">
      <c r="A378" s="10">
        <v>475.0</v>
      </c>
      <c r="B378" s="10" t="s">
        <v>692</v>
      </c>
      <c r="C378" s="10" t="s">
        <v>33</v>
      </c>
      <c r="D378" s="10" t="s">
        <v>50</v>
      </c>
      <c r="E378" s="10" t="s">
        <v>163</v>
      </c>
    </row>
    <row r="379">
      <c r="A379" s="10">
        <v>476.0</v>
      </c>
      <c r="B379" s="10" t="s">
        <v>692</v>
      </c>
      <c r="C379" s="10" t="s">
        <v>33</v>
      </c>
      <c r="D379" s="10" t="s">
        <v>50</v>
      </c>
      <c r="E379" s="10" t="s">
        <v>389</v>
      </c>
      <c r="F379" s="10" t="s">
        <v>749</v>
      </c>
      <c r="G379" s="10" t="s">
        <v>27</v>
      </c>
    </row>
    <row r="380">
      <c r="A380" s="10">
        <v>477.0</v>
      </c>
      <c r="B380" s="10" t="s">
        <v>697</v>
      </c>
      <c r="C380" s="10" t="s">
        <v>57</v>
      </c>
      <c r="D380" s="10" t="s">
        <v>80</v>
      </c>
      <c r="E380" s="10" t="s">
        <v>101</v>
      </c>
    </row>
    <row r="381">
      <c r="A381" s="10">
        <v>478.0</v>
      </c>
      <c r="B381" s="10" t="s">
        <v>699</v>
      </c>
      <c r="C381" s="10" t="s">
        <v>57</v>
      </c>
      <c r="D381" s="10" t="s">
        <v>20</v>
      </c>
      <c r="E381" s="10" t="s">
        <v>20</v>
      </c>
      <c r="F381" s="10" t="s">
        <v>654</v>
      </c>
      <c r="G381" s="10" t="s">
        <v>27</v>
      </c>
    </row>
    <row r="382">
      <c r="A382" s="10">
        <v>479.0</v>
      </c>
      <c r="B382" s="10" t="s">
        <v>699</v>
      </c>
      <c r="C382" s="10" t="s">
        <v>33</v>
      </c>
      <c r="D382" s="10" t="s">
        <v>42</v>
      </c>
      <c r="F382" s="10" t="s">
        <v>755</v>
      </c>
      <c r="G382" s="10" t="s">
        <v>27</v>
      </c>
    </row>
    <row r="383">
      <c r="A383" s="10">
        <v>480.0</v>
      </c>
      <c r="B383" s="10" t="s">
        <v>699</v>
      </c>
      <c r="C383" s="10" t="s">
        <v>33</v>
      </c>
      <c r="D383" s="10" t="s">
        <v>42</v>
      </c>
    </row>
    <row r="384">
      <c r="A384" s="10">
        <v>481.0</v>
      </c>
      <c r="B384" s="10" t="s">
        <v>699</v>
      </c>
      <c r="C384" s="10" t="s">
        <v>18</v>
      </c>
      <c r="D384" s="10" t="s">
        <v>34</v>
      </c>
      <c r="E384" s="10" t="s">
        <v>689</v>
      </c>
      <c r="F384" s="10" t="s">
        <v>757</v>
      </c>
      <c r="G384" s="10" t="s">
        <v>27</v>
      </c>
    </row>
    <row r="385">
      <c r="A385" s="10">
        <v>482.0</v>
      </c>
      <c r="B385" s="10" t="s">
        <v>699</v>
      </c>
      <c r="C385" s="10" t="s">
        <v>18</v>
      </c>
      <c r="D385" s="10" t="s">
        <v>111</v>
      </c>
      <c r="E385" s="10" t="s">
        <v>395</v>
      </c>
      <c r="F385" s="10" t="s">
        <v>759</v>
      </c>
      <c r="G385" s="10" t="s">
        <v>27</v>
      </c>
    </row>
    <row r="386">
      <c r="A386" s="10">
        <v>483.0</v>
      </c>
      <c r="B386" s="10" t="s">
        <v>703</v>
      </c>
      <c r="C386" s="10" t="s">
        <v>57</v>
      </c>
      <c r="D386" s="10" t="s">
        <v>39</v>
      </c>
      <c r="E386" s="10" t="s">
        <v>163</v>
      </c>
      <c r="F386" s="10" t="s">
        <v>761</v>
      </c>
      <c r="G386" s="10" t="s">
        <v>27</v>
      </c>
    </row>
    <row r="387">
      <c r="A387" s="10">
        <v>484.0</v>
      </c>
      <c r="B387" s="10" t="s">
        <v>703</v>
      </c>
      <c r="C387" s="10" t="s">
        <v>57</v>
      </c>
      <c r="D387" s="10" t="s">
        <v>104</v>
      </c>
      <c r="E387" s="10" t="s">
        <v>106</v>
      </c>
      <c r="F387" s="10" t="s">
        <v>763</v>
      </c>
      <c r="G387" s="10" t="s">
        <v>27</v>
      </c>
    </row>
    <row r="388">
      <c r="A388" s="10">
        <v>485.0</v>
      </c>
      <c r="B388" s="10" t="s">
        <v>703</v>
      </c>
      <c r="C388" s="10" t="s">
        <v>57</v>
      </c>
      <c r="D388" s="10" t="s">
        <v>46</v>
      </c>
      <c r="E388" s="10" t="s">
        <v>217</v>
      </c>
    </row>
    <row r="389">
      <c r="A389" s="10">
        <v>486.0</v>
      </c>
      <c r="B389" s="10" t="s">
        <v>706</v>
      </c>
      <c r="C389" s="10" t="s">
        <v>279</v>
      </c>
      <c r="D389" s="10" t="s">
        <v>34</v>
      </c>
      <c r="F389" s="10" t="s">
        <v>770</v>
      </c>
      <c r="G389" s="10" t="s">
        <v>771</v>
      </c>
    </row>
    <row r="390">
      <c r="A390" s="10">
        <v>487.0</v>
      </c>
      <c r="B390" s="10" t="s">
        <v>706</v>
      </c>
      <c r="C390" s="10" t="s">
        <v>279</v>
      </c>
      <c r="D390" s="10" t="s">
        <v>50</v>
      </c>
      <c r="E390" s="10" t="s">
        <v>328</v>
      </c>
      <c r="F390" s="10" t="s">
        <v>765</v>
      </c>
      <c r="G390" s="10" t="s">
        <v>27</v>
      </c>
    </row>
    <row r="391">
      <c r="A391" s="10">
        <v>488.0</v>
      </c>
      <c r="B391" s="10" t="s">
        <v>706</v>
      </c>
      <c r="C391" s="10" t="s">
        <v>279</v>
      </c>
      <c r="D391" s="10" t="s">
        <v>237</v>
      </c>
      <c r="E391" s="10" t="s">
        <v>501</v>
      </c>
    </row>
  </sheetData>
  <mergeCells count="1">
    <mergeCell ref="A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39.0"/>
    <col customWidth="1" min="7" max="7" width="25.86"/>
    <col customWidth="1" min="10" max="11" width="14.43"/>
  </cols>
  <sheetData>
    <row r="1" ht="51.0" customHeight="1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4" t="s">
        <v>9</v>
      </c>
      <c r="H1" s="6" t="s">
        <v>11</v>
      </c>
      <c r="I1" s="6" t="s">
        <v>13</v>
      </c>
      <c r="J1" s="7" t="s">
        <v>14</v>
      </c>
      <c r="K1" s="7" t="s">
        <v>15</v>
      </c>
      <c r="L1" s="9" t="s">
        <v>16</v>
      </c>
    </row>
    <row r="2">
      <c r="A2" s="10">
        <v>101.0</v>
      </c>
      <c r="B2" s="10" t="s">
        <v>19</v>
      </c>
      <c r="C2" s="10" t="s">
        <v>18</v>
      </c>
      <c r="D2" s="10" t="s">
        <v>23</v>
      </c>
      <c r="E2" s="10" t="s">
        <v>24</v>
      </c>
      <c r="F2" s="10" t="s">
        <v>26</v>
      </c>
      <c r="G2" s="10" t="s">
        <v>27</v>
      </c>
      <c r="H2" t="str">
        <f t="shared" ref="H2:H7" si="1">IFERROR(__xludf.DUMMYFUNCTION("REGEXREPLACE(F2,""street"",""ul."")"),"ul. SUHOLSKA")</f>
        <v>ul. SUHOLSKA</v>
      </c>
      <c r="I2" s="10" t="s">
        <v>45</v>
      </c>
      <c r="J2" s="10">
        <v>42.7</v>
      </c>
      <c r="K2" s="10">
        <v>23.25</v>
      </c>
      <c r="L2" t="str">
        <f t="shared" ref="L2:L157" si="2">IF(K2&lt;=24,IF(K2&gt;=21,"Pass","Please Recode"),"Please Recode")</f>
        <v>Pass</v>
      </c>
    </row>
    <row r="3">
      <c r="A3" s="10">
        <v>105.0</v>
      </c>
      <c r="B3" s="10" t="s">
        <v>38</v>
      </c>
      <c r="C3" s="10" t="s">
        <v>33</v>
      </c>
      <c r="D3" s="10" t="s">
        <v>39</v>
      </c>
      <c r="E3" s="10" t="s">
        <v>40</v>
      </c>
      <c r="F3" s="10" t="s">
        <v>41</v>
      </c>
      <c r="G3" s="10" t="s">
        <v>27</v>
      </c>
      <c r="H3" t="str">
        <f t="shared" si="1"/>
        <v>ul. PLOVDIV 20</v>
      </c>
      <c r="I3" s="10" t="s">
        <v>67</v>
      </c>
      <c r="J3" s="10">
        <v>42.7115401</v>
      </c>
      <c r="K3" s="10">
        <v>23.295978</v>
      </c>
      <c r="L3" t="str">
        <f t="shared" si="2"/>
        <v>Pass</v>
      </c>
    </row>
    <row r="4">
      <c r="A4" s="10">
        <v>106.0</v>
      </c>
      <c r="B4" s="10" t="s">
        <v>38</v>
      </c>
      <c r="C4" s="10" t="s">
        <v>18</v>
      </c>
      <c r="D4" s="10" t="s">
        <v>42</v>
      </c>
      <c r="F4" s="10" t="s">
        <v>43</v>
      </c>
      <c r="G4" s="10" t="s">
        <v>27</v>
      </c>
      <c r="H4" t="str">
        <f t="shared" si="1"/>
        <v>ul. G. S. RAKOVSKI 151</v>
      </c>
      <c r="I4" s="10" t="s">
        <v>73</v>
      </c>
      <c r="J4" s="10">
        <v>42.3451878</v>
      </c>
      <c r="K4" s="10">
        <v>27.1812505</v>
      </c>
      <c r="L4" t="str">
        <f t="shared" si="2"/>
        <v>Please Recode</v>
      </c>
    </row>
    <row r="5">
      <c r="A5" s="10">
        <v>110.0</v>
      </c>
      <c r="B5" s="10" t="s">
        <v>48</v>
      </c>
      <c r="C5" s="10" t="s">
        <v>18</v>
      </c>
      <c r="D5" s="10" t="s">
        <v>50</v>
      </c>
      <c r="E5" s="10" t="s">
        <v>51</v>
      </c>
      <c r="F5" s="10" t="s">
        <v>52</v>
      </c>
      <c r="G5" s="10" t="s">
        <v>27</v>
      </c>
      <c r="H5" t="str">
        <f t="shared" si="1"/>
        <v>ul. KONSTANTIN PRESLAVSKI 6</v>
      </c>
      <c r="I5" s="10" t="s">
        <v>77</v>
      </c>
      <c r="J5" s="10">
        <v>42.7304678</v>
      </c>
      <c r="K5" s="10">
        <v>23.3306462</v>
      </c>
      <c r="L5" t="str">
        <f t="shared" si="2"/>
        <v>Pass</v>
      </c>
    </row>
    <row r="6">
      <c r="A6" s="10">
        <v>113.0</v>
      </c>
      <c r="B6" s="10" t="s">
        <v>56</v>
      </c>
      <c r="C6" s="10" t="s">
        <v>57</v>
      </c>
      <c r="D6" s="10" t="s">
        <v>59</v>
      </c>
      <c r="E6" s="10" t="s">
        <v>60</v>
      </c>
      <c r="F6" s="10" t="s">
        <v>62</v>
      </c>
      <c r="G6" s="10" t="s">
        <v>27</v>
      </c>
      <c r="H6" t="str">
        <f t="shared" si="1"/>
        <v>ul. SHAR PLANINA 57</v>
      </c>
      <c r="I6" s="10" t="s">
        <v>83</v>
      </c>
      <c r="J6" s="10">
        <v>42.7035958</v>
      </c>
      <c r="K6" s="10">
        <v>23.3099563</v>
      </c>
      <c r="L6" t="str">
        <f t="shared" si="2"/>
        <v>Pass</v>
      </c>
    </row>
    <row r="7">
      <c r="A7" s="10">
        <v>114.0</v>
      </c>
      <c r="B7" s="10" t="s">
        <v>63</v>
      </c>
      <c r="C7" s="10" t="s">
        <v>57</v>
      </c>
      <c r="D7" s="10" t="s">
        <v>64</v>
      </c>
      <c r="E7" s="10" t="s">
        <v>65</v>
      </c>
      <c r="F7" s="10" t="s">
        <v>66</v>
      </c>
      <c r="G7" s="10" t="s">
        <v>27</v>
      </c>
      <c r="H7" t="str">
        <f t="shared" si="1"/>
        <v>ul. TINTYAVA</v>
      </c>
      <c r="I7" s="10" t="s">
        <v>99</v>
      </c>
      <c r="J7" s="10">
        <v>42.6674173</v>
      </c>
      <c r="K7" s="10">
        <v>23.3536654</v>
      </c>
      <c r="L7" t="str">
        <f t="shared" si="2"/>
        <v>Pass</v>
      </c>
    </row>
    <row r="8">
      <c r="A8" s="10">
        <v>115.0</v>
      </c>
      <c r="B8" s="10" t="s">
        <v>63</v>
      </c>
      <c r="C8" s="10" t="s">
        <v>18</v>
      </c>
      <c r="D8" s="10" t="s">
        <v>68</v>
      </c>
      <c r="E8" s="10" t="s">
        <v>69</v>
      </c>
      <c r="F8" s="10" t="s">
        <v>70</v>
      </c>
      <c r="G8" s="10" t="s">
        <v>27</v>
      </c>
      <c r="H8" t="str">
        <f>IFERROR(__xludf.DUMMYFUNCTION("REGEXREPLACE(F8,""street"",""bul."")"),"bul. KL. OHRIDSKI 8")</f>
        <v>bul. KL. OHRIDSKI 8</v>
      </c>
      <c r="I8" s="10" t="s">
        <v>116</v>
      </c>
      <c r="J8" s="10">
        <v>42.6552031</v>
      </c>
      <c r="K8" s="10">
        <v>23.3580308</v>
      </c>
      <c r="L8" t="str">
        <f t="shared" si="2"/>
        <v>Pass</v>
      </c>
      <c r="M8" s="10"/>
    </row>
    <row r="9">
      <c r="A9" s="10">
        <v>118.0</v>
      </c>
      <c r="B9" s="10" t="s">
        <v>71</v>
      </c>
      <c r="C9" s="10" t="s">
        <v>18</v>
      </c>
      <c r="D9" s="10" t="s">
        <v>29</v>
      </c>
      <c r="E9" s="10" t="s">
        <v>74</v>
      </c>
      <c r="F9" s="10" t="s">
        <v>75</v>
      </c>
      <c r="G9" s="10" t="s">
        <v>27</v>
      </c>
      <c r="H9" t="str">
        <f t="shared" ref="H9:H157" si="3">IFERROR(__xludf.DUMMYFUNCTION("REGEXREPLACE(F9,""street"",""ul."")"),"ul. D-R ATANAS MOSKOV 20")</f>
        <v>ul. D-R ATANAS MOSKOV 20</v>
      </c>
      <c r="I9" s="10" t="s">
        <v>126</v>
      </c>
      <c r="J9" s="10">
        <v>42.628962</v>
      </c>
      <c r="K9" s="10">
        <v>23.375083</v>
      </c>
      <c r="L9" t="str">
        <f t="shared" si="2"/>
        <v>Pass</v>
      </c>
    </row>
    <row r="10">
      <c r="A10" s="10">
        <v>121.0</v>
      </c>
      <c r="B10" s="10" t="s">
        <v>76</v>
      </c>
      <c r="C10" s="10" t="s">
        <v>33</v>
      </c>
      <c r="D10" s="10" t="s">
        <v>80</v>
      </c>
      <c r="E10" s="10" t="s">
        <v>81</v>
      </c>
      <c r="F10" s="10" t="s">
        <v>82</v>
      </c>
      <c r="G10" s="10" t="s">
        <v>27</v>
      </c>
      <c r="H10" t="str">
        <f t="shared" si="3"/>
        <v>ul. TRAKIYA 26</v>
      </c>
      <c r="I10" s="10" t="s">
        <v>130</v>
      </c>
      <c r="J10" s="10">
        <v>42.696389</v>
      </c>
      <c r="K10" s="10">
        <v>23.340833</v>
      </c>
      <c r="L10" t="str">
        <f t="shared" si="2"/>
        <v>Pass</v>
      </c>
    </row>
    <row r="11">
      <c r="A11" s="10">
        <v>122.0</v>
      </c>
      <c r="B11" s="10" t="s">
        <v>76</v>
      </c>
      <c r="C11" s="10" t="s">
        <v>18</v>
      </c>
      <c r="D11" s="10" t="s">
        <v>29</v>
      </c>
      <c r="E11" s="10" t="s">
        <v>85</v>
      </c>
      <c r="F11" s="10" t="s">
        <v>86</v>
      </c>
      <c r="G11" s="10" t="s">
        <v>27</v>
      </c>
      <c r="H11" t="str">
        <f t="shared" si="3"/>
        <v>ul. BIZNES PARK SOFIYA 5</v>
      </c>
      <c r="I11" s="10" t="s">
        <v>135</v>
      </c>
      <c r="J11" s="10">
        <v>42.62728</v>
      </c>
      <c r="K11" s="10">
        <v>23.3751966</v>
      </c>
      <c r="L11" t="str">
        <f t="shared" si="2"/>
        <v>Pass</v>
      </c>
    </row>
    <row r="12">
      <c r="A12" s="10">
        <v>123.0</v>
      </c>
      <c r="B12" s="10" t="s">
        <v>88</v>
      </c>
      <c r="C12" s="10" t="s">
        <v>57</v>
      </c>
      <c r="D12" s="10" t="s">
        <v>89</v>
      </c>
      <c r="E12" s="10" t="s">
        <v>90</v>
      </c>
      <c r="F12" s="10" t="s">
        <v>91</v>
      </c>
      <c r="G12" s="10" t="s">
        <v>27</v>
      </c>
      <c r="H12" t="str">
        <f t="shared" si="3"/>
        <v>ul. D-R ALBERT LONG 10</v>
      </c>
      <c r="I12" s="10" t="s">
        <v>143</v>
      </c>
      <c r="J12" s="10">
        <v>42.7030612</v>
      </c>
      <c r="K12" s="10">
        <v>23.3495811</v>
      </c>
      <c r="L12" t="str">
        <f t="shared" si="2"/>
        <v>Pass</v>
      </c>
    </row>
    <row r="13">
      <c r="A13" s="10">
        <v>126.0</v>
      </c>
      <c r="B13" s="10" t="s">
        <v>97</v>
      </c>
      <c r="C13" s="10" t="s">
        <v>57</v>
      </c>
      <c r="D13" s="10" t="s">
        <v>20</v>
      </c>
      <c r="E13" s="10" t="s">
        <v>20</v>
      </c>
      <c r="F13" s="10" t="s">
        <v>98</v>
      </c>
      <c r="G13" s="10" t="s">
        <v>27</v>
      </c>
      <c r="H13" t="str">
        <f t="shared" si="3"/>
        <v>ul. 683; OVCHA KUPEL</v>
      </c>
      <c r="I13" s="10" t="s">
        <v>148</v>
      </c>
      <c r="J13" s="10">
        <v>42.6786137</v>
      </c>
      <c r="K13" s="10">
        <v>23.2687006</v>
      </c>
      <c r="L13" t="str">
        <f t="shared" si="2"/>
        <v>Pass</v>
      </c>
    </row>
    <row r="14">
      <c r="A14" s="10">
        <v>127.0</v>
      </c>
      <c r="B14" s="10" t="s">
        <v>97</v>
      </c>
      <c r="C14" s="10" t="s">
        <v>33</v>
      </c>
      <c r="D14" s="10" t="s">
        <v>80</v>
      </c>
      <c r="E14" s="10" t="s">
        <v>101</v>
      </c>
      <c r="F14" s="10" t="s">
        <v>102</v>
      </c>
      <c r="G14" s="10" t="s">
        <v>27</v>
      </c>
      <c r="H14" t="str">
        <f t="shared" si="3"/>
        <v>ul. PANAYOT VOLOV 26-28-30</v>
      </c>
      <c r="I14" s="10" t="s">
        <v>154</v>
      </c>
      <c r="J14" s="12">
        <v>42.7017546</v>
      </c>
      <c r="K14" s="12">
        <v>23.3306113</v>
      </c>
      <c r="L14" t="str">
        <f t="shared" si="2"/>
        <v>Pass</v>
      </c>
      <c r="M14" s="10"/>
    </row>
    <row r="15">
      <c r="A15" s="10">
        <v>132.0</v>
      </c>
      <c r="B15" s="10" t="s">
        <v>117</v>
      </c>
      <c r="C15" s="10" t="s">
        <v>18</v>
      </c>
      <c r="D15" s="10" t="s">
        <v>34</v>
      </c>
      <c r="E15" s="10" t="s">
        <v>119</v>
      </c>
      <c r="F15" s="10" t="s">
        <v>120</v>
      </c>
      <c r="G15" s="10" t="s">
        <v>27</v>
      </c>
      <c r="H15" t="str">
        <f t="shared" si="3"/>
        <v>ul. ISKARSKO SHOSE</v>
      </c>
      <c r="I15" s="10" t="s">
        <v>171</v>
      </c>
      <c r="J15" s="10">
        <v>42.6685098</v>
      </c>
      <c r="K15" s="10">
        <v>23.4020947</v>
      </c>
      <c r="L15" t="str">
        <f t="shared" si="2"/>
        <v>Pass</v>
      </c>
    </row>
    <row r="16">
      <c r="A16" s="10">
        <v>133.0</v>
      </c>
      <c r="B16" s="10" t="s">
        <v>121</v>
      </c>
      <c r="C16" s="10" t="s">
        <v>57</v>
      </c>
      <c r="D16" s="10" t="s">
        <v>104</v>
      </c>
      <c r="E16" s="10" t="s">
        <v>122</v>
      </c>
      <c r="F16" s="10" t="s">
        <v>124</v>
      </c>
      <c r="G16" s="10" t="s">
        <v>27</v>
      </c>
      <c r="H16" t="str">
        <f t="shared" si="3"/>
        <v>ul. VITOSHA 119</v>
      </c>
      <c r="I16" s="10" t="s">
        <v>177</v>
      </c>
      <c r="J16" s="10">
        <v>42.6765141</v>
      </c>
      <c r="K16" s="10">
        <v>23.3099313</v>
      </c>
      <c r="L16" t="str">
        <f t="shared" si="2"/>
        <v>Pass</v>
      </c>
    </row>
    <row r="17">
      <c r="A17" s="10">
        <v>138.0</v>
      </c>
      <c r="B17" s="10" t="s">
        <v>127</v>
      </c>
      <c r="C17" s="10" t="s">
        <v>18</v>
      </c>
      <c r="D17" s="10" t="s">
        <v>23</v>
      </c>
      <c r="E17" s="10" t="s">
        <v>131</v>
      </c>
      <c r="F17" s="10" t="s">
        <v>132</v>
      </c>
      <c r="G17" s="10" t="s">
        <v>27</v>
      </c>
      <c r="H17" t="str">
        <f t="shared" si="3"/>
        <v>ul. SUHOLSKA; VL. KURTEV</v>
      </c>
      <c r="I17" s="10" t="s">
        <v>184</v>
      </c>
      <c r="J17" s="10">
        <v>42.7</v>
      </c>
      <c r="K17" s="10">
        <v>23.25</v>
      </c>
      <c r="L17" t="str">
        <f t="shared" si="2"/>
        <v>Pass</v>
      </c>
    </row>
    <row r="18">
      <c r="A18" s="10">
        <v>140.0</v>
      </c>
      <c r="B18" s="10" t="s">
        <v>134</v>
      </c>
      <c r="C18" s="10" t="s">
        <v>33</v>
      </c>
      <c r="D18" s="10" t="s">
        <v>89</v>
      </c>
      <c r="E18" s="10" t="s">
        <v>136</v>
      </c>
      <c r="F18" s="10" t="s">
        <v>137</v>
      </c>
      <c r="G18" s="10" t="s">
        <v>27</v>
      </c>
      <c r="H18" t="str">
        <f t="shared" si="3"/>
        <v>ul. SKAYLER 1</v>
      </c>
      <c r="I18" s="10" t="s">
        <v>192</v>
      </c>
      <c r="J18" s="10">
        <v>42.6934131</v>
      </c>
      <c r="K18" s="10">
        <v>23.3721393</v>
      </c>
      <c r="L18" t="str">
        <f t="shared" si="2"/>
        <v>Pass</v>
      </c>
    </row>
    <row r="19">
      <c r="A19" s="10">
        <v>142.0</v>
      </c>
      <c r="B19" s="10" t="s">
        <v>139</v>
      </c>
      <c r="C19" s="10" t="s">
        <v>57</v>
      </c>
      <c r="D19" s="10" t="s">
        <v>140</v>
      </c>
      <c r="E19" s="10" t="s">
        <v>141</v>
      </c>
      <c r="F19" s="10" t="s">
        <v>142</v>
      </c>
      <c r="G19" s="10" t="s">
        <v>27</v>
      </c>
      <c r="H19" t="str">
        <f t="shared" si="3"/>
        <v>ul. HAN PRESIYAN 16</v>
      </c>
      <c r="I19" s="10" t="s">
        <v>199</v>
      </c>
      <c r="J19" s="10">
        <v>42.6868307</v>
      </c>
      <c r="K19" s="10">
        <v>23.2998341</v>
      </c>
      <c r="L19" t="str">
        <f t="shared" si="2"/>
        <v>Pass</v>
      </c>
    </row>
    <row r="20">
      <c r="A20" s="10">
        <v>144.0</v>
      </c>
      <c r="B20" s="10" t="s">
        <v>144</v>
      </c>
      <c r="C20" s="10" t="s">
        <v>33</v>
      </c>
      <c r="D20" s="10" t="s">
        <v>39</v>
      </c>
      <c r="E20" s="10" t="s">
        <v>145</v>
      </c>
      <c r="F20" s="10" t="s">
        <v>146</v>
      </c>
      <c r="G20" s="10" t="s">
        <v>27</v>
      </c>
      <c r="H20" t="str">
        <f t="shared" si="3"/>
        <v>ul. KUKUSH 2; ZAHARNA FABRIKA</v>
      </c>
      <c r="I20" s="10" t="s">
        <v>206</v>
      </c>
      <c r="J20" s="10">
        <v>42.7159386</v>
      </c>
      <c r="K20" s="10">
        <v>23.2858137</v>
      </c>
      <c r="L20" t="str">
        <f t="shared" si="2"/>
        <v>Pass</v>
      </c>
    </row>
    <row r="21">
      <c r="A21" s="10">
        <v>146.0</v>
      </c>
      <c r="B21" s="10" t="s">
        <v>151</v>
      </c>
      <c r="C21" s="10" t="s">
        <v>33</v>
      </c>
      <c r="D21" s="10" t="s">
        <v>20</v>
      </c>
      <c r="E21" s="10" t="s">
        <v>152</v>
      </c>
      <c r="F21" s="10" t="s">
        <v>153</v>
      </c>
      <c r="G21" s="10" t="s">
        <v>27</v>
      </c>
      <c r="H21" t="str">
        <f t="shared" si="3"/>
        <v>ul. PROMISHLENA; OVCHA KUPEL - 1</v>
      </c>
      <c r="I21" s="10" t="s">
        <v>211</v>
      </c>
      <c r="J21" s="10">
        <v>42.6847851</v>
      </c>
      <c r="K21" s="10">
        <v>23.2505591</v>
      </c>
      <c r="L21" t="str">
        <f t="shared" si="2"/>
        <v>Pass</v>
      </c>
    </row>
    <row r="22">
      <c r="A22" s="10">
        <v>147.0</v>
      </c>
      <c r="B22" s="10" t="s">
        <v>151</v>
      </c>
      <c r="C22" s="10" t="s">
        <v>33</v>
      </c>
      <c r="D22" s="10" t="s">
        <v>20</v>
      </c>
      <c r="E22" s="10" t="s">
        <v>20</v>
      </c>
      <c r="F22" s="10" t="s">
        <v>155</v>
      </c>
      <c r="G22" s="10" t="s">
        <v>27</v>
      </c>
      <c r="H22" t="str">
        <f t="shared" si="3"/>
        <v>ul. ZEMLYANE</v>
      </c>
      <c r="I22" s="10" t="s">
        <v>214</v>
      </c>
      <c r="J22" s="10">
        <v>42.6851058</v>
      </c>
      <c r="K22" s="10">
        <v>23.2738218</v>
      </c>
      <c r="L22" t="str">
        <f t="shared" si="2"/>
        <v>Pass</v>
      </c>
    </row>
    <row r="23">
      <c r="A23" s="10">
        <v>150.0</v>
      </c>
      <c r="B23" s="10" t="s">
        <v>157</v>
      </c>
      <c r="C23" s="10" t="s">
        <v>33</v>
      </c>
      <c r="D23" s="10" t="s">
        <v>29</v>
      </c>
      <c r="F23" s="10" t="s">
        <v>160</v>
      </c>
      <c r="G23" s="10" t="s">
        <v>27</v>
      </c>
      <c r="H23" t="str">
        <f t="shared" si="3"/>
        <v>ul. ANDREY SAHAROV</v>
      </c>
      <c r="I23" s="10" t="s">
        <v>219</v>
      </c>
      <c r="J23" s="10">
        <v>42.6507505</v>
      </c>
      <c r="K23" s="10">
        <v>23.3766601</v>
      </c>
      <c r="L23" t="str">
        <f t="shared" si="2"/>
        <v>Pass</v>
      </c>
    </row>
    <row r="24">
      <c r="A24" s="10">
        <v>151.0</v>
      </c>
      <c r="B24" s="10" t="s">
        <v>162</v>
      </c>
      <c r="C24" s="10" t="s">
        <v>57</v>
      </c>
      <c r="D24" s="10" t="s">
        <v>50</v>
      </c>
      <c r="E24" s="10" t="s">
        <v>163</v>
      </c>
      <c r="F24" s="10" t="s">
        <v>164</v>
      </c>
      <c r="G24" s="10" t="s">
        <v>27</v>
      </c>
      <c r="H24" t="str">
        <f t="shared" si="3"/>
        <v>ul. KALOFER 8-10</v>
      </c>
      <c r="I24" s="10" t="s">
        <v>222</v>
      </c>
      <c r="J24" s="10">
        <v>42.707451</v>
      </c>
      <c r="K24" s="10">
        <v>23.3092599</v>
      </c>
      <c r="L24" t="str">
        <f t="shared" si="2"/>
        <v>Pass</v>
      </c>
    </row>
    <row r="25">
      <c r="A25" s="10">
        <v>152.0</v>
      </c>
      <c r="B25" s="10" t="s">
        <v>162</v>
      </c>
      <c r="C25" s="10" t="s">
        <v>33</v>
      </c>
      <c r="D25" s="10" t="s">
        <v>89</v>
      </c>
      <c r="E25" s="10" t="s">
        <v>165</v>
      </c>
      <c r="F25" s="10" t="s">
        <v>166</v>
      </c>
      <c r="G25" s="10" t="s">
        <v>27</v>
      </c>
      <c r="H25" t="str">
        <f t="shared" si="3"/>
        <v>ul. PLAKALNITSA; block 60</v>
      </c>
      <c r="I25" s="10" t="s">
        <v>227</v>
      </c>
      <c r="J25" s="10">
        <v>42.7004619</v>
      </c>
      <c r="K25" s="10">
        <v>23.3685978</v>
      </c>
      <c r="L25" t="str">
        <f t="shared" si="2"/>
        <v>Pass</v>
      </c>
    </row>
    <row r="26">
      <c r="A26" s="10">
        <v>153.0</v>
      </c>
      <c r="B26" s="10" t="s">
        <v>161</v>
      </c>
      <c r="C26" s="10" t="s">
        <v>57</v>
      </c>
      <c r="D26" s="10" t="s">
        <v>59</v>
      </c>
      <c r="E26" s="10" t="s">
        <v>60</v>
      </c>
      <c r="F26" s="10" t="s">
        <v>168</v>
      </c>
      <c r="G26" s="10" t="s">
        <v>27</v>
      </c>
      <c r="H26" t="str">
        <f t="shared" si="3"/>
        <v>ul. TSAR SIMEON 153</v>
      </c>
      <c r="I26" s="10" t="s">
        <v>230</v>
      </c>
      <c r="J26" s="10">
        <v>42.699444</v>
      </c>
      <c r="K26" s="10">
        <v>23.309444</v>
      </c>
      <c r="L26" t="str">
        <f t="shared" si="2"/>
        <v>Pass</v>
      </c>
    </row>
    <row r="27">
      <c r="A27" s="10">
        <v>154.0</v>
      </c>
      <c r="B27" s="10" t="s">
        <v>161</v>
      </c>
      <c r="C27" s="10" t="s">
        <v>18</v>
      </c>
      <c r="D27" s="10" t="s">
        <v>50</v>
      </c>
      <c r="E27" s="10" t="s">
        <v>51</v>
      </c>
      <c r="F27" s="10" t="s">
        <v>172</v>
      </c>
      <c r="G27" s="10" t="s">
        <v>27</v>
      </c>
      <c r="H27" t="str">
        <f t="shared" si="3"/>
        <v>ul. LOKOMOTIV 1</v>
      </c>
      <c r="I27" s="10" t="s">
        <v>235</v>
      </c>
      <c r="J27" s="10">
        <v>42.7291336</v>
      </c>
      <c r="K27" s="10">
        <v>23.3224927</v>
      </c>
      <c r="L27" t="str">
        <f t="shared" si="2"/>
        <v>Pass</v>
      </c>
    </row>
    <row r="28">
      <c r="A28" s="10">
        <v>157.0</v>
      </c>
      <c r="B28" s="10" t="s">
        <v>167</v>
      </c>
      <c r="C28" s="10" t="s">
        <v>57</v>
      </c>
      <c r="D28" s="10" t="s">
        <v>111</v>
      </c>
      <c r="E28" s="10" t="s">
        <v>180</v>
      </c>
      <c r="F28" s="10" t="s">
        <v>181</v>
      </c>
      <c r="G28" s="10" t="s">
        <v>27</v>
      </c>
      <c r="H28" t="str">
        <f t="shared" si="3"/>
        <v>ul. VELCHO ATANASOV 14</v>
      </c>
      <c r="I28" s="10" t="s">
        <v>244</v>
      </c>
      <c r="J28" s="10">
        <v>42.6949269</v>
      </c>
      <c r="K28" s="10">
        <v>23.360161</v>
      </c>
      <c r="L28" t="str">
        <f t="shared" si="2"/>
        <v>Pass</v>
      </c>
    </row>
    <row r="29">
      <c r="A29" s="10">
        <v>158.0</v>
      </c>
      <c r="B29" s="10" t="s">
        <v>167</v>
      </c>
      <c r="C29" s="10" t="s">
        <v>57</v>
      </c>
      <c r="D29" s="10" t="s">
        <v>59</v>
      </c>
      <c r="E29" s="10" t="s">
        <v>60</v>
      </c>
      <c r="F29" s="10" t="s">
        <v>183</v>
      </c>
      <c r="G29" s="10" t="s">
        <v>27</v>
      </c>
      <c r="H29" t="str">
        <f t="shared" si="3"/>
        <v>ul. BREGALNITSA 80</v>
      </c>
      <c r="I29" s="10" t="s">
        <v>251</v>
      </c>
      <c r="J29" s="10">
        <v>41.8128081</v>
      </c>
      <c r="K29" s="10">
        <v>22.2177814</v>
      </c>
      <c r="L29" t="str">
        <f t="shared" si="2"/>
        <v>Pass</v>
      </c>
    </row>
    <row r="30">
      <c r="A30" s="10">
        <v>161.0</v>
      </c>
      <c r="B30" s="10" t="s">
        <v>190</v>
      </c>
      <c r="C30" s="10" t="s">
        <v>57</v>
      </c>
      <c r="D30" s="10" t="s">
        <v>50</v>
      </c>
      <c r="E30" s="10" t="s">
        <v>193</v>
      </c>
      <c r="F30" s="10" t="s">
        <v>194</v>
      </c>
      <c r="G30" s="10" t="s">
        <v>27</v>
      </c>
      <c r="H30" t="str">
        <f t="shared" si="3"/>
        <v>ul. KOZLODUY 93</v>
      </c>
      <c r="I30" s="10" t="s">
        <v>258</v>
      </c>
      <c r="J30" s="10">
        <v>42.7062432</v>
      </c>
      <c r="K30" s="10">
        <v>23.3201759</v>
      </c>
      <c r="L30" t="str">
        <f t="shared" si="2"/>
        <v>Pass</v>
      </c>
    </row>
    <row r="31">
      <c r="A31" s="10">
        <v>163.0</v>
      </c>
      <c r="B31" s="10" t="s">
        <v>198</v>
      </c>
      <c r="C31" s="10" t="s">
        <v>18</v>
      </c>
      <c r="D31" s="10" t="s">
        <v>39</v>
      </c>
      <c r="E31" s="10" t="s">
        <v>200</v>
      </c>
      <c r="F31" s="10" t="s">
        <v>201</v>
      </c>
      <c r="G31" s="10" t="s">
        <v>27</v>
      </c>
      <c r="H31" t="str">
        <f t="shared" si="3"/>
        <v>ul. SLIVNITSA 127</v>
      </c>
      <c r="I31" s="10" t="s">
        <v>261</v>
      </c>
      <c r="J31" s="10">
        <v>42.8519742</v>
      </c>
      <c r="K31" s="10">
        <v>23.0378716</v>
      </c>
      <c r="L31" t="str">
        <f t="shared" si="2"/>
        <v>Pass</v>
      </c>
    </row>
    <row r="32">
      <c r="A32" s="10">
        <v>166.0</v>
      </c>
      <c r="B32" s="10" t="s">
        <v>178</v>
      </c>
      <c r="C32" s="10" t="s">
        <v>33</v>
      </c>
      <c r="D32" s="10" t="s">
        <v>23</v>
      </c>
      <c r="E32" s="10" t="s">
        <v>39</v>
      </c>
      <c r="F32" s="10" t="s">
        <v>208</v>
      </c>
      <c r="G32" s="10" t="s">
        <v>27</v>
      </c>
      <c r="H32" t="str">
        <f t="shared" si="3"/>
        <v>ul. ALEKSANDAR  STAMBOLIYSKI; block 12</v>
      </c>
      <c r="I32" s="10" t="s">
        <v>263</v>
      </c>
      <c r="J32" s="10">
        <v>42.6970844</v>
      </c>
      <c r="K32" s="10">
        <v>23.3202858</v>
      </c>
      <c r="L32" t="str">
        <f t="shared" si="2"/>
        <v>Pass</v>
      </c>
    </row>
    <row r="33">
      <c r="A33" s="10">
        <v>170.0</v>
      </c>
      <c r="B33" s="10" t="s">
        <v>188</v>
      </c>
      <c r="C33" s="10" t="s">
        <v>18</v>
      </c>
      <c r="D33" s="10" t="s">
        <v>140</v>
      </c>
      <c r="E33" s="10" t="s">
        <v>215</v>
      </c>
      <c r="F33" s="10" t="s">
        <v>216</v>
      </c>
      <c r="G33" s="10" t="s">
        <v>27</v>
      </c>
      <c r="H33" t="str">
        <f t="shared" si="3"/>
        <v>ul. TOTLEBEN 21</v>
      </c>
      <c r="I33" s="10" t="s">
        <v>265</v>
      </c>
      <c r="J33" s="10">
        <v>42.6895509</v>
      </c>
      <c r="K33" s="10">
        <v>23.3074937</v>
      </c>
      <c r="L33" t="str">
        <f t="shared" si="2"/>
        <v>Pass</v>
      </c>
    </row>
    <row r="34">
      <c r="A34" s="10">
        <v>175.0</v>
      </c>
      <c r="B34" s="10" t="s">
        <v>207</v>
      </c>
      <c r="C34" s="10" t="s">
        <v>18</v>
      </c>
      <c r="D34" s="10" t="s">
        <v>140</v>
      </c>
      <c r="E34" s="10" t="s">
        <v>158</v>
      </c>
      <c r="F34" s="10" t="s">
        <v>225</v>
      </c>
      <c r="G34" s="10" t="s">
        <v>27</v>
      </c>
      <c r="H34" t="str">
        <f t="shared" si="3"/>
        <v>ul. GEN. EDUARD I. TOTLEBEN 36</v>
      </c>
      <c r="I34" s="10" t="s">
        <v>271</v>
      </c>
      <c r="J34" s="10">
        <v>42.6896373</v>
      </c>
      <c r="K34" s="10">
        <v>23.3024056</v>
      </c>
      <c r="L34" t="str">
        <f t="shared" si="2"/>
        <v>Pass</v>
      </c>
    </row>
    <row r="35">
      <c r="A35" s="10">
        <v>178.0</v>
      </c>
      <c r="B35" s="10" t="s">
        <v>212</v>
      </c>
      <c r="C35" s="10" t="s">
        <v>18</v>
      </c>
      <c r="D35" s="10" t="s">
        <v>20</v>
      </c>
      <c r="E35" s="10" t="s">
        <v>20</v>
      </c>
      <c r="F35" s="10" t="s">
        <v>232</v>
      </c>
      <c r="G35" s="10" t="s">
        <v>27</v>
      </c>
      <c r="H35" t="str">
        <f t="shared" si="3"/>
        <v>ul. ARH. FRANK LOYD RAYT 6</v>
      </c>
      <c r="I35" s="10" t="s">
        <v>276</v>
      </c>
      <c r="J35" s="11">
        <v>42.6780639</v>
      </c>
      <c r="K35" s="11">
        <v>23.2564003</v>
      </c>
      <c r="L35" t="str">
        <f t="shared" si="2"/>
        <v>Pass</v>
      </c>
      <c r="M35" s="10"/>
    </row>
    <row r="36">
      <c r="A36" s="10">
        <v>181.0</v>
      </c>
      <c r="B36" s="10" t="s">
        <v>213</v>
      </c>
      <c r="C36" s="10" t="s">
        <v>57</v>
      </c>
      <c r="D36" s="10" t="s">
        <v>20</v>
      </c>
      <c r="E36" s="10" t="s">
        <v>239</v>
      </c>
      <c r="F36" s="10" t="s">
        <v>240</v>
      </c>
      <c r="G36" s="10" t="s">
        <v>27</v>
      </c>
      <c r="H36" t="str">
        <f t="shared" si="3"/>
        <v>ul. ROZA</v>
      </c>
      <c r="I36" s="10" t="s">
        <v>283</v>
      </c>
      <c r="J36" s="10">
        <v>42.6775905</v>
      </c>
      <c r="K36" s="10">
        <v>23.2315759</v>
      </c>
      <c r="L36" t="str">
        <f t="shared" si="2"/>
        <v>Pass</v>
      </c>
    </row>
    <row r="37">
      <c r="A37" s="10">
        <v>183.0</v>
      </c>
      <c r="B37" s="10" t="s">
        <v>220</v>
      </c>
      <c r="C37" s="10" t="s">
        <v>57</v>
      </c>
      <c r="D37" s="10" t="s">
        <v>80</v>
      </c>
      <c r="E37" s="10" t="s">
        <v>248</v>
      </c>
      <c r="F37" s="10" t="s">
        <v>249</v>
      </c>
      <c r="G37" s="10" t="s">
        <v>27</v>
      </c>
      <c r="H37" t="str">
        <f t="shared" si="3"/>
        <v>ul. VASIL DRUMEV</v>
      </c>
      <c r="I37" s="10" t="s">
        <v>287</v>
      </c>
      <c r="J37" s="10">
        <v>42.6954628</v>
      </c>
      <c r="K37" s="10">
        <v>23.3508083</v>
      </c>
      <c r="L37" t="str">
        <f t="shared" si="2"/>
        <v>Pass</v>
      </c>
    </row>
    <row r="38">
      <c r="A38" s="10">
        <v>184.0</v>
      </c>
      <c r="B38" s="10" t="s">
        <v>220</v>
      </c>
      <c r="C38" s="10" t="s">
        <v>33</v>
      </c>
      <c r="D38" s="10" t="s">
        <v>140</v>
      </c>
      <c r="F38" s="10" t="s">
        <v>252</v>
      </c>
      <c r="G38" s="10" t="s">
        <v>27</v>
      </c>
      <c r="H38" t="str">
        <f t="shared" si="3"/>
        <v>ul. BOTEVGRADSKO SHOSE; VLADIMIR VAZOV; TSAR BORIS III; OVCHA KUPEL</v>
      </c>
      <c r="I38" s="10" t="s">
        <v>289</v>
      </c>
      <c r="J38" s="10">
        <v>42.6868307</v>
      </c>
      <c r="K38" s="10">
        <v>23.2998341</v>
      </c>
      <c r="L38" t="str">
        <f t="shared" si="2"/>
        <v>Pass</v>
      </c>
    </row>
    <row r="39">
      <c r="A39" s="10">
        <v>185.0</v>
      </c>
      <c r="B39" s="10" t="s">
        <v>220</v>
      </c>
      <c r="C39" s="10" t="s">
        <v>18</v>
      </c>
      <c r="D39" s="10" t="s">
        <v>89</v>
      </c>
      <c r="E39" s="10" t="s">
        <v>254</v>
      </c>
      <c r="F39" s="10" t="s">
        <v>256</v>
      </c>
      <c r="G39" s="10" t="s">
        <v>27</v>
      </c>
      <c r="H39" t="str">
        <f t="shared" si="3"/>
        <v>ul. LETOSTRUY 73</v>
      </c>
      <c r="I39" s="10" t="s">
        <v>291</v>
      </c>
      <c r="J39" s="10">
        <v>42.6934131</v>
      </c>
      <c r="K39" s="10">
        <v>23.3721393</v>
      </c>
      <c r="L39" t="str">
        <f t="shared" si="2"/>
        <v>Pass</v>
      </c>
    </row>
    <row r="40">
      <c r="A40" s="10">
        <v>187.0</v>
      </c>
      <c r="B40" s="10" t="s">
        <v>221</v>
      </c>
      <c r="C40" s="10" t="s">
        <v>57</v>
      </c>
      <c r="D40" s="10" t="s">
        <v>80</v>
      </c>
      <c r="E40" s="10" t="s">
        <v>101</v>
      </c>
      <c r="F40" s="10" t="s">
        <v>260</v>
      </c>
      <c r="G40" s="10" t="s">
        <v>27</v>
      </c>
      <c r="H40" t="str">
        <f t="shared" si="3"/>
        <v>ul. HRISTO KOVACHEV 32</v>
      </c>
      <c r="I40" s="10" t="s">
        <v>293</v>
      </c>
      <c r="J40" s="10">
        <v>42.7023243999999</v>
      </c>
      <c r="K40" s="10">
        <v>23.3356499</v>
      </c>
      <c r="L40" t="str">
        <f t="shared" si="2"/>
        <v>Pass</v>
      </c>
    </row>
    <row r="41">
      <c r="A41" s="10">
        <v>194.0</v>
      </c>
      <c r="B41" s="10" t="s">
        <v>241</v>
      </c>
      <c r="C41" s="10" t="s">
        <v>18</v>
      </c>
      <c r="D41" s="10" t="s">
        <v>36</v>
      </c>
      <c r="E41" s="10" t="s">
        <v>269</v>
      </c>
      <c r="F41" s="10" t="s">
        <v>270</v>
      </c>
      <c r="G41" s="10" t="s">
        <v>27</v>
      </c>
      <c r="H41" t="str">
        <f t="shared" si="3"/>
        <v>ul. ROZHEN 16</v>
      </c>
      <c r="I41" s="10" t="s">
        <v>298</v>
      </c>
      <c r="J41" s="10">
        <v>41.5345965</v>
      </c>
      <c r="K41" s="10">
        <v>23.4334795</v>
      </c>
      <c r="L41" t="str">
        <f t="shared" si="2"/>
        <v>Pass</v>
      </c>
    </row>
    <row r="42">
      <c r="A42" s="10">
        <v>196.0</v>
      </c>
      <c r="B42" s="10" t="s">
        <v>245</v>
      </c>
      <c r="C42" s="10" t="s">
        <v>57</v>
      </c>
      <c r="D42" s="10" t="s">
        <v>89</v>
      </c>
      <c r="E42" s="10" t="s">
        <v>90</v>
      </c>
      <c r="F42" s="10" t="s">
        <v>275</v>
      </c>
      <c r="G42" s="10" t="s">
        <v>27</v>
      </c>
      <c r="H42" t="str">
        <f t="shared" si="3"/>
        <v>ul. NEMIROVICH-DANCHENKO</v>
      </c>
      <c r="I42" s="10" t="s">
        <v>302</v>
      </c>
      <c r="J42" s="10">
        <v>42.6934131</v>
      </c>
      <c r="K42" s="10">
        <v>23.3721393</v>
      </c>
      <c r="L42" t="str">
        <f t="shared" si="2"/>
        <v>Pass</v>
      </c>
    </row>
    <row r="43">
      <c r="A43" s="10">
        <v>202.0</v>
      </c>
      <c r="B43" s="10" t="s">
        <v>245</v>
      </c>
      <c r="C43" s="10" t="s">
        <v>18</v>
      </c>
      <c r="D43" s="10" t="s">
        <v>140</v>
      </c>
      <c r="E43" s="10" t="s">
        <v>215</v>
      </c>
      <c r="F43" s="10" t="s">
        <v>216</v>
      </c>
      <c r="G43" s="10" t="s">
        <v>27</v>
      </c>
      <c r="H43" t="str">
        <f t="shared" si="3"/>
        <v>ul. TOTLEBEN 21</v>
      </c>
      <c r="I43" s="10" t="s">
        <v>265</v>
      </c>
      <c r="J43" s="10">
        <v>42.6895509</v>
      </c>
      <c r="K43" s="10">
        <v>23.3074937</v>
      </c>
      <c r="L43" t="str">
        <f t="shared" si="2"/>
        <v>Pass</v>
      </c>
    </row>
    <row r="44">
      <c r="A44" s="10">
        <v>211.0</v>
      </c>
      <c r="B44" s="10" t="s">
        <v>280</v>
      </c>
      <c r="C44" s="10" t="s">
        <v>57</v>
      </c>
      <c r="D44" s="10" t="s">
        <v>59</v>
      </c>
      <c r="E44" s="10" t="s">
        <v>189</v>
      </c>
      <c r="F44" s="10" t="s">
        <v>295</v>
      </c>
      <c r="G44" s="10" t="s">
        <v>27</v>
      </c>
      <c r="H44" t="str">
        <f t="shared" si="3"/>
        <v>ul. PIROTSKA 91</v>
      </c>
      <c r="I44" s="10" t="s">
        <v>313</v>
      </c>
      <c r="J44" s="10">
        <v>42.7015138999999</v>
      </c>
      <c r="K44" s="10">
        <v>23.3077393</v>
      </c>
      <c r="L44" t="str">
        <f t="shared" si="2"/>
        <v>Pass</v>
      </c>
    </row>
    <row r="45">
      <c r="A45" s="10">
        <v>214.0</v>
      </c>
      <c r="B45" s="10" t="s">
        <v>300</v>
      </c>
      <c r="C45" s="10" t="s">
        <v>33</v>
      </c>
      <c r="D45" s="10" t="s">
        <v>104</v>
      </c>
      <c r="F45" s="10" t="s">
        <v>301</v>
      </c>
      <c r="G45" s="10" t="s">
        <v>27</v>
      </c>
      <c r="H45" t="str">
        <f t="shared" si="3"/>
        <v>ul. BALGARIYA; KABLESHKOV</v>
      </c>
      <c r="I45" s="10" t="s">
        <v>317</v>
      </c>
      <c r="J45" s="10">
        <v>42.668079</v>
      </c>
      <c r="K45" s="10">
        <v>23.2795717</v>
      </c>
      <c r="L45" t="str">
        <f t="shared" si="2"/>
        <v>Pass</v>
      </c>
    </row>
    <row r="46">
      <c r="A46" s="10">
        <v>215.0</v>
      </c>
      <c r="B46" s="10" t="s">
        <v>288</v>
      </c>
      <c r="C46" s="10" t="s">
        <v>57</v>
      </c>
      <c r="D46" s="10" t="s">
        <v>64</v>
      </c>
      <c r="E46" s="10" t="s">
        <v>65</v>
      </c>
      <c r="F46" s="10" t="s">
        <v>304</v>
      </c>
      <c r="G46" s="10" t="s">
        <v>27</v>
      </c>
      <c r="H46" t="str">
        <f t="shared" si="3"/>
        <v>ul. G. M. DIMITROV 26A</v>
      </c>
      <c r="I46" s="10" t="s">
        <v>320</v>
      </c>
      <c r="J46" s="10">
        <v>42.6664367</v>
      </c>
      <c r="K46" s="10">
        <v>23.3614441</v>
      </c>
      <c r="L46" t="str">
        <f t="shared" si="2"/>
        <v>Pass</v>
      </c>
    </row>
    <row r="47">
      <c r="A47" s="10">
        <v>216.0</v>
      </c>
      <c r="B47" s="10" t="s">
        <v>288</v>
      </c>
      <c r="C47" s="10" t="s">
        <v>57</v>
      </c>
      <c r="D47" s="10" t="s">
        <v>64</v>
      </c>
      <c r="E47" s="10" t="s">
        <v>305</v>
      </c>
      <c r="F47" s="10" t="s">
        <v>306</v>
      </c>
      <c r="G47" s="10" t="s">
        <v>27</v>
      </c>
      <c r="H47" t="str">
        <f t="shared" si="3"/>
        <v>ul. F. ZH. KYURI 11</v>
      </c>
      <c r="I47" s="10" t="s">
        <v>327</v>
      </c>
      <c r="J47" s="10">
        <v>41.1426841</v>
      </c>
      <c r="K47" s="10">
        <v>20.6489243</v>
      </c>
      <c r="L47" t="str">
        <f t="shared" si="2"/>
        <v>Please Recode</v>
      </c>
    </row>
    <row r="48">
      <c r="A48" s="10">
        <v>218.0</v>
      </c>
      <c r="B48" s="10" t="s">
        <v>288</v>
      </c>
      <c r="C48" s="10" t="s">
        <v>33</v>
      </c>
      <c r="D48" s="10" t="s">
        <v>80</v>
      </c>
      <c r="E48" s="10" t="s">
        <v>101</v>
      </c>
      <c r="F48" s="10" t="s">
        <v>102</v>
      </c>
      <c r="G48" s="10" t="s">
        <v>27</v>
      </c>
      <c r="H48" t="str">
        <f t="shared" si="3"/>
        <v>ul. PANAYOT VOLOV 26-28-30</v>
      </c>
      <c r="I48" s="10" t="s">
        <v>154</v>
      </c>
      <c r="J48" s="10">
        <v>42.7021746</v>
      </c>
      <c r="K48" s="10">
        <v>23.3343401</v>
      </c>
      <c r="L48" t="str">
        <f t="shared" si="2"/>
        <v>Pass</v>
      </c>
    </row>
    <row r="49">
      <c r="A49" s="10">
        <v>220.0</v>
      </c>
      <c r="B49" s="10" t="s">
        <v>288</v>
      </c>
      <c r="C49" s="10" t="s">
        <v>18</v>
      </c>
      <c r="D49" s="10" t="s">
        <v>42</v>
      </c>
      <c r="E49" s="10" t="s">
        <v>315</v>
      </c>
      <c r="F49" s="10" t="s">
        <v>316</v>
      </c>
      <c r="G49" s="10" t="s">
        <v>27</v>
      </c>
      <c r="H49" t="str">
        <f t="shared" si="3"/>
        <v>ul. PL. NARODNO SABRANIE</v>
      </c>
      <c r="I49" s="10" t="s">
        <v>342</v>
      </c>
      <c r="J49" s="10">
        <v>42.690556</v>
      </c>
      <c r="K49" s="10">
        <v>23.327222</v>
      </c>
      <c r="L49" t="str">
        <f t="shared" si="2"/>
        <v>Pass</v>
      </c>
    </row>
    <row r="50">
      <c r="A50" s="10">
        <v>221.0</v>
      </c>
      <c r="B50" s="10" t="s">
        <v>288</v>
      </c>
      <c r="C50" s="10" t="s">
        <v>18</v>
      </c>
      <c r="D50" s="10" t="s">
        <v>80</v>
      </c>
      <c r="E50" s="10" t="s">
        <v>318</v>
      </c>
      <c r="F50" s="10" t="s">
        <v>319</v>
      </c>
      <c r="G50" s="10" t="s">
        <v>27</v>
      </c>
      <c r="H50" t="str">
        <f t="shared" si="3"/>
        <v>ul. MARIYA LUIZA 22</v>
      </c>
      <c r="I50" s="10" t="s">
        <v>349</v>
      </c>
      <c r="J50" s="10">
        <v>42.7009658</v>
      </c>
      <c r="K50" s="10">
        <v>23.3229407</v>
      </c>
      <c r="L50" t="str">
        <f t="shared" si="2"/>
        <v>Pass</v>
      </c>
    </row>
    <row r="51">
      <c r="A51" s="10">
        <v>223.0</v>
      </c>
      <c r="B51" s="10" t="s">
        <v>292</v>
      </c>
      <c r="C51" s="10" t="s">
        <v>33</v>
      </c>
      <c r="D51" s="10" t="s">
        <v>20</v>
      </c>
      <c r="E51" s="10" t="s">
        <v>239</v>
      </c>
      <c r="F51" s="10" t="s">
        <v>321</v>
      </c>
      <c r="G51" s="10" t="s">
        <v>27</v>
      </c>
      <c r="H51" t="str">
        <f t="shared" si="3"/>
        <v>ul. PLANINITSA</v>
      </c>
      <c r="I51" s="10" t="s">
        <v>353</v>
      </c>
      <c r="J51" s="10">
        <v>42.6765949</v>
      </c>
      <c r="K51" s="10">
        <v>23.2387561</v>
      </c>
      <c r="L51" t="str">
        <f t="shared" si="2"/>
        <v>Pass</v>
      </c>
    </row>
    <row r="52">
      <c r="A52" s="10">
        <v>226.0</v>
      </c>
      <c r="B52" s="10" t="s">
        <v>294</v>
      </c>
      <c r="C52" s="10" t="s">
        <v>279</v>
      </c>
      <c r="D52" s="10" t="s">
        <v>50</v>
      </c>
      <c r="E52" s="10" t="s">
        <v>328</v>
      </c>
      <c r="F52" s="10" t="s">
        <v>329</v>
      </c>
      <c r="G52" s="10" t="s">
        <v>27</v>
      </c>
      <c r="H52" t="str">
        <f t="shared" si="3"/>
        <v>ul. OBRAVSKI PAT 7</v>
      </c>
      <c r="I52" s="10" t="s">
        <v>354</v>
      </c>
      <c r="J52" s="12">
        <v>42.749552</v>
      </c>
      <c r="K52" s="10">
        <v>23.3380514</v>
      </c>
      <c r="L52" t="str">
        <f t="shared" si="2"/>
        <v>Pass</v>
      </c>
      <c r="M52" s="10"/>
    </row>
    <row r="53">
      <c r="A53" s="10">
        <v>229.0</v>
      </c>
      <c r="B53" s="10" t="s">
        <v>296</v>
      </c>
      <c r="C53" s="10" t="s">
        <v>279</v>
      </c>
      <c r="D53" s="10" t="s">
        <v>89</v>
      </c>
      <c r="E53" s="10" t="s">
        <v>136</v>
      </c>
      <c r="F53" s="10" t="s">
        <v>338</v>
      </c>
      <c r="G53" s="10" t="s">
        <v>27</v>
      </c>
      <c r="H53" t="str">
        <f t="shared" si="3"/>
        <v>ul. REZBARSKA 7</v>
      </c>
      <c r="I53" s="10" t="s">
        <v>358</v>
      </c>
      <c r="J53" s="10">
        <v>42.7122734999999</v>
      </c>
      <c r="K53" s="10">
        <v>23.3551962</v>
      </c>
      <c r="L53" t="str">
        <f t="shared" si="2"/>
        <v>Pass</v>
      </c>
    </row>
    <row r="54">
      <c r="A54" s="10">
        <v>235.0</v>
      </c>
      <c r="B54" s="10" t="s">
        <v>310</v>
      </c>
      <c r="C54" s="10" t="s">
        <v>18</v>
      </c>
      <c r="D54" s="10" t="s">
        <v>39</v>
      </c>
      <c r="E54" s="10" t="s">
        <v>163</v>
      </c>
      <c r="F54" s="10" t="s">
        <v>351</v>
      </c>
      <c r="G54" s="10" t="s">
        <v>27</v>
      </c>
      <c r="H54" t="str">
        <f t="shared" si="3"/>
        <v>ul. SLIVNITSA 45</v>
      </c>
      <c r="I54" s="10" t="s">
        <v>365</v>
      </c>
      <c r="J54" s="10">
        <v>42.8519742</v>
      </c>
      <c r="K54" s="10">
        <v>23.0378716</v>
      </c>
      <c r="L54" t="str">
        <f t="shared" si="2"/>
        <v>Pass</v>
      </c>
    </row>
    <row r="55">
      <c r="A55" s="10">
        <v>236.0</v>
      </c>
      <c r="B55" s="10" t="s">
        <v>310</v>
      </c>
      <c r="C55" s="10" t="s">
        <v>279</v>
      </c>
      <c r="D55" s="10" t="s">
        <v>140</v>
      </c>
      <c r="E55" s="10" t="s">
        <v>355</v>
      </c>
      <c r="F55" s="10" t="s">
        <v>356</v>
      </c>
      <c r="G55" s="10" t="s">
        <v>27</v>
      </c>
      <c r="H55" t="str">
        <f t="shared" si="3"/>
        <v>ul. IVAYLO 39</v>
      </c>
      <c r="I55" s="10" t="s">
        <v>366</v>
      </c>
      <c r="J55" s="10">
        <v>42.6953339</v>
      </c>
      <c r="K55" s="10">
        <v>23.3124602</v>
      </c>
      <c r="L55" t="str">
        <f t="shared" si="2"/>
        <v>Pass</v>
      </c>
    </row>
    <row r="56">
      <c r="A56" s="10">
        <v>241.0</v>
      </c>
      <c r="B56" s="10" t="s">
        <v>360</v>
      </c>
      <c r="C56" s="10" t="s">
        <v>33</v>
      </c>
      <c r="D56" s="10" t="s">
        <v>104</v>
      </c>
      <c r="E56" s="10" t="s">
        <v>361</v>
      </c>
      <c r="F56" s="10" t="s">
        <v>362</v>
      </c>
      <c r="G56" s="10" t="s">
        <v>27</v>
      </c>
      <c r="H56" t="str">
        <f t="shared" si="3"/>
        <v>ul. KNYAZ BORIS I 59</v>
      </c>
      <c r="I56" s="10" t="s">
        <v>371</v>
      </c>
      <c r="J56" s="10">
        <v>42.6924517</v>
      </c>
      <c r="K56" s="10">
        <v>23.3173793</v>
      </c>
      <c r="L56" t="str">
        <f t="shared" si="2"/>
        <v>Pass</v>
      </c>
    </row>
    <row r="57">
      <c r="A57" s="10">
        <v>245.0</v>
      </c>
      <c r="B57" s="10" t="s">
        <v>368</v>
      </c>
      <c r="C57" s="10" t="s">
        <v>57</v>
      </c>
      <c r="D57" s="10" t="s">
        <v>50</v>
      </c>
      <c r="E57" s="10" t="s">
        <v>193</v>
      </c>
      <c r="F57" s="10" t="s">
        <v>369</v>
      </c>
      <c r="G57" s="10" t="s">
        <v>27</v>
      </c>
      <c r="H57" t="str">
        <f t="shared" si="3"/>
        <v>ul. BRATYA MILADINOVI 73A</v>
      </c>
      <c r="I57" s="10" t="s">
        <v>375</v>
      </c>
      <c r="J57" s="10">
        <v>42.7067267</v>
      </c>
      <c r="K57" s="10">
        <v>23.3193093</v>
      </c>
      <c r="L57" t="str">
        <f t="shared" si="2"/>
        <v>Pass</v>
      </c>
    </row>
    <row r="58">
      <c r="A58" s="10">
        <v>246.0</v>
      </c>
      <c r="B58" s="10" t="s">
        <v>368</v>
      </c>
      <c r="C58" s="10" t="s">
        <v>33</v>
      </c>
      <c r="D58" s="10" t="s">
        <v>50</v>
      </c>
      <c r="E58" s="10" t="s">
        <v>346</v>
      </c>
      <c r="F58" s="10" t="s">
        <v>372</v>
      </c>
      <c r="G58" s="10" t="s">
        <v>27</v>
      </c>
      <c r="H58" t="str">
        <f t="shared" si="3"/>
        <v>ul. MARIN CHEV HRISTOV</v>
      </c>
      <c r="I58" s="10" t="s">
        <v>380</v>
      </c>
      <c r="J58" s="10">
        <v>42.7149734</v>
      </c>
      <c r="K58" s="10">
        <v>23.3017653</v>
      </c>
      <c r="L58" t="str">
        <f t="shared" si="2"/>
        <v>Pass</v>
      </c>
    </row>
    <row r="59">
      <c r="A59" s="10">
        <v>247.0</v>
      </c>
      <c r="B59" s="10" t="s">
        <v>333</v>
      </c>
      <c r="C59" s="10" t="s">
        <v>57</v>
      </c>
      <c r="D59" s="10" t="s">
        <v>89</v>
      </c>
      <c r="E59" s="10" t="s">
        <v>254</v>
      </c>
      <c r="F59" s="10" t="s">
        <v>373</v>
      </c>
      <c r="G59" s="10" t="s">
        <v>27</v>
      </c>
      <c r="H59" t="str">
        <f t="shared" si="3"/>
        <v>ul. 546 7</v>
      </c>
      <c r="I59" s="10" t="s">
        <v>392</v>
      </c>
      <c r="J59" s="10">
        <v>42.6934131</v>
      </c>
      <c r="K59" s="10">
        <v>23.3721393</v>
      </c>
      <c r="L59" t="str">
        <f t="shared" si="2"/>
        <v>Pass</v>
      </c>
    </row>
    <row r="60">
      <c r="A60" s="10">
        <v>249.0</v>
      </c>
      <c r="B60" s="10" t="s">
        <v>377</v>
      </c>
      <c r="C60" s="10" t="s">
        <v>33</v>
      </c>
      <c r="D60" s="10" t="s">
        <v>34</v>
      </c>
      <c r="F60" s="10" t="s">
        <v>379</v>
      </c>
      <c r="G60" s="10" t="s">
        <v>27</v>
      </c>
      <c r="H60" t="str">
        <f t="shared" si="3"/>
        <v>ul. OBIKOLNA; DRUZHBA 2</v>
      </c>
      <c r="I60" s="10" t="s">
        <v>397</v>
      </c>
      <c r="J60" s="10">
        <v>42.6471795</v>
      </c>
      <c r="K60" s="10">
        <v>23.4044564</v>
      </c>
      <c r="L60" t="str">
        <f t="shared" si="2"/>
        <v>Pass</v>
      </c>
    </row>
    <row r="61">
      <c r="A61" s="10">
        <v>250.0</v>
      </c>
      <c r="B61" s="10" t="s">
        <v>377</v>
      </c>
      <c r="C61" s="10" t="s">
        <v>33</v>
      </c>
      <c r="D61" s="10" t="s">
        <v>20</v>
      </c>
      <c r="E61" s="10" t="s">
        <v>381</v>
      </c>
      <c r="F61" s="10" t="s">
        <v>382</v>
      </c>
      <c r="G61" s="10" t="s">
        <v>27</v>
      </c>
      <c r="H61" t="str">
        <f t="shared" si="3"/>
        <v>ul. PREZIDENT LINKALN</v>
      </c>
      <c r="I61" s="10" t="s">
        <v>400</v>
      </c>
      <c r="J61" s="10">
        <v>42.6826266</v>
      </c>
      <c r="K61" s="10">
        <v>23.2712596</v>
      </c>
      <c r="L61" t="str">
        <f t="shared" si="2"/>
        <v>Pass</v>
      </c>
    </row>
    <row r="62">
      <c r="A62" s="10">
        <v>252.0</v>
      </c>
      <c r="B62" s="10" t="s">
        <v>336</v>
      </c>
      <c r="C62" s="10" t="s">
        <v>33</v>
      </c>
      <c r="D62" s="10" t="s">
        <v>50</v>
      </c>
      <c r="E62" s="10" t="s">
        <v>389</v>
      </c>
      <c r="F62" s="10" t="s">
        <v>391</v>
      </c>
      <c r="G62" s="10" t="s">
        <v>27</v>
      </c>
      <c r="H62" t="str">
        <f t="shared" si="3"/>
        <v>ul. HRISTO BATANDZHIEV; block 1; 2; 3; 4; 5</v>
      </c>
      <c r="I62" s="10" t="s">
        <v>405</v>
      </c>
      <c r="J62" s="10">
        <v>42.7171318</v>
      </c>
      <c r="K62" s="10">
        <v>23.3398756</v>
      </c>
      <c r="L62" t="str">
        <f t="shared" si="2"/>
        <v>Pass</v>
      </c>
    </row>
    <row r="63">
      <c r="A63" s="10">
        <v>254.0</v>
      </c>
      <c r="B63" s="10" t="s">
        <v>336</v>
      </c>
      <c r="C63" s="10" t="s">
        <v>279</v>
      </c>
      <c r="D63" s="10" t="s">
        <v>111</v>
      </c>
      <c r="E63" s="10" t="s">
        <v>395</v>
      </c>
      <c r="F63" s="10" t="s">
        <v>396</v>
      </c>
      <c r="G63" s="10" t="s">
        <v>27</v>
      </c>
      <c r="H63" t="str">
        <f t="shared" si="3"/>
        <v>ul. HUBAVKA 9</v>
      </c>
      <c r="I63" s="10" t="s">
        <v>410</v>
      </c>
      <c r="J63" s="10">
        <v>42.6799827</v>
      </c>
      <c r="K63" s="10">
        <v>23.3622958</v>
      </c>
      <c r="L63" t="str">
        <f t="shared" si="2"/>
        <v>Pass</v>
      </c>
    </row>
    <row r="64">
      <c r="A64" s="10">
        <v>257.0</v>
      </c>
      <c r="B64" s="10" t="s">
        <v>340</v>
      </c>
      <c r="C64" s="10" t="s">
        <v>279</v>
      </c>
      <c r="D64" s="10" t="s">
        <v>20</v>
      </c>
      <c r="E64" s="10" t="s">
        <v>239</v>
      </c>
      <c r="F64" s="10" t="s">
        <v>401</v>
      </c>
      <c r="G64" s="10" t="s">
        <v>27</v>
      </c>
      <c r="H64" t="str">
        <f t="shared" si="3"/>
        <v>ul. 754</v>
      </c>
      <c r="I64" s="10" t="s">
        <v>413</v>
      </c>
      <c r="J64" s="13"/>
      <c r="K64" s="13"/>
      <c r="L64" t="str">
        <f t="shared" si="2"/>
        <v>Please Recode</v>
      </c>
    </row>
    <row r="65">
      <c r="A65" s="10">
        <v>259.0</v>
      </c>
      <c r="B65" s="10" t="s">
        <v>345</v>
      </c>
      <c r="C65" s="10" t="s">
        <v>57</v>
      </c>
      <c r="D65" s="10" t="s">
        <v>20</v>
      </c>
      <c r="E65" s="10" t="s">
        <v>20</v>
      </c>
      <c r="F65" s="10" t="s">
        <v>406</v>
      </c>
      <c r="G65" s="10" t="s">
        <v>27</v>
      </c>
      <c r="H65" t="str">
        <f t="shared" si="3"/>
        <v>ul. 694</v>
      </c>
      <c r="I65" s="10" t="s">
        <v>424</v>
      </c>
      <c r="J65" s="13"/>
      <c r="K65" s="13"/>
      <c r="L65" t="str">
        <f t="shared" si="2"/>
        <v>Please Recode</v>
      </c>
    </row>
    <row r="66">
      <c r="A66" s="10">
        <v>265.0</v>
      </c>
      <c r="B66" s="10" t="s">
        <v>357</v>
      </c>
      <c r="C66" s="10" t="s">
        <v>33</v>
      </c>
      <c r="D66" s="10" t="s">
        <v>89</v>
      </c>
      <c r="E66" s="10" t="s">
        <v>90</v>
      </c>
      <c r="F66" s="10" t="s">
        <v>416</v>
      </c>
      <c r="G66" s="10" t="s">
        <v>27</v>
      </c>
      <c r="H66" t="str">
        <f t="shared" si="3"/>
        <v>ul. REZBARSKA 3A</v>
      </c>
      <c r="I66" s="10" t="s">
        <v>429</v>
      </c>
      <c r="J66" s="10">
        <v>42.7107076</v>
      </c>
      <c r="K66" s="10">
        <v>23.3473755</v>
      </c>
      <c r="L66" t="str">
        <f t="shared" si="2"/>
        <v>Pass</v>
      </c>
    </row>
    <row r="67">
      <c r="A67" s="10">
        <v>268.0</v>
      </c>
      <c r="B67" s="10" t="s">
        <v>359</v>
      </c>
      <c r="C67" s="10" t="s">
        <v>18</v>
      </c>
      <c r="D67" s="10" t="s">
        <v>140</v>
      </c>
      <c r="E67" s="10" t="s">
        <v>246</v>
      </c>
      <c r="F67" s="10" t="s">
        <v>421</v>
      </c>
      <c r="G67" s="10" t="s">
        <v>27</v>
      </c>
      <c r="H67" t="str">
        <f t="shared" si="3"/>
        <v>ul. PCHELA 21</v>
      </c>
      <c r="I67" s="10" t="s">
        <v>434</v>
      </c>
      <c r="J67" s="10">
        <v>42.6729742</v>
      </c>
      <c r="K67" s="10">
        <v>23.2803168</v>
      </c>
      <c r="L67" t="str">
        <f t="shared" si="2"/>
        <v>Pass</v>
      </c>
    </row>
    <row r="68">
      <c r="A68" s="10">
        <v>270.0</v>
      </c>
      <c r="B68" s="10" t="s">
        <v>423</v>
      </c>
      <c r="C68" s="10" t="s">
        <v>57</v>
      </c>
      <c r="D68" s="10" t="s">
        <v>59</v>
      </c>
      <c r="E68" s="10" t="s">
        <v>414</v>
      </c>
      <c r="F68" s="10" t="s">
        <v>425</v>
      </c>
      <c r="G68" s="10" t="s">
        <v>27</v>
      </c>
      <c r="H68" t="str">
        <f t="shared" si="3"/>
        <v>ul. TSAR SIMEON 154</v>
      </c>
      <c r="I68" s="10" t="s">
        <v>440</v>
      </c>
      <c r="J68" s="10">
        <v>42.699444</v>
      </c>
      <c r="K68" s="10">
        <v>23.309444</v>
      </c>
      <c r="L68" t="str">
        <f t="shared" si="2"/>
        <v>Pass</v>
      </c>
    </row>
    <row r="69">
      <c r="A69" s="10">
        <v>271.0</v>
      </c>
      <c r="B69" s="10" t="s">
        <v>423</v>
      </c>
      <c r="C69" s="10" t="s">
        <v>57</v>
      </c>
      <c r="D69" s="10" t="s">
        <v>20</v>
      </c>
      <c r="E69" s="10" t="s">
        <v>239</v>
      </c>
      <c r="F69" s="10" t="s">
        <v>426</v>
      </c>
      <c r="G69" s="10" t="s">
        <v>27</v>
      </c>
      <c r="H69" t="str">
        <f t="shared" si="3"/>
        <v>ul. 754 17</v>
      </c>
      <c r="I69" s="10" t="s">
        <v>444</v>
      </c>
      <c r="J69" s="13"/>
      <c r="K69" s="13"/>
      <c r="L69" t="str">
        <f t="shared" si="2"/>
        <v>Please Recode</v>
      </c>
    </row>
    <row r="70">
      <c r="A70" s="10">
        <v>274.0</v>
      </c>
      <c r="B70" s="10" t="s">
        <v>432</v>
      </c>
      <c r="C70" s="10" t="s">
        <v>279</v>
      </c>
      <c r="D70" s="10" t="s">
        <v>111</v>
      </c>
      <c r="E70" s="10" t="s">
        <v>395</v>
      </c>
      <c r="F70" s="10" t="s">
        <v>433</v>
      </c>
      <c r="G70" s="10" t="s">
        <v>27</v>
      </c>
      <c r="H70" t="str">
        <f t="shared" si="3"/>
        <v>ul. HEMUS 29</v>
      </c>
      <c r="I70" s="10" t="s">
        <v>453</v>
      </c>
      <c r="J70" s="10">
        <v>43.2363538</v>
      </c>
      <c r="K70" s="10">
        <v>27.8418398</v>
      </c>
      <c r="L70" t="str">
        <f t="shared" si="2"/>
        <v>Please Recode</v>
      </c>
    </row>
    <row r="71">
      <c r="A71" s="10">
        <v>275.0</v>
      </c>
      <c r="B71" s="10" t="s">
        <v>374</v>
      </c>
      <c r="C71" s="10" t="s">
        <v>279</v>
      </c>
      <c r="D71" s="10" t="s">
        <v>50</v>
      </c>
      <c r="E71" s="10" t="s">
        <v>389</v>
      </c>
      <c r="F71" s="10" t="s">
        <v>437</v>
      </c>
      <c r="G71" s="10" t="s">
        <v>27</v>
      </c>
      <c r="H71" t="str">
        <f t="shared" si="3"/>
        <v>ul. HRISTO STANISHEV 41</v>
      </c>
      <c r="I71" s="10" t="s">
        <v>462</v>
      </c>
      <c r="J71" s="11">
        <v>42.7194342</v>
      </c>
      <c r="K71" s="11">
        <v>23.3454985</v>
      </c>
      <c r="L71" t="str">
        <f t="shared" si="2"/>
        <v>Pass</v>
      </c>
    </row>
    <row r="72">
      <c r="A72" s="10">
        <v>278.0</v>
      </c>
      <c r="B72" s="10" t="s">
        <v>378</v>
      </c>
      <c r="C72" s="10" t="s">
        <v>33</v>
      </c>
      <c r="D72" s="10" t="s">
        <v>89</v>
      </c>
      <c r="E72" s="10" t="s">
        <v>442</v>
      </c>
      <c r="F72" s="10" t="s">
        <v>443</v>
      </c>
      <c r="G72" s="10" t="s">
        <v>27</v>
      </c>
      <c r="H72" t="str">
        <f t="shared" si="3"/>
        <v>ul. IV. SELIMINSKI 15</v>
      </c>
      <c r="I72" s="10" t="s">
        <v>468</v>
      </c>
      <c r="J72" s="10">
        <v>42.6934131</v>
      </c>
      <c r="K72" s="10">
        <v>23.3721393</v>
      </c>
      <c r="L72" t="str">
        <f t="shared" si="2"/>
        <v>Pass</v>
      </c>
    </row>
    <row r="73">
      <c r="A73" s="10">
        <v>279.0</v>
      </c>
      <c r="B73" s="10" t="s">
        <v>445</v>
      </c>
      <c r="C73" s="10" t="s">
        <v>57</v>
      </c>
      <c r="D73" s="10" t="s">
        <v>436</v>
      </c>
      <c r="E73" s="10" t="s">
        <v>447</v>
      </c>
      <c r="F73" s="10" t="s">
        <v>448</v>
      </c>
      <c r="G73" s="10" t="s">
        <v>27</v>
      </c>
      <c r="H73" t="str">
        <f t="shared" si="3"/>
        <v>ul. MAKENIYA 1; LYULIN 10</v>
      </c>
      <c r="I73" s="10" t="s">
        <v>472</v>
      </c>
      <c r="J73" s="10">
        <v>42.723894</v>
      </c>
      <c r="K73" s="10">
        <v>23.2375028</v>
      </c>
      <c r="L73" t="str">
        <f t="shared" si="2"/>
        <v>Pass</v>
      </c>
    </row>
    <row r="74">
      <c r="A74" s="10">
        <v>280.0</v>
      </c>
      <c r="B74" s="10" t="s">
        <v>383</v>
      </c>
      <c r="C74" s="10" t="s">
        <v>57</v>
      </c>
      <c r="D74" s="10" t="s">
        <v>20</v>
      </c>
      <c r="E74" s="10" t="s">
        <v>20</v>
      </c>
      <c r="F74" s="10" t="s">
        <v>449</v>
      </c>
      <c r="G74" s="10" t="s">
        <v>27</v>
      </c>
      <c r="H74" t="str">
        <f t="shared" si="3"/>
        <v>ul. BORYANA 41</v>
      </c>
      <c r="I74" s="10" t="s">
        <v>475</v>
      </c>
      <c r="J74" s="10">
        <v>42.6739454</v>
      </c>
      <c r="K74" s="10">
        <v>23.2579387</v>
      </c>
      <c r="L74" t="str">
        <f t="shared" si="2"/>
        <v>Pass</v>
      </c>
    </row>
    <row r="75">
      <c r="A75" s="10">
        <v>281.0</v>
      </c>
      <c r="B75" s="10" t="s">
        <v>383</v>
      </c>
      <c r="C75" s="10" t="s">
        <v>279</v>
      </c>
      <c r="D75" s="10" t="s">
        <v>89</v>
      </c>
      <c r="E75" s="10" t="s">
        <v>451</v>
      </c>
      <c r="F75" s="10" t="s">
        <v>452</v>
      </c>
      <c r="G75" s="10" t="s">
        <v>27</v>
      </c>
      <c r="H75" t="str">
        <f t="shared" si="3"/>
        <v>ul. PODUENSKA 8</v>
      </c>
      <c r="I75" s="10" t="s">
        <v>482</v>
      </c>
      <c r="J75" s="10">
        <v>42.7007257</v>
      </c>
      <c r="K75" s="10">
        <v>23.3531742</v>
      </c>
      <c r="L75" t="str">
        <f t="shared" si="2"/>
        <v>Pass</v>
      </c>
    </row>
    <row r="76">
      <c r="A76" s="10">
        <v>283.0</v>
      </c>
      <c r="B76" s="10" t="s">
        <v>456</v>
      </c>
      <c r="C76" s="10" t="s">
        <v>18</v>
      </c>
      <c r="D76" s="10" t="s">
        <v>29</v>
      </c>
      <c r="E76" s="10" t="s">
        <v>311</v>
      </c>
      <c r="F76" s="10" t="s">
        <v>457</v>
      </c>
      <c r="G76" s="10" t="s">
        <v>27</v>
      </c>
      <c r="H76" t="str">
        <f t="shared" si="3"/>
        <v>ul. PAVEL KRASOV 32</v>
      </c>
      <c r="I76" s="10" t="s">
        <v>491</v>
      </c>
      <c r="J76" s="10">
        <v>42.6358539</v>
      </c>
      <c r="K76" s="10">
        <v>23.4101883</v>
      </c>
      <c r="L76" t="str">
        <f t="shared" si="2"/>
        <v>Pass</v>
      </c>
    </row>
    <row r="77">
      <c r="A77" s="10">
        <v>288.0</v>
      </c>
      <c r="B77" s="10" t="s">
        <v>387</v>
      </c>
      <c r="C77" s="10" t="s">
        <v>279</v>
      </c>
      <c r="D77" s="10" t="s">
        <v>111</v>
      </c>
      <c r="E77" s="10" t="s">
        <v>467</v>
      </c>
      <c r="F77" s="10" t="s">
        <v>469</v>
      </c>
      <c r="G77" s="10" t="s">
        <v>27</v>
      </c>
      <c r="H77" t="str">
        <f t="shared" si="3"/>
        <v>ul. PROF. TSVETAN LAZAROV</v>
      </c>
      <c r="I77" s="10" t="s">
        <v>493</v>
      </c>
      <c r="J77" s="10">
        <v>42.6604494</v>
      </c>
      <c r="K77" s="10">
        <v>23.3919844</v>
      </c>
      <c r="L77" t="str">
        <f t="shared" si="2"/>
        <v>Pass</v>
      </c>
    </row>
    <row r="78">
      <c r="A78" s="10">
        <v>292.0</v>
      </c>
      <c r="B78" s="10" t="s">
        <v>402</v>
      </c>
      <c r="C78" s="10" t="s">
        <v>279</v>
      </c>
      <c r="D78" s="10" t="s">
        <v>111</v>
      </c>
      <c r="E78" s="10" t="s">
        <v>112</v>
      </c>
      <c r="F78" s="10" t="s">
        <v>474</v>
      </c>
      <c r="G78" s="10" t="s">
        <v>27</v>
      </c>
      <c r="H78" t="str">
        <f t="shared" si="3"/>
        <v>ul. KOSTA LULCHEV 58</v>
      </c>
      <c r="I78" s="10" t="s">
        <v>494</v>
      </c>
      <c r="J78" s="10">
        <v>42.6806467</v>
      </c>
      <c r="K78" s="10">
        <v>23.3672135</v>
      </c>
      <c r="L78" t="str">
        <f t="shared" si="2"/>
        <v>Pass</v>
      </c>
    </row>
    <row r="79">
      <c r="A79" s="10">
        <v>293.0</v>
      </c>
      <c r="B79" s="10" t="s">
        <v>402</v>
      </c>
      <c r="C79" s="10" t="s">
        <v>279</v>
      </c>
      <c r="D79" s="10" t="s">
        <v>80</v>
      </c>
      <c r="E79" s="10" t="s">
        <v>476</v>
      </c>
      <c r="F79" s="10" t="s">
        <v>477</v>
      </c>
      <c r="G79" s="10" t="s">
        <v>27</v>
      </c>
      <c r="H79" t="str">
        <f t="shared" si="3"/>
        <v>ul. SHIPKA 35</v>
      </c>
      <c r="I79" s="10" t="s">
        <v>497</v>
      </c>
      <c r="J79" s="10">
        <v>42.6929779</v>
      </c>
      <c r="K79" s="10">
        <v>23.3430597</v>
      </c>
      <c r="L79" t="str">
        <f t="shared" si="2"/>
        <v>Pass</v>
      </c>
    </row>
    <row r="80">
      <c r="A80" s="10">
        <v>295.0</v>
      </c>
      <c r="B80" s="10" t="s">
        <v>480</v>
      </c>
      <c r="C80" s="10" t="s">
        <v>279</v>
      </c>
      <c r="D80" s="10" t="s">
        <v>50</v>
      </c>
      <c r="E80" s="10" t="s">
        <v>328</v>
      </c>
      <c r="F80" s="10" t="s">
        <v>481</v>
      </c>
      <c r="G80" s="10" t="s">
        <v>27</v>
      </c>
      <c r="H80" t="str">
        <f t="shared" si="3"/>
        <v>ul. LAZAR MIHAYLOV 86A</v>
      </c>
      <c r="I80" s="10" t="s">
        <v>503</v>
      </c>
      <c r="J80" s="10">
        <v>42.7412108</v>
      </c>
      <c r="K80" s="10">
        <v>23.3454678</v>
      </c>
      <c r="L80" t="str">
        <f t="shared" si="2"/>
        <v>Pass</v>
      </c>
    </row>
    <row r="81">
      <c r="A81" s="10">
        <v>296.0</v>
      </c>
      <c r="B81" s="10" t="s">
        <v>483</v>
      </c>
      <c r="C81" s="10" t="s">
        <v>279</v>
      </c>
      <c r="D81" s="10" t="s">
        <v>111</v>
      </c>
      <c r="E81" s="10" t="s">
        <v>180</v>
      </c>
      <c r="F81" s="10" t="s">
        <v>484</v>
      </c>
      <c r="G81" s="10" t="s">
        <v>27</v>
      </c>
      <c r="H81" t="str">
        <f t="shared" si="3"/>
        <v>ul. OSTRETS 32</v>
      </c>
      <c r="I81" s="10" t="s">
        <v>508</v>
      </c>
      <c r="J81" s="10">
        <v>44.4301677</v>
      </c>
      <c r="K81" s="10">
        <v>24.3716904</v>
      </c>
      <c r="L81" t="str">
        <f t="shared" si="2"/>
        <v>Please Recode</v>
      </c>
    </row>
    <row r="82">
      <c r="A82" s="10">
        <v>297.0</v>
      </c>
      <c r="B82" s="10" t="s">
        <v>486</v>
      </c>
      <c r="C82" s="10" t="s">
        <v>57</v>
      </c>
      <c r="D82" s="10" t="s">
        <v>36</v>
      </c>
      <c r="E82" s="10" t="s">
        <v>35</v>
      </c>
      <c r="F82" s="10" t="s">
        <v>489</v>
      </c>
      <c r="G82" s="10" t="s">
        <v>27</v>
      </c>
      <c r="H82" t="str">
        <f t="shared" si="3"/>
        <v>ul. CHUMIR 5</v>
      </c>
      <c r="I82" s="10" t="s">
        <v>511</v>
      </c>
      <c r="J82" s="10">
        <v>51.0412252</v>
      </c>
      <c r="K82" s="10">
        <v>-114.0721555</v>
      </c>
      <c r="L82" t="str">
        <f t="shared" si="2"/>
        <v>Please Recode</v>
      </c>
    </row>
    <row r="83">
      <c r="A83" s="10">
        <v>298.0</v>
      </c>
      <c r="B83" s="10" t="s">
        <v>409</v>
      </c>
      <c r="C83" s="10" t="s">
        <v>57</v>
      </c>
      <c r="D83" s="10" t="s">
        <v>111</v>
      </c>
      <c r="E83" s="10" t="s">
        <v>395</v>
      </c>
      <c r="F83" s="10" t="s">
        <v>492</v>
      </c>
      <c r="G83" s="10" t="s">
        <v>27</v>
      </c>
      <c r="H83" t="str">
        <f t="shared" si="3"/>
        <v>ul. VINITSA 2</v>
      </c>
      <c r="I83" s="10" t="s">
        <v>512</v>
      </c>
      <c r="J83" s="10">
        <v>44.4301677</v>
      </c>
      <c r="K83" s="10">
        <v>24.3716904</v>
      </c>
      <c r="L83" t="str">
        <f t="shared" si="2"/>
        <v>Please Recode</v>
      </c>
    </row>
    <row r="84">
      <c r="A84" s="10">
        <v>305.0</v>
      </c>
      <c r="B84" s="10" t="s">
        <v>498</v>
      </c>
      <c r="C84" s="10" t="s">
        <v>57</v>
      </c>
      <c r="D84" s="10" t="s">
        <v>50</v>
      </c>
      <c r="E84" s="10" t="s">
        <v>163</v>
      </c>
      <c r="F84" s="10" t="s">
        <v>499</v>
      </c>
      <c r="G84" s="10" t="s">
        <v>27</v>
      </c>
      <c r="H84" t="str">
        <f t="shared" si="3"/>
        <v>ul. KOZLODUY 76</v>
      </c>
      <c r="I84" s="10" t="s">
        <v>514</v>
      </c>
      <c r="J84" s="10">
        <v>42.7069226</v>
      </c>
      <c r="K84" s="10">
        <v>23.3162421</v>
      </c>
      <c r="L84" t="str">
        <f t="shared" si="2"/>
        <v>Pass</v>
      </c>
    </row>
    <row r="85">
      <c r="A85" s="10">
        <v>306.0</v>
      </c>
      <c r="B85" s="10" t="s">
        <v>500</v>
      </c>
      <c r="C85" s="10" t="s">
        <v>57</v>
      </c>
      <c r="D85" s="10" t="s">
        <v>20</v>
      </c>
      <c r="E85" s="10" t="s">
        <v>20</v>
      </c>
      <c r="F85" s="10" t="s">
        <v>504</v>
      </c>
      <c r="G85" s="10" t="s">
        <v>27</v>
      </c>
      <c r="H85" t="str">
        <f t="shared" si="3"/>
        <v>ul. LYUBLYANA 21</v>
      </c>
      <c r="I85" s="10" t="s">
        <v>519</v>
      </c>
      <c r="J85" s="10">
        <v>42.6737451</v>
      </c>
      <c r="K85" s="10">
        <v>23.2636596</v>
      </c>
      <c r="L85" t="str">
        <f t="shared" si="2"/>
        <v>Pass</v>
      </c>
    </row>
    <row r="86">
      <c r="A86" s="10">
        <v>307.0</v>
      </c>
      <c r="B86" s="10" t="s">
        <v>419</v>
      </c>
      <c r="C86" s="10" t="s">
        <v>57</v>
      </c>
      <c r="D86" s="10" t="s">
        <v>29</v>
      </c>
      <c r="E86" s="10" t="s">
        <v>54</v>
      </c>
      <c r="F86" s="10" t="s">
        <v>506</v>
      </c>
      <c r="G86" s="10" t="s">
        <v>27</v>
      </c>
      <c r="H86" t="str">
        <f t="shared" si="3"/>
        <v>ul. ALEKSANDAR MALINOV</v>
      </c>
      <c r="I86" s="10" t="s">
        <v>523</v>
      </c>
      <c r="J86" s="10">
        <v>42.6405258</v>
      </c>
      <c r="K86" s="10">
        <v>23.3730321</v>
      </c>
      <c r="L86" t="str">
        <f t="shared" si="2"/>
        <v>Pass</v>
      </c>
    </row>
    <row r="87">
      <c r="A87" s="10">
        <v>312.0</v>
      </c>
      <c r="B87" s="10" t="s">
        <v>419</v>
      </c>
      <c r="C87" s="10" t="s">
        <v>279</v>
      </c>
      <c r="D87" s="10" t="s">
        <v>20</v>
      </c>
      <c r="E87" s="10" t="s">
        <v>239</v>
      </c>
      <c r="F87" s="10" t="s">
        <v>513</v>
      </c>
      <c r="G87" s="10" t="s">
        <v>27</v>
      </c>
      <c r="H87" t="str">
        <f t="shared" si="3"/>
        <v>ul. INZH. BORISLAV OGOYSKI</v>
      </c>
      <c r="I87" s="10" t="s">
        <v>527</v>
      </c>
      <c r="J87" s="10">
        <v>42.6769177</v>
      </c>
      <c r="K87" s="10">
        <v>23.2435645</v>
      </c>
      <c r="L87" t="str">
        <f t="shared" si="2"/>
        <v>Pass</v>
      </c>
    </row>
    <row r="88">
      <c r="A88" s="10">
        <v>313.0</v>
      </c>
      <c r="B88" s="10" t="s">
        <v>516</v>
      </c>
      <c r="C88" s="10" t="s">
        <v>57</v>
      </c>
      <c r="D88" s="10" t="s">
        <v>50</v>
      </c>
      <c r="E88" s="10" t="s">
        <v>163</v>
      </c>
      <c r="F88" s="10" t="s">
        <v>517</v>
      </c>
      <c r="G88" s="10" t="s">
        <v>27</v>
      </c>
      <c r="H88" t="str">
        <f t="shared" si="3"/>
        <v>ul. SOFRONIY VRACHANSKI</v>
      </c>
      <c r="I88" s="10" t="s">
        <v>529</v>
      </c>
      <c r="J88" s="10">
        <v>42.697858</v>
      </c>
      <c r="K88" s="10">
        <v>23.321145</v>
      </c>
      <c r="L88" t="str">
        <f t="shared" si="2"/>
        <v>Pass</v>
      </c>
    </row>
    <row r="89">
      <c r="A89" s="10">
        <v>314.0</v>
      </c>
      <c r="B89" s="10" t="s">
        <v>516</v>
      </c>
      <c r="C89" s="10" t="s">
        <v>18</v>
      </c>
      <c r="D89" s="10" t="s">
        <v>42</v>
      </c>
      <c r="E89" s="10" t="s">
        <v>315</v>
      </c>
      <c r="F89" s="10" t="s">
        <v>520</v>
      </c>
      <c r="G89" s="10" t="s">
        <v>27</v>
      </c>
      <c r="H89" t="str">
        <f t="shared" si="3"/>
        <v>ul. SABORNA 2</v>
      </c>
      <c r="I89" s="10" t="s">
        <v>536</v>
      </c>
      <c r="J89" s="10">
        <v>42.6961665</v>
      </c>
      <c r="K89" s="10">
        <v>23.3243677</v>
      </c>
      <c r="L89" t="str">
        <f t="shared" si="2"/>
        <v>Pass</v>
      </c>
    </row>
    <row r="90">
      <c r="A90" s="10">
        <v>315.0</v>
      </c>
      <c r="B90" s="10" t="s">
        <v>516</v>
      </c>
      <c r="C90" s="10" t="s">
        <v>279</v>
      </c>
      <c r="D90" s="10" t="s">
        <v>89</v>
      </c>
      <c r="E90" s="10" t="s">
        <v>522</v>
      </c>
      <c r="F90" s="10" t="s">
        <v>524</v>
      </c>
      <c r="G90" s="10" t="s">
        <v>27</v>
      </c>
      <c r="H90" t="str">
        <f t="shared" si="3"/>
        <v>ul. LETOSTRUY 20</v>
      </c>
      <c r="I90" s="10" t="s">
        <v>540</v>
      </c>
      <c r="J90" s="10">
        <v>42.6934131</v>
      </c>
      <c r="K90" s="10">
        <v>23.3721393</v>
      </c>
      <c r="L90" t="str">
        <f t="shared" si="2"/>
        <v>Pass</v>
      </c>
    </row>
    <row r="91">
      <c r="A91" s="10">
        <v>319.0</v>
      </c>
      <c r="B91" s="10" t="s">
        <v>530</v>
      </c>
      <c r="C91" s="10" t="s">
        <v>18</v>
      </c>
      <c r="D91" s="10" t="s">
        <v>308</v>
      </c>
      <c r="E91" s="10" t="s">
        <v>533</v>
      </c>
      <c r="F91" s="10" t="s">
        <v>534</v>
      </c>
      <c r="G91" s="10" t="s">
        <v>27</v>
      </c>
      <c r="H91" t="str">
        <f t="shared" si="3"/>
        <v>ul. HENRIH IBSEN 13</v>
      </c>
      <c r="I91" s="10" t="s">
        <v>543</v>
      </c>
      <c r="J91" s="10">
        <v>42.6588767</v>
      </c>
      <c r="K91" s="10">
        <v>23.3148386</v>
      </c>
      <c r="L91" t="str">
        <f t="shared" si="2"/>
        <v>Pass</v>
      </c>
    </row>
    <row r="92">
      <c r="A92" s="10">
        <v>320.0</v>
      </c>
      <c r="B92" s="10" t="s">
        <v>439</v>
      </c>
      <c r="C92" s="10" t="s">
        <v>57</v>
      </c>
      <c r="D92" s="10" t="s">
        <v>111</v>
      </c>
      <c r="E92" s="10" t="s">
        <v>250</v>
      </c>
      <c r="F92" s="10" t="s">
        <v>541</v>
      </c>
      <c r="G92" s="10" t="s">
        <v>27</v>
      </c>
      <c r="H92" t="str">
        <f t="shared" si="3"/>
        <v>ul. POPOVA SHAPKA 44</v>
      </c>
      <c r="I92" s="10" t="s">
        <v>549</v>
      </c>
      <c r="J92" s="10">
        <v>44.4301677</v>
      </c>
      <c r="K92" s="10">
        <v>24.3716904</v>
      </c>
      <c r="L92" t="str">
        <f t="shared" si="2"/>
        <v>Please Recode</v>
      </c>
    </row>
    <row r="93">
      <c r="A93" s="10">
        <v>322.0</v>
      </c>
      <c r="B93" s="10" t="s">
        <v>439</v>
      </c>
      <c r="C93" s="10" t="s">
        <v>279</v>
      </c>
      <c r="D93" s="10" t="s">
        <v>20</v>
      </c>
      <c r="E93" s="10" t="s">
        <v>239</v>
      </c>
      <c r="F93" s="10" t="s">
        <v>544</v>
      </c>
      <c r="G93" s="10" t="s">
        <v>27</v>
      </c>
      <c r="H93" t="str">
        <f t="shared" si="3"/>
        <v>ul. IZVOR 14; GORNA BANYA</v>
      </c>
      <c r="I93" s="10" t="s">
        <v>554</v>
      </c>
      <c r="J93" s="10">
        <v>42.6791744999999</v>
      </c>
      <c r="K93" s="10">
        <v>23.2376816</v>
      </c>
      <c r="L93" t="str">
        <f t="shared" si="2"/>
        <v>Pass</v>
      </c>
    </row>
    <row r="94">
      <c r="A94" s="10">
        <v>323.0</v>
      </c>
      <c r="B94" s="10" t="s">
        <v>547</v>
      </c>
      <c r="C94" s="10" t="s">
        <v>57</v>
      </c>
      <c r="D94" s="10" t="s">
        <v>111</v>
      </c>
      <c r="E94" s="10" t="s">
        <v>548</v>
      </c>
      <c r="F94" s="10" t="s">
        <v>550</v>
      </c>
      <c r="G94" s="10" t="s">
        <v>27</v>
      </c>
      <c r="H94" t="str">
        <f t="shared" si="3"/>
        <v>ul. KIRIL BOZHIKOV 22</v>
      </c>
      <c r="I94" s="10" t="s">
        <v>559</v>
      </c>
      <c r="J94" s="10">
        <v>44.4301677</v>
      </c>
      <c r="K94" s="10">
        <v>24.3716904</v>
      </c>
      <c r="L94" t="str">
        <f t="shared" si="2"/>
        <v>Please Recode</v>
      </c>
    </row>
    <row r="95">
      <c r="A95" s="10">
        <v>326.0</v>
      </c>
      <c r="B95" s="10" t="s">
        <v>441</v>
      </c>
      <c r="C95" s="10" t="s">
        <v>18</v>
      </c>
      <c r="D95" s="10" t="s">
        <v>89</v>
      </c>
      <c r="E95" s="10" t="s">
        <v>254</v>
      </c>
      <c r="F95" s="10" t="s">
        <v>557</v>
      </c>
      <c r="G95" s="10" t="s">
        <v>27</v>
      </c>
      <c r="H95" t="str">
        <f t="shared" si="3"/>
        <v>ul. 560 17A</v>
      </c>
      <c r="I95" s="10" t="s">
        <v>561</v>
      </c>
      <c r="J95" s="10">
        <v>42.6934131</v>
      </c>
      <c r="K95" s="10">
        <v>23.3721393</v>
      </c>
      <c r="L95" t="str">
        <f t="shared" si="2"/>
        <v>Pass</v>
      </c>
    </row>
    <row r="96">
      <c r="A96" s="10">
        <v>327.0</v>
      </c>
      <c r="B96" s="10" t="s">
        <v>441</v>
      </c>
      <c r="C96" s="10" t="s">
        <v>279</v>
      </c>
      <c r="D96" s="10" t="s">
        <v>50</v>
      </c>
      <c r="E96" s="10" t="s">
        <v>193</v>
      </c>
      <c r="F96" s="10" t="s">
        <v>560</v>
      </c>
      <c r="G96" s="10" t="s">
        <v>27</v>
      </c>
      <c r="H96" t="str">
        <f t="shared" si="3"/>
        <v>ul. TSAR SAMUIL 122</v>
      </c>
      <c r="I96" s="10" t="s">
        <v>563</v>
      </c>
      <c r="J96" s="11">
        <v>42.7071443</v>
      </c>
      <c r="K96" s="11">
        <v>23.3207784</v>
      </c>
      <c r="L96" t="str">
        <f t="shared" si="2"/>
        <v>Pass</v>
      </c>
    </row>
    <row r="97">
      <c r="A97" s="10">
        <v>334.0</v>
      </c>
      <c r="B97" s="10" t="s">
        <v>470</v>
      </c>
      <c r="C97" s="10" t="s">
        <v>57</v>
      </c>
      <c r="D97" s="10" t="s">
        <v>111</v>
      </c>
      <c r="E97" s="10" t="s">
        <v>186</v>
      </c>
      <c r="F97" s="10" t="s">
        <v>568</v>
      </c>
      <c r="G97" s="10" t="s">
        <v>27</v>
      </c>
      <c r="H97" t="str">
        <f t="shared" si="3"/>
        <v>ul. GEO MILEV 144</v>
      </c>
      <c r="I97" s="10" t="s">
        <v>570</v>
      </c>
      <c r="J97" s="10">
        <v>42.6803157</v>
      </c>
      <c r="K97" s="10">
        <v>23.3748352</v>
      </c>
      <c r="L97" t="str">
        <f t="shared" si="2"/>
        <v>Pass</v>
      </c>
    </row>
    <row r="98">
      <c r="A98" s="10">
        <v>336.0</v>
      </c>
      <c r="B98" s="10" t="s">
        <v>470</v>
      </c>
      <c r="C98" s="10" t="s">
        <v>18</v>
      </c>
      <c r="D98" s="10" t="s">
        <v>36</v>
      </c>
      <c r="E98" s="10" t="s">
        <v>572</v>
      </c>
      <c r="F98" s="10" t="s">
        <v>573</v>
      </c>
      <c r="G98" s="10" t="s">
        <v>27</v>
      </c>
      <c r="H98" t="str">
        <f t="shared" si="3"/>
        <v>ul. ILIENSKO SHOSE 3</v>
      </c>
      <c r="I98" s="10" t="s">
        <v>575</v>
      </c>
      <c r="J98" s="10">
        <v>42.7331049999999</v>
      </c>
      <c r="K98" s="10">
        <v>23.3173119</v>
      </c>
      <c r="L98" t="str">
        <f t="shared" si="2"/>
        <v>Pass</v>
      </c>
    </row>
    <row r="99">
      <c r="A99" s="10">
        <v>337.0</v>
      </c>
      <c r="B99" s="10" t="s">
        <v>470</v>
      </c>
      <c r="C99" s="10" t="s">
        <v>279</v>
      </c>
      <c r="D99" s="10" t="s">
        <v>36</v>
      </c>
      <c r="E99" s="10" t="s">
        <v>495</v>
      </c>
      <c r="F99" s="10" t="s">
        <v>576</v>
      </c>
      <c r="G99" s="10" t="s">
        <v>27</v>
      </c>
      <c r="H99" t="str">
        <f t="shared" si="3"/>
        <v>ul. ELOV L 46; LEV TOLSTOY</v>
      </c>
      <c r="I99" s="10" t="s">
        <v>577</v>
      </c>
      <c r="J99" s="11">
        <v>45.2080354</v>
      </c>
      <c r="K99" s="11">
        <v>-99.6142826999999</v>
      </c>
      <c r="L99" t="str">
        <f t="shared" si="2"/>
        <v>Please Recode</v>
      </c>
    </row>
    <row r="100">
      <c r="A100" s="10">
        <v>341.0</v>
      </c>
      <c r="B100" s="10" t="s">
        <v>473</v>
      </c>
      <c r="C100" s="10" t="s">
        <v>57</v>
      </c>
      <c r="D100" s="10" t="s">
        <v>20</v>
      </c>
      <c r="E100" s="10" t="s">
        <v>239</v>
      </c>
      <c r="F100" s="10" t="s">
        <v>581</v>
      </c>
      <c r="G100" s="10" t="s">
        <v>27</v>
      </c>
      <c r="H100" t="str">
        <f t="shared" si="3"/>
        <v>ul. LOTOS; GORNA BANYA</v>
      </c>
      <c r="I100" s="10" t="s">
        <v>583</v>
      </c>
      <c r="J100" s="10">
        <v>42.6796683</v>
      </c>
      <c r="K100" s="10">
        <v>23.2386472</v>
      </c>
      <c r="L100" t="str">
        <f t="shared" si="2"/>
        <v>Pass</v>
      </c>
    </row>
    <row r="101">
      <c r="A101" s="10">
        <v>343.0</v>
      </c>
      <c r="B101" s="10" t="s">
        <v>584</v>
      </c>
      <c r="C101" s="10" t="s">
        <v>57</v>
      </c>
      <c r="D101" s="10" t="s">
        <v>111</v>
      </c>
      <c r="E101" s="10" t="s">
        <v>180</v>
      </c>
      <c r="F101" s="10" t="s">
        <v>586</v>
      </c>
      <c r="G101" s="10" t="s">
        <v>27</v>
      </c>
      <c r="H101" t="str">
        <f t="shared" si="3"/>
        <v>ul. RUMEN VOYVODA 8A</v>
      </c>
      <c r="I101" s="10" t="s">
        <v>587</v>
      </c>
      <c r="J101" s="10">
        <v>44.4301677</v>
      </c>
      <c r="K101" s="10">
        <v>24.3716904</v>
      </c>
      <c r="L101" t="str">
        <f t="shared" si="2"/>
        <v>Please Recode</v>
      </c>
    </row>
    <row r="102">
      <c r="A102" s="10">
        <v>344.0</v>
      </c>
      <c r="B102" s="10" t="s">
        <v>478</v>
      </c>
      <c r="C102" s="10" t="s">
        <v>57</v>
      </c>
      <c r="D102" s="10" t="s">
        <v>23</v>
      </c>
      <c r="E102" s="10" t="s">
        <v>42</v>
      </c>
      <c r="F102" s="10" t="s">
        <v>588</v>
      </c>
      <c r="G102" s="10" t="s">
        <v>27</v>
      </c>
      <c r="H102" t="str">
        <f t="shared" si="3"/>
        <v>ul. ZLATNA BRUDZHA 26</v>
      </c>
      <c r="I102" s="10" t="s">
        <v>589</v>
      </c>
      <c r="J102" s="10">
        <v>42.7</v>
      </c>
      <c r="K102" s="10">
        <v>23.25</v>
      </c>
      <c r="L102" t="str">
        <f t="shared" si="2"/>
        <v>Pass</v>
      </c>
    </row>
    <row r="103">
      <c r="A103" s="10">
        <v>345.0</v>
      </c>
      <c r="B103" s="10" t="s">
        <v>478</v>
      </c>
      <c r="C103" s="10" t="s">
        <v>57</v>
      </c>
      <c r="D103" s="10" t="s">
        <v>140</v>
      </c>
      <c r="E103" s="10" t="s">
        <v>224</v>
      </c>
      <c r="F103" s="10" t="s">
        <v>593</v>
      </c>
      <c r="G103" s="10" t="s">
        <v>27</v>
      </c>
      <c r="H103" t="str">
        <f t="shared" si="3"/>
        <v>ul. SMARCH</v>
      </c>
      <c r="I103" s="10" t="s">
        <v>594</v>
      </c>
      <c r="J103" s="10">
        <v>42.6767832</v>
      </c>
      <c r="K103" s="10">
        <v>23.2921437</v>
      </c>
      <c r="L103" t="str">
        <f t="shared" si="2"/>
        <v>Pass</v>
      </c>
    </row>
    <row r="104">
      <c r="A104" s="10">
        <v>346.0</v>
      </c>
      <c r="B104" s="10" t="s">
        <v>478</v>
      </c>
      <c r="C104" s="10" t="s">
        <v>57</v>
      </c>
      <c r="D104" s="10" t="s">
        <v>111</v>
      </c>
      <c r="E104" s="10" t="s">
        <v>180</v>
      </c>
      <c r="F104" s="10" t="s">
        <v>596</v>
      </c>
      <c r="G104" s="10" t="s">
        <v>27</v>
      </c>
      <c r="H104" t="str">
        <f t="shared" si="3"/>
        <v>ul. YUNLA</v>
      </c>
      <c r="I104" s="10" t="s">
        <v>598</v>
      </c>
      <c r="J104" s="10">
        <v>44.4301677</v>
      </c>
      <c r="K104" s="10">
        <v>24.3716904</v>
      </c>
      <c r="L104" t="str">
        <f t="shared" si="2"/>
        <v>Please Recode</v>
      </c>
    </row>
    <row r="105">
      <c r="A105" s="10">
        <v>348.0</v>
      </c>
      <c r="B105" s="10" t="s">
        <v>478</v>
      </c>
      <c r="C105" s="10" t="s">
        <v>279</v>
      </c>
      <c r="D105" s="10" t="s">
        <v>50</v>
      </c>
      <c r="E105" s="10" t="s">
        <v>601</v>
      </c>
      <c r="F105" s="10" t="s">
        <v>602</v>
      </c>
      <c r="G105" s="10" t="s">
        <v>27</v>
      </c>
      <c r="H105" t="str">
        <f t="shared" si="3"/>
        <v>ul. MARIYA LUIZA 193</v>
      </c>
      <c r="I105" s="10" t="s">
        <v>604</v>
      </c>
      <c r="J105" s="10">
        <v>42.714047</v>
      </c>
      <c r="K105" s="10">
        <v>23.3109025</v>
      </c>
      <c r="L105" t="str">
        <f t="shared" si="2"/>
        <v>Pass</v>
      </c>
    </row>
    <row r="106">
      <c r="A106" s="10">
        <v>351.0</v>
      </c>
      <c r="B106" s="10" t="s">
        <v>479</v>
      </c>
      <c r="C106" s="10" t="s">
        <v>18</v>
      </c>
      <c r="D106" s="10" t="s">
        <v>20</v>
      </c>
      <c r="E106" s="10" t="s">
        <v>606</v>
      </c>
      <c r="F106" s="10" t="s">
        <v>607</v>
      </c>
      <c r="G106" s="10" t="s">
        <v>27</v>
      </c>
      <c r="H106" t="str">
        <f t="shared" si="3"/>
        <v>ul. MONTEVIDEO 107</v>
      </c>
      <c r="I106" s="10" t="s">
        <v>609</v>
      </c>
      <c r="J106" s="10">
        <v>42.6916163</v>
      </c>
      <c r="K106" s="10">
        <v>23.2537053</v>
      </c>
      <c r="L106" t="str">
        <f t="shared" si="2"/>
        <v>Pass</v>
      </c>
    </row>
    <row r="107">
      <c r="A107" s="10">
        <v>352.0</v>
      </c>
      <c r="B107" s="10" t="s">
        <v>479</v>
      </c>
      <c r="C107" s="10" t="s">
        <v>279</v>
      </c>
      <c r="D107" s="10" t="s">
        <v>23</v>
      </c>
      <c r="E107" s="10" t="s">
        <v>24</v>
      </c>
      <c r="F107" s="10" t="s">
        <v>610</v>
      </c>
      <c r="G107" s="10" t="s">
        <v>27</v>
      </c>
      <c r="H107" t="str">
        <f t="shared" si="3"/>
        <v>ul. SREBROSTRUY 6</v>
      </c>
      <c r="I107" s="10" t="s">
        <v>611</v>
      </c>
      <c r="J107" s="10">
        <v>42.7</v>
      </c>
      <c r="K107" s="10">
        <v>23.25</v>
      </c>
      <c r="L107" t="str">
        <f t="shared" si="2"/>
        <v>Pass</v>
      </c>
    </row>
    <row r="108">
      <c r="A108" s="10">
        <v>353.0</v>
      </c>
      <c r="B108" s="10" t="s">
        <v>487</v>
      </c>
      <c r="C108" s="10" t="s">
        <v>57</v>
      </c>
      <c r="D108" s="10" t="s">
        <v>50</v>
      </c>
      <c r="E108" s="10" t="s">
        <v>163</v>
      </c>
      <c r="F108" s="10" t="s">
        <v>612</v>
      </c>
      <c r="G108" s="10" t="s">
        <v>27</v>
      </c>
      <c r="H108" t="str">
        <f t="shared" si="3"/>
        <v>ul. KALOFER 7</v>
      </c>
      <c r="I108" s="10" t="s">
        <v>613</v>
      </c>
      <c r="J108" s="10">
        <v>42.7076494</v>
      </c>
      <c r="K108" s="10">
        <v>23.3089425</v>
      </c>
      <c r="L108" t="str">
        <f t="shared" si="2"/>
        <v>Pass</v>
      </c>
    </row>
    <row r="109">
      <c r="A109" s="10">
        <v>363.0</v>
      </c>
      <c r="B109" s="10" t="s">
        <v>615</v>
      </c>
      <c r="C109" s="10" t="s">
        <v>18</v>
      </c>
      <c r="D109" s="10" t="s">
        <v>20</v>
      </c>
      <c r="E109" s="10" t="s">
        <v>20</v>
      </c>
      <c r="F109" s="10" t="s">
        <v>616</v>
      </c>
      <c r="G109" s="10" t="s">
        <v>27</v>
      </c>
      <c r="H109" t="str">
        <f t="shared" si="3"/>
        <v>ul. MESECHINKA 7</v>
      </c>
      <c r="I109" s="10" t="s">
        <v>617</v>
      </c>
      <c r="J109" s="10">
        <v>42.688676</v>
      </c>
      <c r="K109" s="10">
        <v>23.2658757</v>
      </c>
      <c r="L109" t="str">
        <f t="shared" si="2"/>
        <v>Pass</v>
      </c>
    </row>
    <row r="110">
      <c r="A110" s="10">
        <v>365.0</v>
      </c>
      <c r="B110" s="10" t="s">
        <v>509</v>
      </c>
      <c r="C110" s="10" t="s">
        <v>33</v>
      </c>
      <c r="D110" s="10" t="s">
        <v>80</v>
      </c>
      <c r="E110" s="10" t="s">
        <v>248</v>
      </c>
      <c r="F110" s="10" t="s">
        <v>619</v>
      </c>
      <c r="G110" s="10" t="s">
        <v>27</v>
      </c>
      <c r="H110" t="str">
        <f t="shared" si="3"/>
        <v>ul. BUNAYA 16</v>
      </c>
      <c r="I110" s="10" t="s">
        <v>620</v>
      </c>
      <c r="J110" s="10">
        <v>42.6938728</v>
      </c>
      <c r="K110" s="10">
        <v>23.3525744</v>
      </c>
      <c r="L110" t="str">
        <f t="shared" si="2"/>
        <v>Pass</v>
      </c>
    </row>
    <row r="111">
      <c r="A111" s="10">
        <v>366.0</v>
      </c>
      <c r="B111" s="10" t="s">
        <v>509</v>
      </c>
      <c r="C111" s="10" t="s">
        <v>18</v>
      </c>
      <c r="D111" s="10" t="s">
        <v>20</v>
      </c>
      <c r="E111" s="10" t="s">
        <v>20</v>
      </c>
      <c r="F111" s="10" t="s">
        <v>622</v>
      </c>
      <c r="G111" s="10" t="s">
        <v>27</v>
      </c>
      <c r="H111" t="str">
        <f t="shared" si="3"/>
        <v>ul. NIKOLA PETKOV 76</v>
      </c>
      <c r="I111" s="10" t="s">
        <v>623</v>
      </c>
      <c r="J111" s="10">
        <v>42.683056</v>
      </c>
      <c r="K111" s="10">
        <v>23.243056</v>
      </c>
      <c r="L111" t="str">
        <f t="shared" si="2"/>
        <v>Pass</v>
      </c>
    </row>
    <row r="112">
      <c r="A112" s="10">
        <v>369.0</v>
      </c>
      <c r="B112" s="10" t="s">
        <v>510</v>
      </c>
      <c r="C112" s="10" t="s">
        <v>57</v>
      </c>
      <c r="D112" s="10" t="s">
        <v>46</v>
      </c>
      <c r="E112" s="10" t="s">
        <v>95</v>
      </c>
      <c r="F112" s="10" t="s">
        <v>625</v>
      </c>
      <c r="G112" s="10" t="s">
        <v>27</v>
      </c>
      <c r="H112" t="str">
        <f t="shared" si="3"/>
        <v>ul. SIMEON RADEV 4</v>
      </c>
      <c r="I112" s="10" t="s">
        <v>627</v>
      </c>
      <c r="J112" s="10">
        <v>42.6686304</v>
      </c>
      <c r="K112" s="10">
        <v>23.2724992</v>
      </c>
      <c r="L112" t="str">
        <f t="shared" si="2"/>
        <v>Pass</v>
      </c>
    </row>
    <row r="113">
      <c r="A113" s="10">
        <v>374.0</v>
      </c>
      <c r="B113" s="10" t="s">
        <v>515</v>
      </c>
      <c r="C113" s="10" t="s">
        <v>18</v>
      </c>
      <c r="D113" s="10" t="s">
        <v>34</v>
      </c>
      <c r="E113" s="10" t="s">
        <v>628</v>
      </c>
      <c r="F113" s="10" t="s">
        <v>630</v>
      </c>
      <c r="G113" s="10" t="s">
        <v>27</v>
      </c>
      <c r="H113" t="str">
        <f t="shared" si="3"/>
        <v>ul. 5007</v>
      </c>
      <c r="I113" s="10" t="s">
        <v>631</v>
      </c>
      <c r="J113" s="10">
        <v>42.6652065</v>
      </c>
      <c r="K113" s="10">
        <v>23.4133158</v>
      </c>
      <c r="L113" t="str">
        <f t="shared" si="2"/>
        <v>Pass</v>
      </c>
    </row>
    <row r="114">
      <c r="A114" s="10">
        <v>375.0</v>
      </c>
      <c r="B114" s="10" t="s">
        <v>515</v>
      </c>
      <c r="C114" s="10" t="s">
        <v>18</v>
      </c>
      <c r="D114" s="10" t="s">
        <v>50</v>
      </c>
      <c r="E114" s="10" t="s">
        <v>634</v>
      </c>
      <c r="F114" s="10" t="s">
        <v>635</v>
      </c>
      <c r="G114" s="10" t="s">
        <v>27</v>
      </c>
      <c r="H114" t="str">
        <f t="shared" si="3"/>
        <v>ul. IVAN TURGENEV 10</v>
      </c>
      <c r="I114" s="10" t="s">
        <v>636</v>
      </c>
      <c r="J114" s="13"/>
      <c r="K114" s="13"/>
      <c r="L114" t="str">
        <f t="shared" si="2"/>
        <v>Please Recode</v>
      </c>
    </row>
    <row r="115">
      <c r="A115" s="10">
        <v>376.0</v>
      </c>
      <c r="B115" s="10" t="s">
        <v>518</v>
      </c>
      <c r="C115" s="10" t="s">
        <v>57</v>
      </c>
      <c r="D115" s="10" t="s">
        <v>20</v>
      </c>
      <c r="E115" s="10" t="s">
        <v>637</v>
      </c>
      <c r="F115" s="10" t="s">
        <v>638</v>
      </c>
      <c r="G115" s="10" t="s">
        <v>27</v>
      </c>
      <c r="H115" t="str">
        <f t="shared" si="3"/>
        <v>ul. 756</v>
      </c>
      <c r="I115" s="10" t="s">
        <v>639</v>
      </c>
      <c r="J115" s="13"/>
      <c r="K115" s="13"/>
      <c r="L115" t="str">
        <f t="shared" si="2"/>
        <v>Please Recode</v>
      </c>
    </row>
    <row r="116">
      <c r="A116" s="10">
        <v>377.0</v>
      </c>
      <c r="B116" s="10" t="s">
        <v>518</v>
      </c>
      <c r="C116" s="10" t="s">
        <v>279</v>
      </c>
      <c r="D116" s="10" t="s">
        <v>89</v>
      </c>
      <c r="E116" s="10" t="s">
        <v>451</v>
      </c>
      <c r="F116" s="10" t="s">
        <v>640</v>
      </c>
      <c r="G116" s="10" t="s">
        <v>27</v>
      </c>
      <c r="H116" t="str">
        <f t="shared" si="3"/>
        <v>ul. TORINI KUKLI 20</v>
      </c>
      <c r="I116" s="10" t="s">
        <v>643</v>
      </c>
      <c r="J116" s="10">
        <v>42.6934131</v>
      </c>
      <c r="K116" s="10">
        <v>23.3721393</v>
      </c>
      <c r="L116" t="str">
        <f t="shared" si="2"/>
        <v>Pass</v>
      </c>
    </row>
    <row r="117">
      <c r="A117" s="10">
        <v>382.0</v>
      </c>
      <c r="B117" s="10" t="s">
        <v>526</v>
      </c>
      <c r="C117" s="10" t="s">
        <v>33</v>
      </c>
      <c r="D117" s="10" t="s">
        <v>89</v>
      </c>
      <c r="E117" s="10" t="s">
        <v>90</v>
      </c>
      <c r="F117" s="10" t="s">
        <v>646</v>
      </c>
      <c r="G117" s="10" t="s">
        <v>27</v>
      </c>
      <c r="H117" t="str">
        <f t="shared" si="3"/>
        <v>ul. NCHO VATAH 34</v>
      </c>
      <c r="I117" s="10" t="s">
        <v>647</v>
      </c>
      <c r="J117" s="10">
        <v>42.6934131</v>
      </c>
      <c r="K117" s="10">
        <v>23.3721393</v>
      </c>
      <c r="L117" t="str">
        <f t="shared" si="2"/>
        <v>Pass</v>
      </c>
    </row>
    <row r="118">
      <c r="A118" s="10">
        <v>383.0</v>
      </c>
      <c r="B118" s="10" t="s">
        <v>526</v>
      </c>
      <c r="C118" s="10" t="s">
        <v>279</v>
      </c>
      <c r="D118" s="10" t="s">
        <v>50</v>
      </c>
      <c r="E118" s="10" t="s">
        <v>389</v>
      </c>
      <c r="F118" s="10" t="s">
        <v>651</v>
      </c>
      <c r="G118" s="10" t="s">
        <v>27</v>
      </c>
      <c r="H118" t="str">
        <f t="shared" si="3"/>
        <v>ul. KESTEN 17A</v>
      </c>
      <c r="I118" s="10" t="s">
        <v>652</v>
      </c>
      <c r="J118" s="10">
        <v>42.7161374</v>
      </c>
      <c r="K118" s="10">
        <v>23.34239</v>
      </c>
      <c r="L118" t="str">
        <f t="shared" si="2"/>
        <v>Pass</v>
      </c>
    </row>
    <row r="119">
      <c r="A119" s="10">
        <v>384.0</v>
      </c>
      <c r="B119" s="10" t="s">
        <v>526</v>
      </c>
      <c r="C119" s="10" t="s">
        <v>279</v>
      </c>
      <c r="D119" s="10" t="s">
        <v>20</v>
      </c>
      <c r="E119" s="10" t="s">
        <v>20</v>
      </c>
      <c r="F119" s="10" t="s">
        <v>654</v>
      </c>
      <c r="G119" s="10" t="s">
        <v>27</v>
      </c>
      <c r="H119" t="str">
        <f t="shared" si="3"/>
        <v>ul. NARODNO HORO</v>
      </c>
      <c r="I119" s="10" t="s">
        <v>655</v>
      </c>
      <c r="J119" s="10">
        <v>42.6781458</v>
      </c>
      <c r="K119" s="10">
        <v>23.2602168</v>
      </c>
      <c r="L119" t="str">
        <f t="shared" si="2"/>
        <v>Pass</v>
      </c>
    </row>
    <row r="120">
      <c r="A120" s="10">
        <v>386.0</v>
      </c>
      <c r="B120" s="10" t="s">
        <v>528</v>
      </c>
      <c r="C120" s="10" t="s">
        <v>18</v>
      </c>
      <c r="D120" s="10" t="s">
        <v>140</v>
      </c>
      <c r="E120" s="10" t="s">
        <v>393</v>
      </c>
      <c r="F120" s="10" t="s">
        <v>421</v>
      </c>
      <c r="G120" s="10" t="s">
        <v>27</v>
      </c>
      <c r="H120" t="str">
        <f t="shared" si="3"/>
        <v>ul. PCHELA 21</v>
      </c>
      <c r="I120" s="10" t="s">
        <v>434</v>
      </c>
      <c r="J120" s="10">
        <v>42.6729742</v>
      </c>
      <c r="K120" s="10">
        <v>23.2803168</v>
      </c>
      <c r="L120" t="str">
        <f t="shared" si="2"/>
        <v>Pass</v>
      </c>
    </row>
    <row r="121">
      <c r="A121" s="10">
        <v>387.0</v>
      </c>
      <c r="B121" s="10" t="s">
        <v>528</v>
      </c>
      <c r="C121" s="10" t="s">
        <v>279</v>
      </c>
      <c r="D121" s="10" t="s">
        <v>50</v>
      </c>
      <c r="E121" s="10" t="s">
        <v>389</v>
      </c>
      <c r="F121" s="10" t="s">
        <v>664</v>
      </c>
      <c r="G121" s="10" t="s">
        <v>27</v>
      </c>
      <c r="H121" t="str">
        <f t="shared" si="3"/>
        <v>ul. PETAR VELICHKOV 1</v>
      </c>
      <c r="I121" s="10" t="s">
        <v>665</v>
      </c>
      <c r="J121" s="10">
        <v>42.7237575</v>
      </c>
      <c r="K121" s="10">
        <v>23.3405563</v>
      </c>
      <c r="L121" t="str">
        <f t="shared" si="2"/>
        <v>Pass</v>
      </c>
    </row>
    <row r="122">
      <c r="A122" s="10">
        <v>393.0</v>
      </c>
      <c r="B122" s="10" t="s">
        <v>538</v>
      </c>
      <c r="C122" s="10" t="s">
        <v>279</v>
      </c>
      <c r="D122" s="10" t="s">
        <v>20</v>
      </c>
      <c r="E122" s="10" t="s">
        <v>20</v>
      </c>
      <c r="F122" s="10" t="s">
        <v>667</v>
      </c>
      <c r="G122" s="10" t="s">
        <v>27</v>
      </c>
      <c r="H122" t="str">
        <f t="shared" si="3"/>
        <v>ul. MESECHINKA</v>
      </c>
      <c r="I122" s="10" t="s">
        <v>668</v>
      </c>
      <c r="J122" s="10">
        <v>42.6884327</v>
      </c>
      <c r="K122" s="10">
        <v>23.2664185</v>
      </c>
      <c r="L122" t="str">
        <f t="shared" si="2"/>
        <v>Pass</v>
      </c>
    </row>
    <row r="123">
      <c r="A123" s="10">
        <v>400.0</v>
      </c>
      <c r="B123" s="10" t="s">
        <v>562</v>
      </c>
      <c r="C123" s="10" t="s">
        <v>33</v>
      </c>
      <c r="D123" s="10" t="s">
        <v>80</v>
      </c>
      <c r="E123" s="10" t="s">
        <v>248</v>
      </c>
      <c r="F123" s="10" t="s">
        <v>619</v>
      </c>
      <c r="G123" s="10" t="s">
        <v>27</v>
      </c>
      <c r="H123" t="str">
        <f t="shared" si="3"/>
        <v>ul. BUNAYA 16</v>
      </c>
      <c r="I123" s="10" t="s">
        <v>620</v>
      </c>
      <c r="J123" s="10">
        <v>42.6938728</v>
      </c>
      <c r="K123" s="10">
        <v>23.3525744</v>
      </c>
      <c r="L123" t="str">
        <f t="shared" si="2"/>
        <v>Pass</v>
      </c>
    </row>
    <row r="124">
      <c r="A124" s="10">
        <v>402.0</v>
      </c>
      <c r="B124" s="10" t="s">
        <v>566</v>
      </c>
      <c r="C124" s="10" t="s">
        <v>279</v>
      </c>
      <c r="D124" s="10" t="s">
        <v>104</v>
      </c>
      <c r="E124" s="10" t="s">
        <v>115</v>
      </c>
      <c r="F124" s="10" t="s">
        <v>671</v>
      </c>
      <c r="G124" s="10" t="s">
        <v>27</v>
      </c>
      <c r="H124" t="str">
        <f t="shared" si="3"/>
        <v>ul. LUI AYER 146</v>
      </c>
      <c r="I124" s="10" t="s">
        <v>672</v>
      </c>
      <c r="J124" s="10">
        <v>42.677222</v>
      </c>
      <c r="K124" s="10">
        <v>23.308889</v>
      </c>
      <c r="L124" t="str">
        <f t="shared" si="2"/>
        <v>Pass</v>
      </c>
    </row>
    <row r="125">
      <c r="A125" s="10">
        <v>403.0</v>
      </c>
      <c r="B125" s="10" t="s">
        <v>566</v>
      </c>
      <c r="C125" s="10" t="s">
        <v>279</v>
      </c>
      <c r="D125" s="10" t="s">
        <v>20</v>
      </c>
      <c r="E125" s="10" t="s">
        <v>239</v>
      </c>
      <c r="F125" s="10" t="s">
        <v>675</v>
      </c>
      <c r="G125" s="10" t="s">
        <v>27</v>
      </c>
      <c r="H125" t="str">
        <f t="shared" si="3"/>
        <v>ul. NIKOLA PETKOV 89</v>
      </c>
      <c r="I125" s="10" t="s">
        <v>676</v>
      </c>
      <c r="J125" s="10">
        <v>42.683056</v>
      </c>
      <c r="K125" s="10">
        <v>23.243056</v>
      </c>
      <c r="L125" t="str">
        <f t="shared" si="2"/>
        <v>Pass</v>
      </c>
    </row>
    <row r="126">
      <c r="A126" s="10">
        <v>409.0</v>
      </c>
      <c r="B126" s="10" t="s">
        <v>679</v>
      </c>
      <c r="C126" s="10" t="s">
        <v>57</v>
      </c>
      <c r="D126" s="10" t="s">
        <v>34</v>
      </c>
      <c r="E126" s="10" t="s">
        <v>680</v>
      </c>
      <c r="F126" s="10" t="s">
        <v>682</v>
      </c>
      <c r="G126" s="10" t="s">
        <v>27</v>
      </c>
      <c r="H126" t="str">
        <f t="shared" si="3"/>
        <v>ul. BRYUKSEL 14</v>
      </c>
      <c r="I126" s="10" t="s">
        <v>683</v>
      </c>
      <c r="J126" s="10">
        <v>50.8503463</v>
      </c>
      <c r="K126" s="10">
        <v>4.3517211</v>
      </c>
      <c r="L126" t="str">
        <f t="shared" si="2"/>
        <v>Please Recode</v>
      </c>
    </row>
    <row r="127">
      <c r="A127" s="10">
        <v>410.0</v>
      </c>
      <c r="B127" s="10" t="s">
        <v>685</v>
      </c>
      <c r="C127" s="10" t="s">
        <v>57</v>
      </c>
      <c r="D127" s="10" t="s">
        <v>64</v>
      </c>
      <c r="E127" s="10" t="s">
        <v>273</v>
      </c>
      <c r="F127" s="10" t="s">
        <v>686</v>
      </c>
      <c r="G127" s="10" t="s">
        <v>27</v>
      </c>
      <c r="H127" t="str">
        <f t="shared" si="3"/>
        <v>ul. NIKOLA MIRCHEV 25</v>
      </c>
      <c r="I127" s="10" t="s">
        <v>688</v>
      </c>
      <c r="J127" s="10">
        <v>42.6721242</v>
      </c>
      <c r="K127" s="10">
        <v>23.3477504</v>
      </c>
      <c r="L127" t="str">
        <f t="shared" si="2"/>
        <v>Pass</v>
      </c>
    </row>
    <row r="128">
      <c r="A128" s="10">
        <v>412.0</v>
      </c>
      <c r="B128" s="10" t="s">
        <v>582</v>
      </c>
      <c r="C128" s="10" t="s">
        <v>279</v>
      </c>
      <c r="D128" s="10" t="s">
        <v>50</v>
      </c>
      <c r="E128" s="10" t="s">
        <v>389</v>
      </c>
      <c r="F128" s="10" t="s">
        <v>691</v>
      </c>
      <c r="G128" s="10" t="s">
        <v>27</v>
      </c>
      <c r="H128" t="str">
        <f t="shared" si="3"/>
        <v>ul. TAYGA 16</v>
      </c>
      <c r="I128" s="10" t="s">
        <v>693</v>
      </c>
      <c r="J128" s="10">
        <v>42.7230448</v>
      </c>
      <c r="K128" s="10">
        <v>23.3386295</v>
      </c>
      <c r="L128" t="str">
        <f t="shared" si="2"/>
        <v>Pass</v>
      </c>
    </row>
    <row r="129">
      <c r="A129" s="10">
        <v>413.0</v>
      </c>
      <c r="B129" s="10" t="s">
        <v>694</v>
      </c>
      <c r="C129" s="10" t="s">
        <v>18</v>
      </c>
      <c r="D129" s="10" t="s">
        <v>42</v>
      </c>
      <c r="E129" s="10" t="s">
        <v>361</v>
      </c>
      <c r="F129" s="10" t="s">
        <v>696</v>
      </c>
      <c r="G129" s="10" t="s">
        <v>27</v>
      </c>
      <c r="H129" t="str">
        <f t="shared" si="3"/>
        <v>ul. TSAR KALOYAN 1</v>
      </c>
      <c r="I129" s="10" t="s">
        <v>698</v>
      </c>
      <c r="J129" s="10">
        <v>42.3451878</v>
      </c>
      <c r="K129" s="10">
        <v>27.1812505</v>
      </c>
      <c r="L129" t="str">
        <f t="shared" si="2"/>
        <v>Please Recode</v>
      </c>
    </row>
    <row r="130">
      <c r="A130" s="10">
        <v>416.0</v>
      </c>
      <c r="B130" s="10" t="s">
        <v>585</v>
      </c>
      <c r="C130" s="10" t="s">
        <v>33</v>
      </c>
      <c r="D130" s="10" t="s">
        <v>23</v>
      </c>
      <c r="E130" s="10" t="s">
        <v>233</v>
      </c>
      <c r="F130" s="10" t="s">
        <v>700</v>
      </c>
      <c r="G130" s="10" t="s">
        <v>27</v>
      </c>
      <c r="H130" t="str">
        <f t="shared" si="3"/>
        <v>ul. ALEKO TURANDZHA; ZHK RAZSADNIKA - KONYOVITSA</v>
      </c>
      <c r="I130" s="10" t="s">
        <v>702</v>
      </c>
      <c r="J130" s="10">
        <v>42.6983965</v>
      </c>
      <c r="K130" s="10">
        <v>23.2892441</v>
      </c>
      <c r="L130" t="str">
        <f t="shared" si="2"/>
        <v>Pass</v>
      </c>
    </row>
    <row r="131">
      <c r="A131" s="10">
        <v>417.0</v>
      </c>
      <c r="B131" s="10" t="s">
        <v>704</v>
      </c>
      <c r="C131" s="10" t="s">
        <v>33</v>
      </c>
      <c r="D131" s="10" t="s">
        <v>23</v>
      </c>
      <c r="E131" s="10" t="s">
        <v>705</v>
      </c>
      <c r="F131" s="10" t="s">
        <v>707</v>
      </c>
      <c r="G131" s="10" t="s">
        <v>27</v>
      </c>
      <c r="H131" t="str">
        <f t="shared" si="3"/>
        <v>ul. SUHOLSKA 189</v>
      </c>
      <c r="I131" s="10" t="s">
        <v>708</v>
      </c>
      <c r="J131" s="10">
        <v>42.7</v>
      </c>
      <c r="K131" s="10">
        <v>23.25</v>
      </c>
      <c r="L131" t="str">
        <f t="shared" si="2"/>
        <v>Pass</v>
      </c>
    </row>
    <row r="132">
      <c r="A132" s="10">
        <v>420.0</v>
      </c>
      <c r="B132" s="10" t="s">
        <v>599</v>
      </c>
      <c r="C132" s="10" t="s">
        <v>57</v>
      </c>
      <c r="D132" s="10" t="s">
        <v>89</v>
      </c>
      <c r="E132" s="10" t="s">
        <v>709</v>
      </c>
      <c r="F132" s="10" t="s">
        <v>710</v>
      </c>
      <c r="G132" s="10" t="s">
        <v>27</v>
      </c>
      <c r="H132" t="str">
        <f t="shared" si="3"/>
        <v>ul. MIHAIL SARAFOV 4</v>
      </c>
      <c r="I132" s="10" t="s">
        <v>711</v>
      </c>
      <c r="J132" s="10">
        <v>42.7026254</v>
      </c>
      <c r="K132" s="10">
        <v>23.3550691</v>
      </c>
      <c r="L132" t="str">
        <f t="shared" si="2"/>
        <v>Pass</v>
      </c>
    </row>
    <row r="133">
      <c r="A133" s="10">
        <v>423.0</v>
      </c>
      <c r="B133" s="10" t="s">
        <v>599</v>
      </c>
      <c r="C133" s="10" t="s">
        <v>279</v>
      </c>
      <c r="D133" s="10" t="s">
        <v>50</v>
      </c>
      <c r="E133" s="10" t="s">
        <v>328</v>
      </c>
      <c r="F133" s="10" t="s">
        <v>712</v>
      </c>
      <c r="G133" s="10" t="s">
        <v>27</v>
      </c>
      <c r="H133" t="str">
        <f t="shared" si="3"/>
        <v>ul. HORIZONT 39</v>
      </c>
      <c r="I133" s="10" t="s">
        <v>713</v>
      </c>
      <c r="J133" s="10">
        <v>42.7400172</v>
      </c>
      <c r="K133" s="10">
        <v>23.3377128</v>
      </c>
      <c r="L133" t="str">
        <f t="shared" si="2"/>
        <v>Pass</v>
      </c>
    </row>
    <row r="134">
      <c r="A134" s="10">
        <v>428.0</v>
      </c>
      <c r="B134" s="10" t="s">
        <v>624</v>
      </c>
      <c r="C134" s="10" t="s">
        <v>57</v>
      </c>
      <c r="D134" s="10" t="s">
        <v>50</v>
      </c>
      <c r="E134" s="10" t="s">
        <v>163</v>
      </c>
      <c r="F134" s="10" t="s">
        <v>714</v>
      </c>
      <c r="G134" s="10" t="s">
        <v>27</v>
      </c>
      <c r="H134" t="str">
        <f t="shared" si="3"/>
        <v>ul. KOZLODUY 175</v>
      </c>
      <c r="I134" s="10" t="s">
        <v>715</v>
      </c>
      <c r="J134" s="10">
        <v>42.707941</v>
      </c>
      <c r="K134" s="10">
        <v>23.3086721</v>
      </c>
      <c r="L134" t="str">
        <f t="shared" si="2"/>
        <v>Pass</v>
      </c>
    </row>
    <row r="135">
      <c r="A135" s="10">
        <v>429.0</v>
      </c>
      <c r="B135" s="10" t="s">
        <v>624</v>
      </c>
      <c r="C135" s="10" t="s">
        <v>279</v>
      </c>
      <c r="D135" s="10" t="s">
        <v>50</v>
      </c>
      <c r="E135" s="10" t="s">
        <v>328</v>
      </c>
      <c r="F135" s="10" t="s">
        <v>716</v>
      </c>
      <c r="G135" s="10" t="s">
        <v>27</v>
      </c>
      <c r="H135" t="str">
        <f t="shared" si="3"/>
        <v>ul. LAZAR MIHAYLOV 95V</v>
      </c>
      <c r="I135" s="10" t="s">
        <v>717</v>
      </c>
      <c r="J135" s="10">
        <v>42.7431059</v>
      </c>
      <c r="K135" s="10">
        <v>23.3460592</v>
      </c>
      <c r="L135" t="str">
        <f t="shared" si="2"/>
        <v>Pass</v>
      </c>
    </row>
    <row r="136">
      <c r="A136" s="10">
        <v>431.0</v>
      </c>
      <c r="B136" s="10" t="s">
        <v>626</v>
      </c>
      <c r="C136" s="10" t="s">
        <v>18</v>
      </c>
      <c r="D136" s="10" t="s">
        <v>20</v>
      </c>
      <c r="E136" s="10" t="s">
        <v>239</v>
      </c>
      <c r="F136" s="10" t="s">
        <v>718</v>
      </c>
      <c r="G136" s="10" t="s">
        <v>27</v>
      </c>
      <c r="H136" t="str">
        <f t="shared" si="3"/>
        <v>ul. KAMENITSA 2</v>
      </c>
      <c r="I136" s="10" t="s">
        <v>719</v>
      </c>
      <c r="J136" s="10">
        <v>42.6172524</v>
      </c>
      <c r="K136" s="10">
        <v>23.3374616</v>
      </c>
      <c r="L136" t="str">
        <f t="shared" si="2"/>
        <v>Pass</v>
      </c>
    </row>
    <row r="137">
      <c r="A137" s="10">
        <v>434.0</v>
      </c>
      <c r="B137" s="10" t="s">
        <v>629</v>
      </c>
      <c r="C137" s="10" t="s">
        <v>279</v>
      </c>
      <c r="D137" s="10" t="s">
        <v>64</v>
      </c>
      <c r="E137" s="10" t="s">
        <v>273</v>
      </c>
      <c r="F137" s="10" t="s">
        <v>686</v>
      </c>
      <c r="G137" s="10" t="s">
        <v>27</v>
      </c>
      <c r="H137" t="str">
        <f t="shared" si="3"/>
        <v>ul. NIKOLA MIRCHEV 25</v>
      </c>
      <c r="I137" s="10" t="s">
        <v>688</v>
      </c>
      <c r="J137" s="10">
        <v>42.6721242</v>
      </c>
      <c r="K137" s="10">
        <v>23.3477504</v>
      </c>
      <c r="L137" t="str">
        <f t="shared" si="2"/>
        <v>Pass</v>
      </c>
    </row>
    <row r="138">
      <c r="A138" s="10">
        <v>436.0</v>
      </c>
      <c r="B138" s="10" t="s">
        <v>629</v>
      </c>
      <c r="C138" s="10" t="s">
        <v>279</v>
      </c>
      <c r="D138" s="10" t="s">
        <v>50</v>
      </c>
      <c r="E138" s="10" t="s">
        <v>389</v>
      </c>
      <c r="F138" s="10" t="s">
        <v>720</v>
      </c>
      <c r="G138" s="10" t="s">
        <v>27</v>
      </c>
      <c r="H138" t="str">
        <f t="shared" si="3"/>
        <v>ul. KIRIL PARLICHEV 54</v>
      </c>
      <c r="I138" s="10" t="s">
        <v>721</v>
      </c>
      <c r="J138" s="10">
        <v>42.7229293</v>
      </c>
      <c r="K138" s="10">
        <v>23.3330831</v>
      </c>
      <c r="L138" t="str">
        <f t="shared" si="2"/>
        <v>Pass</v>
      </c>
    </row>
    <row r="139">
      <c r="A139" s="10">
        <v>445.0</v>
      </c>
      <c r="B139" s="10" t="s">
        <v>722</v>
      </c>
      <c r="C139" s="10" t="s">
        <v>57</v>
      </c>
      <c r="D139" s="10" t="s">
        <v>89</v>
      </c>
      <c r="E139" s="10" t="s">
        <v>723</v>
      </c>
      <c r="F139" s="10" t="s">
        <v>724</v>
      </c>
      <c r="G139" s="10" t="s">
        <v>27</v>
      </c>
      <c r="H139" t="str">
        <f t="shared" si="3"/>
        <v>ul. KAP. R. NIKOLOV</v>
      </c>
      <c r="I139" s="10" t="s">
        <v>725</v>
      </c>
      <c r="J139" s="10">
        <v>34.068579</v>
      </c>
      <c r="K139" s="10">
        <v>-118.405504</v>
      </c>
      <c r="L139" t="str">
        <f t="shared" si="2"/>
        <v>Please Recode</v>
      </c>
    </row>
    <row r="140">
      <c r="A140" s="10">
        <v>448.0</v>
      </c>
      <c r="B140" s="10" t="s">
        <v>644</v>
      </c>
      <c r="C140" s="10" t="s">
        <v>279</v>
      </c>
      <c r="D140" s="10" t="s">
        <v>34</v>
      </c>
      <c r="E140" s="10" t="s">
        <v>726</v>
      </c>
      <c r="F140" s="10" t="s">
        <v>727</v>
      </c>
      <c r="G140" s="10" t="s">
        <v>27</v>
      </c>
      <c r="H140" t="str">
        <f t="shared" si="3"/>
        <v>ul. DATEKS 4</v>
      </c>
      <c r="I140" s="10" t="s">
        <v>728</v>
      </c>
      <c r="J140" s="13"/>
      <c r="K140" s="13"/>
      <c r="L140" t="str">
        <f t="shared" si="2"/>
        <v>Please Recode</v>
      </c>
    </row>
    <row r="141">
      <c r="A141" s="10">
        <v>450.0</v>
      </c>
      <c r="B141" s="10" t="s">
        <v>656</v>
      </c>
      <c r="C141" s="10" t="s">
        <v>57</v>
      </c>
      <c r="D141" s="10" t="s">
        <v>140</v>
      </c>
      <c r="E141" s="10" t="s">
        <v>729</v>
      </c>
      <c r="F141" s="10" t="s">
        <v>730</v>
      </c>
      <c r="G141" s="10" t="s">
        <v>27</v>
      </c>
      <c r="H141" t="str">
        <f t="shared" si="3"/>
        <v>ul. HRISTO MATOV 19</v>
      </c>
      <c r="I141" s="10" t="s">
        <v>731</v>
      </c>
      <c r="J141" s="10">
        <v>42.6833836</v>
      </c>
      <c r="K141" s="10">
        <v>23.2887992</v>
      </c>
      <c r="L141" t="str">
        <f t="shared" si="2"/>
        <v>Pass</v>
      </c>
    </row>
    <row r="142">
      <c r="A142" s="10">
        <v>452.0</v>
      </c>
      <c r="B142" s="10" t="s">
        <v>656</v>
      </c>
      <c r="C142" s="10" t="s">
        <v>33</v>
      </c>
      <c r="D142" s="10" t="s">
        <v>64</v>
      </c>
      <c r="E142" s="10" t="s">
        <v>305</v>
      </c>
      <c r="F142" s="10" t="s">
        <v>66</v>
      </c>
      <c r="G142" s="10" t="s">
        <v>27</v>
      </c>
      <c r="H142" t="str">
        <f t="shared" si="3"/>
        <v>ul. TINTYAVA</v>
      </c>
      <c r="I142" s="10" t="s">
        <v>99</v>
      </c>
      <c r="J142" s="10">
        <v>42.6674173</v>
      </c>
      <c r="K142" s="10">
        <v>23.3536654</v>
      </c>
      <c r="L142" t="str">
        <f t="shared" si="2"/>
        <v>Pass</v>
      </c>
    </row>
    <row r="143">
      <c r="A143" s="10">
        <v>454.0</v>
      </c>
      <c r="B143" s="10" t="s">
        <v>660</v>
      </c>
      <c r="C143" s="10" t="s">
        <v>18</v>
      </c>
      <c r="D143" s="10" t="s">
        <v>23</v>
      </c>
      <c r="E143" s="10" t="s">
        <v>131</v>
      </c>
      <c r="F143" s="10" t="s">
        <v>732</v>
      </c>
      <c r="G143" s="10" t="s">
        <v>27</v>
      </c>
      <c r="H143" t="str">
        <f t="shared" si="3"/>
        <v>ul. BLAGA VEST 3</v>
      </c>
      <c r="I143" s="10" t="s">
        <v>733</v>
      </c>
      <c r="J143" s="10">
        <v>42.6889679</v>
      </c>
      <c r="K143" s="10">
        <v>23.2742026</v>
      </c>
      <c r="L143" t="str">
        <f t="shared" si="2"/>
        <v>Pass</v>
      </c>
    </row>
    <row r="144">
      <c r="A144" s="10">
        <v>455.0</v>
      </c>
      <c r="B144" s="10" t="s">
        <v>660</v>
      </c>
      <c r="C144" s="10" t="s">
        <v>18</v>
      </c>
      <c r="D144" s="10" t="s">
        <v>23</v>
      </c>
      <c r="E144" s="10" t="s">
        <v>24</v>
      </c>
      <c r="F144" s="10" t="s">
        <v>610</v>
      </c>
      <c r="G144" s="10" t="s">
        <v>27</v>
      </c>
      <c r="H144" t="str">
        <f t="shared" si="3"/>
        <v>ul. SREBROSTRUY 6</v>
      </c>
      <c r="I144" s="10" t="s">
        <v>611</v>
      </c>
      <c r="J144" s="10">
        <v>42.7</v>
      </c>
      <c r="K144" s="10">
        <v>23.25</v>
      </c>
      <c r="L144" t="str">
        <f t="shared" si="2"/>
        <v>Pass</v>
      </c>
    </row>
    <row r="145">
      <c r="A145" s="10">
        <v>457.0</v>
      </c>
      <c r="B145" s="10" t="s">
        <v>666</v>
      </c>
      <c r="C145" s="10" t="s">
        <v>57</v>
      </c>
      <c r="D145" s="10" t="s">
        <v>36</v>
      </c>
      <c r="E145" s="10" t="s">
        <v>58</v>
      </c>
      <c r="F145" s="10" t="s">
        <v>734</v>
      </c>
      <c r="G145" s="10" t="s">
        <v>27</v>
      </c>
      <c r="H145" t="str">
        <f t="shared" si="3"/>
        <v>ul. PROF. NIKOV; EKZARH STEFAN</v>
      </c>
      <c r="I145" s="10" t="s">
        <v>735</v>
      </c>
      <c r="J145" s="10">
        <v>42.7300715</v>
      </c>
      <c r="K145" s="10">
        <v>23.3006344</v>
      </c>
      <c r="L145" t="str">
        <f t="shared" si="2"/>
        <v>Pass</v>
      </c>
    </row>
    <row r="146">
      <c r="A146" s="10">
        <v>459.0</v>
      </c>
      <c r="B146" s="10" t="s">
        <v>666</v>
      </c>
      <c r="C146" s="10" t="s">
        <v>57</v>
      </c>
      <c r="D146" s="10" t="s">
        <v>20</v>
      </c>
      <c r="E146" s="10" t="s">
        <v>637</v>
      </c>
      <c r="F146" s="10" t="s">
        <v>736</v>
      </c>
      <c r="G146" s="10" t="s">
        <v>27</v>
      </c>
      <c r="H146" t="str">
        <f t="shared" si="3"/>
        <v>ul. 756 7; GORNA BANYA</v>
      </c>
      <c r="I146" s="10" t="s">
        <v>737</v>
      </c>
      <c r="J146" s="10">
        <v>42.6791744999999</v>
      </c>
      <c r="K146" s="10">
        <v>23.2376816</v>
      </c>
      <c r="L146" t="str">
        <f t="shared" si="2"/>
        <v>Pass</v>
      </c>
    </row>
    <row r="147">
      <c r="A147" s="10">
        <v>466.0</v>
      </c>
      <c r="B147" s="10" t="s">
        <v>738</v>
      </c>
      <c r="C147" s="10" t="s">
        <v>279</v>
      </c>
      <c r="D147" s="10" t="s">
        <v>104</v>
      </c>
      <c r="E147" s="10" t="s">
        <v>115</v>
      </c>
      <c r="F147" s="10" t="s">
        <v>739</v>
      </c>
      <c r="G147" s="10" t="s">
        <v>27</v>
      </c>
      <c r="H147" t="str">
        <f t="shared" si="3"/>
        <v>ul. TOR DZHEBAROV</v>
      </c>
      <c r="I147" s="10" t="s">
        <v>740</v>
      </c>
      <c r="J147" s="10">
        <v>42.677222</v>
      </c>
      <c r="K147" s="10">
        <v>23.308889</v>
      </c>
      <c r="L147" t="str">
        <f t="shared" si="2"/>
        <v>Pass</v>
      </c>
    </row>
    <row r="148">
      <c r="A148" s="10">
        <v>472.0</v>
      </c>
      <c r="B148" s="10" t="s">
        <v>741</v>
      </c>
      <c r="C148" s="10" t="s">
        <v>279</v>
      </c>
      <c r="D148" s="10" t="s">
        <v>20</v>
      </c>
      <c r="E148" s="10" t="s">
        <v>239</v>
      </c>
      <c r="F148" s="10" t="s">
        <v>742</v>
      </c>
      <c r="G148" s="10" t="s">
        <v>27</v>
      </c>
      <c r="H148" t="str">
        <f t="shared" si="3"/>
        <v>ul. 758; GORNA BANYA</v>
      </c>
      <c r="I148" s="10" t="s">
        <v>743</v>
      </c>
      <c r="J148" s="10">
        <v>42.683056</v>
      </c>
      <c r="K148" s="10">
        <v>23.243056</v>
      </c>
      <c r="L148" t="str">
        <f t="shared" si="2"/>
        <v>Pass</v>
      </c>
    </row>
    <row r="149">
      <c r="A149" s="10">
        <v>473.0</v>
      </c>
      <c r="B149" s="10" t="s">
        <v>744</v>
      </c>
      <c r="C149" s="10" t="s">
        <v>33</v>
      </c>
      <c r="D149" s="10" t="s">
        <v>29</v>
      </c>
      <c r="F149" s="10" t="s">
        <v>745</v>
      </c>
      <c r="G149" s="10" t="s">
        <v>27</v>
      </c>
      <c r="H149" t="str">
        <f t="shared" si="3"/>
        <v>ul. TSARIGRADSKO SHOSE</v>
      </c>
      <c r="I149" s="10" t="s">
        <v>746</v>
      </c>
      <c r="J149" s="10">
        <v>42.6517985</v>
      </c>
      <c r="K149" s="10">
        <v>23.3917943</v>
      </c>
      <c r="L149" t="str">
        <f t="shared" si="2"/>
        <v>Pass</v>
      </c>
    </row>
    <row r="150">
      <c r="A150" s="10">
        <v>476.0</v>
      </c>
      <c r="B150" s="10" t="s">
        <v>692</v>
      </c>
      <c r="C150" s="10" t="s">
        <v>33</v>
      </c>
      <c r="D150" s="10" t="s">
        <v>50</v>
      </c>
      <c r="E150" s="10" t="s">
        <v>389</v>
      </c>
      <c r="F150" s="10" t="s">
        <v>749</v>
      </c>
      <c r="G150" s="10" t="s">
        <v>27</v>
      </c>
      <c r="H150" t="str">
        <f t="shared" si="3"/>
        <v>ul. STOLETNIK</v>
      </c>
      <c r="I150" s="10" t="s">
        <v>750</v>
      </c>
      <c r="J150" s="10">
        <v>42.7171039</v>
      </c>
      <c r="K150" s="10">
        <v>23.3445446</v>
      </c>
      <c r="L150" t="str">
        <f t="shared" si="2"/>
        <v>Pass</v>
      </c>
    </row>
    <row r="151">
      <c r="A151" s="10">
        <v>478.0</v>
      </c>
      <c r="B151" s="10" t="s">
        <v>699</v>
      </c>
      <c r="C151" s="10" t="s">
        <v>57</v>
      </c>
      <c r="D151" s="10" t="s">
        <v>20</v>
      </c>
      <c r="E151" s="10" t="s">
        <v>20</v>
      </c>
      <c r="F151" s="10" t="s">
        <v>654</v>
      </c>
      <c r="G151" s="10" t="s">
        <v>27</v>
      </c>
      <c r="H151" t="str">
        <f t="shared" si="3"/>
        <v>ul. NARODNO HORO</v>
      </c>
      <c r="I151" s="10" t="s">
        <v>655</v>
      </c>
      <c r="J151" s="10">
        <v>42.6781458</v>
      </c>
      <c r="K151" s="10">
        <v>23.2602168</v>
      </c>
      <c r="L151" t="str">
        <f t="shared" si="2"/>
        <v>Pass</v>
      </c>
    </row>
    <row r="152">
      <c r="A152" s="10">
        <v>479.0</v>
      </c>
      <c r="B152" s="10" t="s">
        <v>699</v>
      </c>
      <c r="C152" s="10" t="s">
        <v>33</v>
      </c>
      <c r="D152" s="10" t="s">
        <v>42</v>
      </c>
      <c r="F152" s="10" t="s">
        <v>755</v>
      </c>
      <c r="G152" s="10" t="s">
        <v>27</v>
      </c>
      <c r="H152" t="str">
        <f t="shared" si="3"/>
        <v>ul. LEONAR DA VINCHI 5</v>
      </c>
      <c r="I152" s="10" t="s">
        <v>756</v>
      </c>
      <c r="J152" s="10">
        <v>42.3451878</v>
      </c>
      <c r="K152" s="10">
        <v>27.1812505</v>
      </c>
      <c r="L152" t="str">
        <f t="shared" si="2"/>
        <v>Please Recode</v>
      </c>
    </row>
    <row r="153">
      <c r="A153" s="10">
        <v>481.0</v>
      </c>
      <c r="B153" s="10" t="s">
        <v>699</v>
      </c>
      <c r="C153" s="10" t="s">
        <v>18</v>
      </c>
      <c r="D153" s="10" t="s">
        <v>34</v>
      </c>
      <c r="E153" s="10" t="s">
        <v>689</v>
      </c>
      <c r="F153" s="10" t="s">
        <v>757</v>
      </c>
      <c r="G153" s="10" t="s">
        <v>27</v>
      </c>
      <c r="H153" t="str">
        <f t="shared" si="3"/>
        <v>ul. DIMITAR PESHEV 4</v>
      </c>
      <c r="I153" s="10" t="s">
        <v>758</v>
      </c>
      <c r="J153" s="10">
        <v>42.655909</v>
      </c>
      <c r="K153" s="10">
        <v>23.414748</v>
      </c>
      <c r="L153" t="str">
        <f t="shared" si="2"/>
        <v>Pass</v>
      </c>
    </row>
    <row r="154">
      <c r="A154" s="10">
        <v>482.0</v>
      </c>
      <c r="B154" s="10" t="s">
        <v>699</v>
      </c>
      <c r="C154" s="10" t="s">
        <v>18</v>
      </c>
      <c r="D154" s="10" t="s">
        <v>111</v>
      </c>
      <c r="E154" s="10" t="s">
        <v>395</v>
      </c>
      <c r="F154" s="10" t="s">
        <v>759</v>
      </c>
      <c r="G154" s="10" t="s">
        <v>27</v>
      </c>
      <c r="H154" t="str">
        <f t="shared" si="3"/>
        <v>ul. SVETLOSTRUY 19</v>
      </c>
      <c r="I154" s="10" t="s">
        <v>760</v>
      </c>
      <c r="J154" s="10">
        <v>42.6805875</v>
      </c>
      <c r="K154" s="10">
        <v>23.3719632</v>
      </c>
      <c r="L154" t="str">
        <f t="shared" si="2"/>
        <v>Pass</v>
      </c>
    </row>
    <row r="155">
      <c r="A155" s="10">
        <v>483.0</v>
      </c>
      <c r="B155" s="10" t="s">
        <v>703</v>
      </c>
      <c r="C155" s="10" t="s">
        <v>57</v>
      </c>
      <c r="D155" s="10" t="s">
        <v>39</v>
      </c>
      <c r="E155" s="10" t="s">
        <v>163</v>
      </c>
      <c r="F155" s="10" t="s">
        <v>761</v>
      </c>
      <c r="G155" s="10" t="s">
        <v>27</v>
      </c>
      <c r="H155" t="str">
        <f t="shared" si="3"/>
        <v>ul. GEN. NIKOLAY G. STOLETOV 12</v>
      </c>
      <c r="I155" s="10" t="s">
        <v>762</v>
      </c>
      <c r="J155" s="10">
        <v>41.9881663</v>
      </c>
      <c r="K155" s="10">
        <v>21.642224</v>
      </c>
      <c r="L155" t="str">
        <f t="shared" si="2"/>
        <v>Pass</v>
      </c>
    </row>
    <row r="156">
      <c r="A156" s="10">
        <v>484.0</v>
      </c>
      <c r="B156" s="10" t="s">
        <v>703</v>
      </c>
      <c r="C156" s="10" t="s">
        <v>57</v>
      </c>
      <c r="D156" s="10" t="s">
        <v>104</v>
      </c>
      <c r="E156" s="10" t="s">
        <v>106</v>
      </c>
      <c r="F156" s="10" t="s">
        <v>763</v>
      </c>
      <c r="G156" s="10" t="s">
        <v>27</v>
      </c>
      <c r="H156" t="str">
        <f t="shared" si="3"/>
        <v>ul. EMILIYAN STANEV 48A</v>
      </c>
      <c r="I156" s="10" t="s">
        <v>764</v>
      </c>
      <c r="J156" s="10">
        <v>42.6512881</v>
      </c>
      <c r="K156" s="10">
        <v>23.3104126</v>
      </c>
      <c r="L156" t="str">
        <f t="shared" si="2"/>
        <v>Pass</v>
      </c>
    </row>
    <row r="157">
      <c r="A157" s="10">
        <v>487.0</v>
      </c>
      <c r="B157" s="10" t="s">
        <v>706</v>
      </c>
      <c r="C157" s="10" t="s">
        <v>279</v>
      </c>
      <c r="D157" s="10" t="s">
        <v>50</v>
      </c>
      <c r="E157" s="10" t="s">
        <v>328</v>
      </c>
      <c r="F157" s="10" t="s">
        <v>765</v>
      </c>
      <c r="G157" s="10" t="s">
        <v>27</v>
      </c>
      <c r="H157" t="str">
        <f t="shared" si="3"/>
        <v>ul. PERYANOVETS 11</v>
      </c>
      <c r="I157" s="10" t="s">
        <v>766</v>
      </c>
      <c r="J157" s="10">
        <v>42.7345632</v>
      </c>
      <c r="K157" s="10">
        <v>23.3406012</v>
      </c>
      <c r="L157" t="str">
        <f t="shared" si="2"/>
        <v>Pass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1.43"/>
    <col customWidth="1" min="9" max="10" width="14.43"/>
    <col customWidth="1" min="11" max="11" width="18.0"/>
  </cols>
  <sheetData>
    <row r="1" ht="36.0" customHeight="1">
      <c r="A1" s="1" t="s">
        <v>0</v>
      </c>
      <c r="B1" s="1" t="s">
        <v>2</v>
      </c>
      <c r="C1" s="1" t="s">
        <v>3</v>
      </c>
      <c r="D1" s="1" t="s">
        <v>5</v>
      </c>
      <c r="E1" s="1" t="s">
        <v>4</v>
      </c>
      <c r="F1" s="3" t="s">
        <v>7</v>
      </c>
      <c r="G1" s="5" t="s">
        <v>10</v>
      </c>
      <c r="H1" s="6" t="s">
        <v>12</v>
      </c>
      <c r="I1" s="9" t="s">
        <v>14</v>
      </c>
      <c r="J1" s="9" t="s">
        <v>15</v>
      </c>
      <c r="K1" s="9" t="s">
        <v>25</v>
      </c>
    </row>
    <row r="2">
      <c r="A2" s="10">
        <v>102.0</v>
      </c>
      <c r="B2" s="10" t="s">
        <v>19</v>
      </c>
      <c r="C2" s="10" t="s">
        <v>18</v>
      </c>
      <c r="D2" s="10" t="s">
        <v>28</v>
      </c>
      <c r="E2" s="10" t="s">
        <v>29</v>
      </c>
      <c r="F2" s="10" t="s">
        <v>30</v>
      </c>
      <c r="G2" s="10"/>
      <c r="H2" s="10" t="s">
        <v>31</v>
      </c>
      <c r="I2" s="10">
        <v>42.6418504</v>
      </c>
      <c r="J2" s="10">
        <v>23.3681765</v>
      </c>
      <c r="K2" t="str">
        <f t="shared" ref="K2:K220" si="1">IF(J2&lt;=24,IF(J2&gt;=22,"Pass","Please Recode"),"Please Recode")</f>
        <v>Pass</v>
      </c>
    </row>
    <row r="3">
      <c r="A3" s="10">
        <v>103.0</v>
      </c>
      <c r="B3" s="10" t="s">
        <v>32</v>
      </c>
      <c r="C3" s="10" t="s">
        <v>33</v>
      </c>
      <c r="D3" s="10" t="s">
        <v>35</v>
      </c>
      <c r="E3" s="10" t="s">
        <v>34</v>
      </c>
      <c r="F3" s="10" t="s">
        <v>30</v>
      </c>
      <c r="G3" s="10"/>
      <c r="H3" s="10" t="s">
        <v>55</v>
      </c>
      <c r="I3" s="10">
        <v>42.7324999999999</v>
      </c>
      <c r="J3" s="10">
        <v>23.298611</v>
      </c>
      <c r="K3" t="str">
        <f t="shared" si="1"/>
        <v>Pass</v>
      </c>
    </row>
    <row r="4">
      <c r="A4" s="10">
        <v>104.0</v>
      </c>
      <c r="B4" s="10" t="s">
        <v>32</v>
      </c>
      <c r="C4" s="10" t="s">
        <v>33</v>
      </c>
      <c r="D4" s="10" t="s">
        <v>37</v>
      </c>
      <c r="E4" s="10" t="s">
        <v>36</v>
      </c>
      <c r="F4" s="10" t="s">
        <v>30</v>
      </c>
      <c r="G4" s="10"/>
      <c r="H4" s="10" t="s">
        <v>61</v>
      </c>
      <c r="I4" s="11">
        <v>42.7324999999999</v>
      </c>
      <c r="J4" s="11">
        <v>23.298611</v>
      </c>
      <c r="K4" t="str">
        <f t="shared" si="1"/>
        <v>Pass</v>
      </c>
    </row>
    <row r="5">
      <c r="A5" s="10">
        <v>107.0</v>
      </c>
      <c r="B5" s="10" t="s">
        <v>44</v>
      </c>
      <c r="C5" s="10" t="s">
        <v>18</v>
      </c>
      <c r="D5" s="10" t="s">
        <v>28</v>
      </c>
      <c r="E5" s="10" t="s">
        <v>29</v>
      </c>
      <c r="F5" s="10" t="s">
        <v>30</v>
      </c>
      <c r="G5" s="10"/>
      <c r="H5" s="10" t="s">
        <v>31</v>
      </c>
      <c r="I5" s="10">
        <v>42.6418504</v>
      </c>
      <c r="J5" s="10">
        <v>23.3681765</v>
      </c>
      <c r="K5" t="str">
        <f t="shared" si="1"/>
        <v>Pass</v>
      </c>
    </row>
    <row r="6">
      <c r="A6" s="10">
        <v>108.0</v>
      </c>
      <c r="B6" s="10" t="s">
        <v>44</v>
      </c>
      <c r="C6" s="10" t="s">
        <v>18</v>
      </c>
      <c r="D6" s="10" t="s">
        <v>47</v>
      </c>
      <c r="E6" s="10" t="s">
        <v>46</v>
      </c>
      <c r="F6" s="10" t="s">
        <v>30</v>
      </c>
      <c r="G6" s="10"/>
      <c r="H6" s="10" t="s">
        <v>79</v>
      </c>
      <c r="I6" s="10">
        <v>42.6344297</v>
      </c>
      <c r="J6" s="10">
        <v>23.2998331</v>
      </c>
      <c r="K6" t="str">
        <f t="shared" si="1"/>
        <v>Pass</v>
      </c>
    </row>
    <row r="7">
      <c r="A7" s="10">
        <v>109.0</v>
      </c>
      <c r="B7" s="10" t="s">
        <v>48</v>
      </c>
      <c r="C7" s="10" t="s">
        <v>18</v>
      </c>
      <c r="D7" s="10" t="s">
        <v>49</v>
      </c>
      <c r="E7" s="10" t="s">
        <v>23</v>
      </c>
      <c r="F7" s="10" t="s">
        <v>30</v>
      </c>
      <c r="G7" s="10"/>
      <c r="H7" s="10" t="s">
        <v>84</v>
      </c>
      <c r="I7" s="10">
        <v>42.7027745</v>
      </c>
      <c r="J7" s="10">
        <v>23.2580243</v>
      </c>
      <c r="K7" t="str">
        <f t="shared" si="1"/>
        <v>Pass</v>
      </c>
    </row>
    <row r="8">
      <c r="A8" s="10">
        <v>111.0</v>
      </c>
      <c r="B8" s="10" t="s">
        <v>53</v>
      </c>
      <c r="C8" s="10" t="s">
        <v>18</v>
      </c>
      <c r="D8" s="10" t="s">
        <v>54</v>
      </c>
      <c r="E8" s="10" t="s">
        <v>29</v>
      </c>
      <c r="F8" s="10" t="s">
        <v>30</v>
      </c>
      <c r="G8" s="10"/>
      <c r="H8" s="10" t="s">
        <v>87</v>
      </c>
      <c r="I8" s="10">
        <v>42.6490719</v>
      </c>
      <c r="J8" s="10">
        <v>23.3832947</v>
      </c>
      <c r="K8" t="str">
        <f t="shared" si="1"/>
        <v>Pass</v>
      </c>
    </row>
    <row r="9">
      <c r="A9" s="10">
        <v>112.0</v>
      </c>
      <c r="B9" s="10" t="s">
        <v>56</v>
      </c>
      <c r="C9" s="10" t="s">
        <v>57</v>
      </c>
      <c r="D9" s="10" t="s">
        <v>58</v>
      </c>
      <c r="E9" s="10" t="s">
        <v>36</v>
      </c>
      <c r="F9" s="10" t="s">
        <v>30</v>
      </c>
      <c r="G9" s="10"/>
      <c r="H9" s="10" t="s">
        <v>92</v>
      </c>
      <c r="I9" s="10">
        <v>42.7324999999999</v>
      </c>
      <c r="J9" s="10">
        <v>23.298611</v>
      </c>
      <c r="K9" t="str">
        <f t="shared" si="1"/>
        <v>Pass</v>
      </c>
    </row>
    <row r="10">
      <c r="A10" s="10">
        <v>116.0</v>
      </c>
      <c r="B10" s="10" t="s">
        <v>71</v>
      </c>
      <c r="C10" s="10" t="s">
        <v>57</v>
      </c>
      <c r="D10" s="10" t="s">
        <v>65</v>
      </c>
      <c r="E10" s="10" t="s">
        <v>64</v>
      </c>
      <c r="F10" s="10" t="s">
        <v>30</v>
      </c>
      <c r="G10" s="10"/>
      <c r="H10" s="10" t="s">
        <v>96</v>
      </c>
      <c r="I10" s="10">
        <v>42.6639561</v>
      </c>
      <c r="J10" s="10">
        <v>23.3466107</v>
      </c>
      <c r="K10" t="str">
        <f t="shared" si="1"/>
        <v>Pass</v>
      </c>
    </row>
    <row r="11">
      <c r="A11" s="10">
        <v>117.0</v>
      </c>
      <c r="B11" s="10" t="s">
        <v>71</v>
      </c>
      <c r="C11" s="10" t="s">
        <v>57</v>
      </c>
      <c r="D11" s="10" t="s">
        <v>72</v>
      </c>
      <c r="E11" s="10" t="s">
        <v>29</v>
      </c>
      <c r="F11" s="10" t="s">
        <v>30</v>
      </c>
      <c r="G11" s="10"/>
      <c r="H11" s="10" t="s">
        <v>100</v>
      </c>
      <c r="I11" s="10">
        <v>42.638511</v>
      </c>
      <c r="J11" s="10">
        <v>23.3841136</v>
      </c>
      <c r="K11" t="str">
        <f t="shared" si="1"/>
        <v>Pass</v>
      </c>
    </row>
    <row r="12">
      <c r="A12" s="10">
        <v>119.0</v>
      </c>
      <c r="B12" s="10" t="s">
        <v>76</v>
      </c>
      <c r="C12" s="10" t="s">
        <v>57</v>
      </c>
      <c r="D12" s="10" t="s">
        <v>69</v>
      </c>
      <c r="E12" s="10" t="s">
        <v>68</v>
      </c>
      <c r="F12" s="10" t="s">
        <v>30</v>
      </c>
      <c r="G12" s="10"/>
      <c r="H12" s="10" t="s">
        <v>105</v>
      </c>
      <c r="I12" s="10">
        <v>42.6541867</v>
      </c>
      <c r="J12" s="10">
        <v>23.3514271</v>
      </c>
      <c r="K12" t="str">
        <f t="shared" si="1"/>
        <v>Pass</v>
      </c>
    </row>
    <row r="13">
      <c r="A13" s="10">
        <v>120.0</v>
      </c>
      <c r="B13" s="10" t="s">
        <v>76</v>
      </c>
      <c r="C13" s="10" t="s">
        <v>33</v>
      </c>
      <c r="D13" s="10" t="s">
        <v>78</v>
      </c>
      <c r="E13" s="10" t="s">
        <v>29</v>
      </c>
      <c r="F13" s="10" t="s">
        <v>30</v>
      </c>
      <c r="G13" s="10"/>
      <c r="H13" s="10" t="s">
        <v>109</v>
      </c>
      <c r="I13" s="10">
        <v>42.6711673999999</v>
      </c>
      <c r="J13" s="10">
        <v>23.3564002</v>
      </c>
      <c r="K13" t="str">
        <f t="shared" si="1"/>
        <v>Pass</v>
      </c>
    </row>
    <row r="14">
      <c r="A14" s="10">
        <v>124.0</v>
      </c>
      <c r="B14" s="10" t="s">
        <v>88</v>
      </c>
      <c r="C14" s="10" t="s">
        <v>18</v>
      </c>
      <c r="D14" s="10" t="s">
        <v>93</v>
      </c>
      <c r="E14" s="10" t="s">
        <v>36</v>
      </c>
      <c r="F14" s="10" t="s">
        <v>30</v>
      </c>
      <c r="G14" s="10"/>
      <c r="H14" s="10" t="s">
        <v>114</v>
      </c>
      <c r="I14" s="10">
        <v>42.7736074</v>
      </c>
      <c r="J14" s="10">
        <v>23.3138685</v>
      </c>
      <c r="K14" t="str">
        <f t="shared" si="1"/>
        <v>Pass</v>
      </c>
    </row>
    <row r="15">
      <c r="A15" s="10">
        <v>125.0</v>
      </c>
      <c r="B15" s="10" t="s">
        <v>94</v>
      </c>
      <c r="C15" s="10" t="s">
        <v>57</v>
      </c>
      <c r="D15" s="10" t="s">
        <v>95</v>
      </c>
      <c r="E15" s="10" t="s">
        <v>46</v>
      </c>
      <c r="F15" s="10" t="s">
        <v>30</v>
      </c>
      <c r="G15" s="10"/>
      <c r="H15" s="10" t="s">
        <v>118</v>
      </c>
      <c r="I15" s="10">
        <v>42.6623405</v>
      </c>
      <c r="J15" s="10">
        <v>23.2673632</v>
      </c>
      <c r="K15" t="str">
        <f t="shared" si="1"/>
        <v>Pass</v>
      </c>
    </row>
    <row r="16">
      <c r="A16" s="10">
        <v>128.0</v>
      </c>
      <c r="B16" s="10" t="s">
        <v>103</v>
      </c>
      <c r="C16" s="10" t="s">
        <v>57</v>
      </c>
      <c r="D16" s="10" t="s">
        <v>106</v>
      </c>
      <c r="E16" s="10" t="s">
        <v>104</v>
      </c>
      <c r="F16" s="10" t="s">
        <v>30</v>
      </c>
      <c r="G16" s="10"/>
      <c r="H16" s="10" t="s">
        <v>123</v>
      </c>
      <c r="I16" s="10">
        <v>42.6494732</v>
      </c>
      <c r="J16" s="10">
        <v>23.3110698</v>
      </c>
      <c r="K16" t="str">
        <f t="shared" si="1"/>
        <v>Pass</v>
      </c>
    </row>
    <row r="17">
      <c r="A17" s="10">
        <v>129.0</v>
      </c>
      <c r="B17" s="10" t="s">
        <v>107</v>
      </c>
      <c r="C17" s="10" t="s">
        <v>57</v>
      </c>
      <c r="D17" s="10" t="s">
        <v>108</v>
      </c>
      <c r="E17" s="10" t="s">
        <v>46</v>
      </c>
      <c r="F17" s="10" t="s">
        <v>30</v>
      </c>
      <c r="G17" s="10"/>
      <c r="H17" s="10" t="s">
        <v>125</v>
      </c>
      <c r="I17" s="10">
        <v>42.6674778</v>
      </c>
      <c r="J17" s="10">
        <v>23.2488129</v>
      </c>
      <c r="K17" t="str">
        <f t="shared" si="1"/>
        <v>Pass</v>
      </c>
    </row>
    <row r="18">
      <c r="A18" s="10">
        <v>130.0</v>
      </c>
      <c r="B18" s="10" t="s">
        <v>110</v>
      </c>
      <c r="C18" s="10" t="s">
        <v>57</v>
      </c>
      <c r="D18" s="10" t="s">
        <v>112</v>
      </c>
      <c r="E18" s="10" t="s">
        <v>111</v>
      </c>
      <c r="F18" s="10" t="s">
        <v>30</v>
      </c>
      <c r="G18" s="10"/>
      <c r="H18" s="10" t="s">
        <v>128</v>
      </c>
      <c r="I18" s="10">
        <v>42.6891343</v>
      </c>
      <c r="J18" s="10">
        <v>23.3709802</v>
      </c>
      <c r="K18" t="str">
        <f t="shared" si="1"/>
        <v>Pass</v>
      </c>
    </row>
    <row r="19">
      <c r="A19" s="10">
        <v>131.0</v>
      </c>
      <c r="B19" s="10" t="s">
        <v>113</v>
      </c>
      <c r="C19" s="10" t="s">
        <v>18</v>
      </c>
      <c r="D19" s="10" t="s">
        <v>115</v>
      </c>
      <c r="E19" s="10" t="s">
        <v>104</v>
      </c>
      <c r="F19" s="10" t="s">
        <v>30</v>
      </c>
      <c r="G19" s="10"/>
      <c r="H19" s="10" t="s">
        <v>129</v>
      </c>
      <c r="I19" s="10">
        <v>42.6590302</v>
      </c>
      <c r="J19" s="10">
        <v>23.2872154</v>
      </c>
      <c r="K19" t="str">
        <f t="shared" si="1"/>
        <v>Pass</v>
      </c>
    </row>
    <row r="20">
      <c r="A20" s="10">
        <v>134.0</v>
      </c>
      <c r="B20" s="10" t="s">
        <v>121</v>
      </c>
      <c r="C20" s="10" t="s">
        <v>57</v>
      </c>
      <c r="D20" s="10" t="s">
        <v>106</v>
      </c>
      <c r="E20" s="10" t="s">
        <v>104</v>
      </c>
      <c r="F20" s="10" t="s">
        <v>30</v>
      </c>
      <c r="G20" s="10"/>
      <c r="H20" s="10" t="s">
        <v>123</v>
      </c>
      <c r="I20" s="10">
        <v>42.6494732</v>
      </c>
      <c r="J20" s="10">
        <v>23.3110698</v>
      </c>
      <c r="K20" t="str">
        <f t="shared" si="1"/>
        <v>Pass</v>
      </c>
    </row>
    <row r="21">
      <c r="A21" s="10">
        <v>135.0</v>
      </c>
      <c r="B21" s="10" t="s">
        <v>121</v>
      </c>
      <c r="C21" s="10" t="s">
        <v>57</v>
      </c>
      <c r="D21" s="10" t="s">
        <v>95</v>
      </c>
      <c r="E21" s="10" t="s">
        <v>46</v>
      </c>
      <c r="F21" s="10" t="s">
        <v>30</v>
      </c>
      <c r="G21" s="10"/>
      <c r="H21" s="10" t="s">
        <v>118</v>
      </c>
      <c r="I21" s="10">
        <v>42.6623405</v>
      </c>
      <c r="J21" s="10">
        <v>23.2673632</v>
      </c>
      <c r="K21" t="str">
        <f t="shared" si="1"/>
        <v>Pass</v>
      </c>
    </row>
    <row r="22">
      <c r="A22" s="10">
        <v>136.0</v>
      </c>
      <c r="B22" s="10" t="s">
        <v>121</v>
      </c>
      <c r="C22" s="10" t="s">
        <v>33</v>
      </c>
      <c r="D22" s="10" t="s">
        <v>106</v>
      </c>
      <c r="E22" s="10" t="s">
        <v>104</v>
      </c>
      <c r="F22" s="10" t="s">
        <v>30</v>
      </c>
      <c r="G22" s="10"/>
      <c r="H22" s="10" t="s">
        <v>123</v>
      </c>
      <c r="I22" s="10">
        <v>42.6494732</v>
      </c>
      <c r="J22" s="10">
        <v>23.3110698</v>
      </c>
      <c r="K22" t="str">
        <f t="shared" si="1"/>
        <v>Pass</v>
      </c>
    </row>
    <row r="23">
      <c r="A23" s="10">
        <v>137.0</v>
      </c>
      <c r="B23" s="10" t="s">
        <v>127</v>
      </c>
      <c r="C23" s="10" t="s">
        <v>57</v>
      </c>
      <c r="D23" s="10" t="s">
        <v>95</v>
      </c>
      <c r="E23" s="10" t="s">
        <v>46</v>
      </c>
      <c r="F23" s="10" t="s">
        <v>30</v>
      </c>
      <c r="G23" s="10"/>
      <c r="H23" s="10" t="s">
        <v>118</v>
      </c>
      <c r="I23" s="10">
        <v>42.6623405</v>
      </c>
      <c r="J23" s="10">
        <v>23.2673632</v>
      </c>
      <c r="K23" t="str">
        <f t="shared" si="1"/>
        <v>Pass</v>
      </c>
    </row>
    <row r="24">
      <c r="A24" s="10">
        <v>139.0</v>
      </c>
      <c r="B24" s="10" t="s">
        <v>133</v>
      </c>
      <c r="C24" s="10" t="s">
        <v>57</v>
      </c>
      <c r="D24" s="10" t="s">
        <v>112</v>
      </c>
      <c r="E24" s="10" t="s">
        <v>111</v>
      </c>
      <c r="F24" s="10" t="s">
        <v>30</v>
      </c>
      <c r="G24" s="10"/>
      <c r="H24" s="10" t="s">
        <v>128</v>
      </c>
      <c r="I24" s="10">
        <v>42.6891343</v>
      </c>
      <c r="J24" s="10">
        <v>23.3709802</v>
      </c>
      <c r="K24" t="str">
        <f t="shared" si="1"/>
        <v>Pass</v>
      </c>
    </row>
    <row r="25">
      <c r="A25" s="10">
        <v>141.0</v>
      </c>
      <c r="B25" s="10" t="s">
        <v>134</v>
      </c>
      <c r="C25" s="10" t="s">
        <v>18</v>
      </c>
      <c r="D25" s="10" t="s">
        <v>138</v>
      </c>
      <c r="E25" s="10" t="s">
        <v>104</v>
      </c>
      <c r="F25" s="10" t="s">
        <v>30</v>
      </c>
      <c r="G25" s="10"/>
      <c r="H25" s="10" t="s">
        <v>150</v>
      </c>
      <c r="I25" s="10">
        <v>42.6742188</v>
      </c>
      <c r="J25" s="10">
        <v>23.2988453</v>
      </c>
      <c r="K25" t="str">
        <f t="shared" si="1"/>
        <v>Pass</v>
      </c>
    </row>
    <row r="26">
      <c r="A26" s="10">
        <v>143.0</v>
      </c>
      <c r="B26" s="10" t="s">
        <v>139</v>
      </c>
      <c r="C26" s="10" t="s">
        <v>18</v>
      </c>
      <c r="D26" s="10" t="s">
        <v>69</v>
      </c>
      <c r="E26" s="10" t="s">
        <v>68</v>
      </c>
      <c r="F26" s="10" t="s">
        <v>30</v>
      </c>
      <c r="G26" s="10"/>
      <c r="H26" s="10" t="s">
        <v>105</v>
      </c>
      <c r="I26" s="10">
        <v>42.6541867</v>
      </c>
      <c r="J26" s="10">
        <v>23.3514271</v>
      </c>
      <c r="K26" t="str">
        <f t="shared" si="1"/>
        <v>Pass</v>
      </c>
    </row>
    <row r="27">
      <c r="A27" s="10">
        <v>145.0</v>
      </c>
      <c r="B27" s="10" t="s">
        <v>147</v>
      </c>
      <c r="C27" s="10" t="s">
        <v>18</v>
      </c>
      <c r="D27" s="10" t="s">
        <v>149</v>
      </c>
      <c r="E27" s="10" t="s">
        <v>59</v>
      </c>
      <c r="F27" s="10" t="s">
        <v>30</v>
      </c>
      <c r="G27" s="10"/>
      <c r="H27" s="10" t="s">
        <v>156</v>
      </c>
      <c r="I27" s="10">
        <v>42.699444</v>
      </c>
      <c r="J27" s="10">
        <v>23.309444</v>
      </c>
      <c r="K27" t="str">
        <f t="shared" si="1"/>
        <v>Pass</v>
      </c>
    </row>
    <row r="28">
      <c r="A28" s="10">
        <v>148.0</v>
      </c>
      <c r="B28" s="10" t="s">
        <v>157</v>
      </c>
      <c r="C28" s="10" t="s">
        <v>57</v>
      </c>
      <c r="D28" s="10" t="s">
        <v>95</v>
      </c>
      <c r="E28" s="10" t="s">
        <v>46</v>
      </c>
      <c r="F28" s="10" t="s">
        <v>30</v>
      </c>
      <c r="G28" s="10"/>
      <c r="H28" s="10" t="s">
        <v>118</v>
      </c>
      <c r="I28" s="10">
        <v>42.6623405</v>
      </c>
      <c r="J28" s="10">
        <v>23.2673632</v>
      </c>
      <c r="K28" t="str">
        <f t="shared" si="1"/>
        <v>Pass</v>
      </c>
    </row>
    <row r="29">
      <c r="A29" s="10">
        <v>149.0</v>
      </c>
      <c r="B29" s="10" t="s">
        <v>157</v>
      </c>
      <c r="C29" s="10" t="s">
        <v>57</v>
      </c>
      <c r="D29" s="10" t="s">
        <v>158</v>
      </c>
      <c r="E29" s="10" t="s">
        <v>46</v>
      </c>
      <c r="F29" s="10" t="s">
        <v>30</v>
      </c>
      <c r="G29" s="10"/>
      <c r="H29" s="10" t="s">
        <v>159</v>
      </c>
      <c r="I29" s="10">
        <v>42.6652466</v>
      </c>
      <c r="J29" s="10">
        <v>23.2598648</v>
      </c>
      <c r="K29" t="str">
        <f t="shared" si="1"/>
        <v>Pass</v>
      </c>
    </row>
    <row r="30">
      <c r="A30" s="10">
        <v>155.0</v>
      </c>
      <c r="B30" s="10" t="s">
        <v>161</v>
      </c>
      <c r="C30" s="10" t="s">
        <v>18</v>
      </c>
      <c r="D30" s="10" t="s">
        <v>112</v>
      </c>
      <c r="E30" s="10" t="s">
        <v>111</v>
      </c>
      <c r="F30" s="10" t="s">
        <v>30</v>
      </c>
      <c r="G30" s="10"/>
      <c r="H30" s="10" t="s">
        <v>128</v>
      </c>
      <c r="I30" s="10">
        <v>42.6891343</v>
      </c>
      <c r="J30" s="10">
        <v>23.3709802</v>
      </c>
      <c r="K30" t="str">
        <f t="shared" si="1"/>
        <v>Pass</v>
      </c>
    </row>
    <row r="31">
      <c r="A31" s="10">
        <v>156.0</v>
      </c>
      <c r="B31" s="10" t="s">
        <v>167</v>
      </c>
      <c r="C31" s="10" t="s">
        <v>57</v>
      </c>
      <c r="D31" s="10" t="s">
        <v>58</v>
      </c>
      <c r="E31" s="10" t="s">
        <v>36</v>
      </c>
      <c r="F31" s="10" t="s">
        <v>30</v>
      </c>
      <c r="G31" s="10"/>
      <c r="H31" s="10" t="s">
        <v>92</v>
      </c>
      <c r="I31" s="10">
        <v>42.7324999999999</v>
      </c>
      <c r="J31" s="10">
        <v>23.298611</v>
      </c>
      <c r="K31" t="str">
        <f t="shared" si="1"/>
        <v>Pass</v>
      </c>
    </row>
    <row r="32">
      <c r="A32" s="10">
        <v>159.0</v>
      </c>
      <c r="B32" s="10" t="s">
        <v>167</v>
      </c>
      <c r="C32" s="10" t="s">
        <v>57</v>
      </c>
      <c r="D32" s="10" t="s">
        <v>169</v>
      </c>
      <c r="E32" s="10" t="s">
        <v>46</v>
      </c>
      <c r="F32" s="10" t="s">
        <v>30</v>
      </c>
      <c r="G32" s="10"/>
      <c r="H32" s="10" t="s">
        <v>170</v>
      </c>
      <c r="I32" s="10">
        <v>42.64674</v>
      </c>
      <c r="J32" s="10">
        <v>23.2804153</v>
      </c>
      <c r="K32" t="str">
        <f t="shared" si="1"/>
        <v>Pass</v>
      </c>
    </row>
    <row r="33">
      <c r="A33" s="10">
        <v>160.0</v>
      </c>
      <c r="B33" s="10" t="s">
        <v>173</v>
      </c>
      <c r="C33" s="10" t="s">
        <v>18</v>
      </c>
      <c r="D33" s="10" t="s">
        <v>106</v>
      </c>
      <c r="E33" s="10" t="s">
        <v>104</v>
      </c>
      <c r="F33" s="10" t="s">
        <v>30</v>
      </c>
      <c r="G33" s="10"/>
      <c r="H33" s="10" t="s">
        <v>123</v>
      </c>
      <c r="I33" s="10">
        <v>42.6494732</v>
      </c>
      <c r="J33" s="10">
        <v>23.3110698</v>
      </c>
      <c r="K33" t="str">
        <f t="shared" si="1"/>
        <v>Pass</v>
      </c>
    </row>
    <row r="34">
      <c r="A34" s="10">
        <v>162.0</v>
      </c>
      <c r="B34" s="10" t="s">
        <v>174</v>
      </c>
      <c r="C34" s="10" t="s">
        <v>18</v>
      </c>
      <c r="D34" s="10" t="s">
        <v>175</v>
      </c>
      <c r="E34" s="10" t="s">
        <v>111</v>
      </c>
      <c r="F34" s="10" t="s">
        <v>30</v>
      </c>
      <c r="G34" s="10"/>
      <c r="H34" s="10" t="s">
        <v>176</v>
      </c>
      <c r="I34" s="10">
        <v>42.6756375999999</v>
      </c>
      <c r="J34" s="10">
        <v>23.3660331</v>
      </c>
      <c r="K34" t="str">
        <f t="shared" si="1"/>
        <v>Pass</v>
      </c>
    </row>
    <row r="35">
      <c r="A35" s="10">
        <v>164.0</v>
      </c>
      <c r="B35" s="10" t="s">
        <v>178</v>
      </c>
      <c r="C35" s="10" t="s">
        <v>57</v>
      </c>
      <c r="D35" s="10" t="s">
        <v>179</v>
      </c>
      <c r="E35" s="10" t="s">
        <v>140</v>
      </c>
      <c r="F35" s="10" t="s">
        <v>30</v>
      </c>
      <c r="G35" s="10"/>
      <c r="H35" s="10" t="s">
        <v>182</v>
      </c>
      <c r="I35" s="10">
        <v>42.6702005</v>
      </c>
      <c r="J35" s="10">
        <v>23.2741463</v>
      </c>
      <c r="K35" t="str">
        <f t="shared" si="1"/>
        <v>Pass</v>
      </c>
    </row>
    <row r="36">
      <c r="A36" s="10">
        <v>165.0</v>
      </c>
      <c r="B36" s="10" t="s">
        <v>178</v>
      </c>
      <c r="C36" s="10" t="s">
        <v>57</v>
      </c>
      <c r="D36" s="10" t="s">
        <v>28</v>
      </c>
      <c r="E36" s="10" t="s">
        <v>29</v>
      </c>
      <c r="F36" s="10" t="s">
        <v>30</v>
      </c>
      <c r="G36" s="10"/>
      <c r="H36" s="10" t="s">
        <v>31</v>
      </c>
      <c r="I36" s="10">
        <v>42.6418504</v>
      </c>
      <c r="J36" s="10">
        <v>23.3681765</v>
      </c>
      <c r="K36" t="str">
        <f t="shared" si="1"/>
        <v>Pass</v>
      </c>
    </row>
    <row r="37">
      <c r="A37" s="10">
        <v>167.0</v>
      </c>
      <c r="B37" s="10" t="s">
        <v>185</v>
      </c>
      <c r="C37" s="10" t="s">
        <v>18</v>
      </c>
      <c r="D37" s="10" t="s">
        <v>186</v>
      </c>
      <c r="E37" s="10" t="s">
        <v>111</v>
      </c>
      <c r="F37" s="10" t="s">
        <v>30</v>
      </c>
      <c r="G37" s="10"/>
      <c r="H37" s="10" t="s">
        <v>187</v>
      </c>
      <c r="I37" s="10">
        <v>42.6827242</v>
      </c>
      <c r="J37" s="10">
        <v>23.3717525</v>
      </c>
      <c r="K37" t="str">
        <f t="shared" si="1"/>
        <v>Pass</v>
      </c>
    </row>
    <row r="38">
      <c r="A38" s="10">
        <v>168.0</v>
      </c>
      <c r="B38" s="10" t="s">
        <v>188</v>
      </c>
      <c r="C38" s="10" t="s">
        <v>57</v>
      </c>
      <c r="D38" s="10" t="s">
        <v>189</v>
      </c>
      <c r="E38" s="10" t="s">
        <v>59</v>
      </c>
      <c r="F38" s="10" t="s">
        <v>30</v>
      </c>
      <c r="G38" s="10"/>
      <c r="H38" s="10" t="s">
        <v>191</v>
      </c>
      <c r="I38" s="10">
        <v>42.699444</v>
      </c>
      <c r="J38" s="10">
        <v>23.309444</v>
      </c>
      <c r="K38" t="str">
        <f t="shared" si="1"/>
        <v>Pass</v>
      </c>
    </row>
    <row r="39">
      <c r="A39" s="10">
        <v>169.0</v>
      </c>
      <c r="B39" s="10" t="s">
        <v>188</v>
      </c>
      <c r="C39" s="10" t="s">
        <v>57</v>
      </c>
      <c r="D39" s="10" t="s">
        <v>169</v>
      </c>
      <c r="E39" s="10" t="s">
        <v>46</v>
      </c>
      <c r="F39" s="10" t="s">
        <v>30</v>
      </c>
      <c r="G39" s="10"/>
      <c r="H39" s="10" t="s">
        <v>170</v>
      </c>
      <c r="I39" s="10">
        <v>42.64674</v>
      </c>
      <c r="J39" s="10">
        <v>23.2804153</v>
      </c>
      <c r="K39" t="str">
        <f t="shared" si="1"/>
        <v>Pass</v>
      </c>
    </row>
    <row r="40">
      <c r="A40" s="10">
        <v>171.0</v>
      </c>
      <c r="B40" s="10" t="s">
        <v>195</v>
      </c>
      <c r="C40" s="10" t="s">
        <v>57</v>
      </c>
      <c r="D40" s="10" t="s">
        <v>196</v>
      </c>
      <c r="E40" s="10" t="s">
        <v>34</v>
      </c>
      <c r="F40" s="10" t="s">
        <v>30</v>
      </c>
      <c r="G40" s="10"/>
      <c r="H40" s="10" t="s">
        <v>197</v>
      </c>
      <c r="I40" s="10">
        <v>42.662778</v>
      </c>
      <c r="J40" s="10">
        <v>23.418611</v>
      </c>
      <c r="K40" t="str">
        <f t="shared" si="1"/>
        <v>Pass</v>
      </c>
    </row>
    <row r="41">
      <c r="A41" s="10">
        <v>172.0</v>
      </c>
      <c r="B41" s="10" t="s">
        <v>202</v>
      </c>
      <c r="C41" s="10" t="s">
        <v>57</v>
      </c>
      <c r="D41" s="10" t="s">
        <v>203</v>
      </c>
      <c r="E41" s="10" t="s">
        <v>46</v>
      </c>
      <c r="F41" s="10" t="s">
        <v>30</v>
      </c>
      <c r="G41" s="10"/>
      <c r="H41" s="10" t="s">
        <v>204</v>
      </c>
      <c r="I41" s="10">
        <v>42.55</v>
      </c>
      <c r="J41" s="10">
        <v>23.25</v>
      </c>
      <c r="K41" t="str">
        <f t="shared" si="1"/>
        <v>Pass</v>
      </c>
    </row>
    <row r="42">
      <c r="A42" s="10">
        <v>173.0</v>
      </c>
      <c r="B42" s="10" t="s">
        <v>205</v>
      </c>
      <c r="C42" s="10" t="s">
        <v>18</v>
      </c>
      <c r="D42" s="10" t="s">
        <v>106</v>
      </c>
      <c r="E42" s="10" t="s">
        <v>104</v>
      </c>
      <c r="F42" s="10" t="s">
        <v>30</v>
      </c>
      <c r="G42" s="10"/>
      <c r="H42" s="10" t="s">
        <v>123</v>
      </c>
      <c r="I42" s="10">
        <v>42.6494732</v>
      </c>
      <c r="J42" s="10">
        <v>23.3110698</v>
      </c>
      <c r="K42" t="str">
        <f t="shared" si="1"/>
        <v>Pass</v>
      </c>
    </row>
    <row r="43">
      <c r="A43" s="10">
        <v>174.0</v>
      </c>
      <c r="B43" s="10" t="s">
        <v>207</v>
      </c>
      <c r="C43" s="10" t="s">
        <v>57</v>
      </c>
      <c r="D43" s="10" t="s">
        <v>209</v>
      </c>
      <c r="E43" s="10" t="s">
        <v>36</v>
      </c>
      <c r="F43" s="10" t="s">
        <v>30</v>
      </c>
      <c r="G43" s="10"/>
      <c r="H43" s="10" t="s">
        <v>210</v>
      </c>
      <c r="I43" s="10">
        <v>42.728</v>
      </c>
      <c r="J43" s="10">
        <v>23.300945</v>
      </c>
      <c r="K43" t="str">
        <f t="shared" si="1"/>
        <v>Pass</v>
      </c>
    </row>
    <row r="44">
      <c r="A44" s="10">
        <v>176.0</v>
      </c>
      <c r="B44" s="10" t="s">
        <v>207</v>
      </c>
      <c r="C44" s="10" t="s">
        <v>18</v>
      </c>
      <c r="D44" s="10" t="s">
        <v>106</v>
      </c>
      <c r="E44" s="10" t="s">
        <v>104</v>
      </c>
      <c r="F44" s="10" t="s">
        <v>30</v>
      </c>
      <c r="G44" s="10"/>
      <c r="H44" s="10" t="s">
        <v>123</v>
      </c>
      <c r="I44" s="10">
        <v>42.6494732</v>
      </c>
      <c r="J44" s="10">
        <v>23.3110698</v>
      </c>
      <c r="K44" t="str">
        <f t="shared" si="1"/>
        <v>Pass</v>
      </c>
    </row>
    <row r="45">
      <c r="A45" s="10">
        <v>177.0</v>
      </c>
      <c r="B45" s="10" t="s">
        <v>212</v>
      </c>
      <c r="C45" s="10" t="s">
        <v>57</v>
      </c>
      <c r="D45" s="10" t="s">
        <v>95</v>
      </c>
      <c r="E45" s="10" t="s">
        <v>46</v>
      </c>
      <c r="F45" s="10" t="s">
        <v>30</v>
      </c>
      <c r="G45" s="10"/>
      <c r="H45" s="10" t="s">
        <v>118</v>
      </c>
      <c r="I45" s="10">
        <v>42.6623405</v>
      </c>
      <c r="J45" s="10">
        <v>23.2673632</v>
      </c>
      <c r="K45" t="str">
        <f t="shared" si="1"/>
        <v>Pass</v>
      </c>
    </row>
    <row r="46">
      <c r="A46" s="10">
        <v>179.0</v>
      </c>
      <c r="B46" s="10" t="s">
        <v>213</v>
      </c>
      <c r="C46" s="10" t="s">
        <v>57</v>
      </c>
      <c r="D46" s="10" t="s">
        <v>37</v>
      </c>
      <c r="E46" s="10" t="s">
        <v>36</v>
      </c>
      <c r="F46" s="10" t="s">
        <v>30</v>
      </c>
      <c r="G46" s="10"/>
      <c r="H46" s="10" t="s">
        <v>61</v>
      </c>
      <c r="I46" s="11">
        <v>42.7324999999999</v>
      </c>
      <c r="J46" s="11">
        <v>23.298611</v>
      </c>
      <c r="K46" t="str">
        <f t="shared" si="1"/>
        <v>Pass</v>
      </c>
    </row>
    <row r="47">
      <c r="A47" s="10">
        <v>180.0</v>
      </c>
      <c r="B47" s="10" t="s">
        <v>213</v>
      </c>
      <c r="C47" s="10" t="s">
        <v>57</v>
      </c>
      <c r="D47" s="10" t="s">
        <v>217</v>
      </c>
      <c r="E47" s="10" t="s">
        <v>46</v>
      </c>
      <c r="F47" s="10" t="s">
        <v>30</v>
      </c>
      <c r="G47" s="10"/>
      <c r="H47" s="10" t="s">
        <v>218</v>
      </c>
      <c r="I47" s="10">
        <v>42.6700068</v>
      </c>
      <c r="J47" s="10">
        <v>23.2878249</v>
      </c>
      <c r="K47" t="str">
        <f t="shared" si="1"/>
        <v>Pass</v>
      </c>
    </row>
    <row r="48">
      <c r="A48" s="10">
        <v>182.0</v>
      </c>
      <c r="B48" s="10" t="s">
        <v>220</v>
      </c>
      <c r="C48" s="10" t="s">
        <v>57</v>
      </c>
      <c r="D48" s="10" t="s">
        <v>28</v>
      </c>
      <c r="E48" s="10" t="s">
        <v>29</v>
      </c>
      <c r="F48" s="10" t="s">
        <v>30</v>
      </c>
      <c r="G48" s="10"/>
      <c r="H48" s="10" t="s">
        <v>31</v>
      </c>
      <c r="I48" s="10">
        <v>42.6418504</v>
      </c>
      <c r="J48" s="10">
        <v>23.3681765</v>
      </c>
      <c r="K48" t="str">
        <f t="shared" si="1"/>
        <v>Pass</v>
      </c>
    </row>
    <row r="49">
      <c r="A49" s="10">
        <v>186.0</v>
      </c>
      <c r="B49" s="10" t="s">
        <v>221</v>
      </c>
      <c r="C49" s="10" t="s">
        <v>57</v>
      </c>
      <c r="D49" s="10" t="s">
        <v>90</v>
      </c>
      <c r="E49" s="10" t="s">
        <v>89</v>
      </c>
      <c r="F49" s="10" t="s">
        <v>30</v>
      </c>
      <c r="G49" s="10"/>
      <c r="H49" s="10" t="s">
        <v>223</v>
      </c>
      <c r="I49" s="10">
        <v>42.707705</v>
      </c>
      <c r="J49" s="10">
        <v>23.3490691</v>
      </c>
      <c r="K49" t="str">
        <f t="shared" si="1"/>
        <v>Pass</v>
      </c>
    </row>
    <row r="50">
      <c r="A50" s="10">
        <v>188.0</v>
      </c>
      <c r="B50" s="10" t="s">
        <v>221</v>
      </c>
      <c r="C50" s="10" t="s">
        <v>33</v>
      </c>
      <c r="D50" s="10" t="s">
        <v>224</v>
      </c>
      <c r="E50" s="10" t="s">
        <v>140</v>
      </c>
      <c r="F50" s="10" t="s">
        <v>30</v>
      </c>
      <c r="G50" s="10"/>
      <c r="H50" s="10" t="s">
        <v>226</v>
      </c>
      <c r="I50" s="10">
        <v>42.6773129</v>
      </c>
      <c r="J50" s="10">
        <v>23.2973161</v>
      </c>
      <c r="K50" t="str">
        <f t="shared" si="1"/>
        <v>Pass</v>
      </c>
    </row>
    <row r="51">
      <c r="A51" s="10">
        <v>189.0</v>
      </c>
      <c r="B51" s="10" t="s">
        <v>221</v>
      </c>
      <c r="C51" s="10" t="s">
        <v>18</v>
      </c>
      <c r="D51" s="10" t="s">
        <v>228</v>
      </c>
      <c r="E51" s="10" t="s">
        <v>29</v>
      </c>
      <c r="F51" s="10" t="s">
        <v>30</v>
      </c>
      <c r="G51" s="10"/>
      <c r="H51" s="10" t="s">
        <v>229</v>
      </c>
      <c r="I51" s="10">
        <v>42.6549083</v>
      </c>
      <c r="J51" s="10">
        <v>23.3724167</v>
      </c>
      <c r="K51" t="str">
        <f t="shared" si="1"/>
        <v>Pass</v>
      </c>
    </row>
    <row r="52">
      <c r="A52" s="10">
        <v>190.0</v>
      </c>
      <c r="B52" s="10" t="s">
        <v>231</v>
      </c>
      <c r="C52" s="10" t="s">
        <v>57</v>
      </c>
      <c r="D52" s="10" t="s">
        <v>228</v>
      </c>
      <c r="E52" s="10" t="s">
        <v>29</v>
      </c>
      <c r="F52" s="10" t="s">
        <v>30</v>
      </c>
      <c r="G52" s="10"/>
      <c r="H52" s="10" t="s">
        <v>229</v>
      </c>
      <c r="I52" s="10">
        <v>42.6549083</v>
      </c>
      <c r="J52" s="10">
        <v>23.3724167</v>
      </c>
      <c r="K52" t="str">
        <f t="shared" si="1"/>
        <v>Pass</v>
      </c>
    </row>
    <row r="53">
      <c r="A53" s="10">
        <v>191.0</v>
      </c>
      <c r="B53" s="10" t="s">
        <v>231</v>
      </c>
      <c r="C53" s="10" t="s">
        <v>18</v>
      </c>
      <c r="D53" s="10" t="s">
        <v>233</v>
      </c>
      <c r="E53" s="10" t="s">
        <v>23</v>
      </c>
      <c r="F53" s="10" t="s">
        <v>30</v>
      </c>
      <c r="G53" s="10"/>
      <c r="H53" s="10" t="s">
        <v>234</v>
      </c>
      <c r="I53" s="10">
        <v>42.6996411</v>
      </c>
      <c r="J53" s="10">
        <v>23.2889484</v>
      </c>
      <c r="K53" t="str">
        <f t="shared" si="1"/>
        <v>Pass</v>
      </c>
    </row>
    <row r="54">
      <c r="A54" s="10">
        <v>192.0</v>
      </c>
      <c r="B54" s="10" t="s">
        <v>231</v>
      </c>
      <c r="C54" s="10" t="s">
        <v>18</v>
      </c>
      <c r="D54" s="10" t="s">
        <v>236</v>
      </c>
      <c r="E54" s="10" t="s">
        <v>237</v>
      </c>
      <c r="F54" s="10" t="s">
        <v>30</v>
      </c>
      <c r="G54" s="10"/>
      <c r="H54" s="10" t="s">
        <v>238</v>
      </c>
      <c r="I54" s="10">
        <v>42.7211662</v>
      </c>
      <c r="J54" s="10">
        <v>23.2809741</v>
      </c>
      <c r="K54" t="str">
        <f t="shared" si="1"/>
        <v>Pass</v>
      </c>
    </row>
    <row r="55">
      <c r="A55" s="10">
        <v>193.0</v>
      </c>
      <c r="B55" s="10" t="s">
        <v>241</v>
      </c>
      <c r="C55" s="10" t="s">
        <v>18</v>
      </c>
      <c r="D55" s="10" t="s">
        <v>242</v>
      </c>
      <c r="E55" s="10" t="s">
        <v>36</v>
      </c>
      <c r="F55" s="10" t="s">
        <v>30</v>
      </c>
      <c r="G55" s="10"/>
      <c r="H55" s="10" t="s">
        <v>243</v>
      </c>
      <c r="I55" s="10">
        <v>42.740461</v>
      </c>
      <c r="J55" s="10">
        <v>23.287327</v>
      </c>
      <c r="K55" t="str">
        <f t="shared" si="1"/>
        <v>Pass</v>
      </c>
    </row>
    <row r="56">
      <c r="A56" s="10">
        <v>195.0</v>
      </c>
      <c r="B56" s="10" t="s">
        <v>245</v>
      </c>
      <c r="C56" s="10" t="s">
        <v>57</v>
      </c>
      <c r="D56" s="10" t="s">
        <v>246</v>
      </c>
      <c r="E56" s="10" t="s">
        <v>140</v>
      </c>
      <c r="F56" s="10" t="s">
        <v>30</v>
      </c>
      <c r="G56" s="10"/>
      <c r="H56" s="10" t="s">
        <v>247</v>
      </c>
      <c r="I56" s="10">
        <v>42.6868307</v>
      </c>
      <c r="J56" s="10">
        <v>23.2998341</v>
      </c>
      <c r="K56" t="str">
        <f t="shared" si="1"/>
        <v>Pass</v>
      </c>
    </row>
    <row r="57">
      <c r="A57" s="10">
        <v>197.0</v>
      </c>
      <c r="B57" s="10" t="s">
        <v>245</v>
      </c>
      <c r="C57" s="10" t="s">
        <v>57</v>
      </c>
      <c r="D57" s="10" t="s">
        <v>250</v>
      </c>
      <c r="E57" s="10" t="s">
        <v>111</v>
      </c>
      <c r="F57" s="10" t="s">
        <v>30</v>
      </c>
      <c r="G57" s="10"/>
      <c r="H57" s="10" t="s">
        <v>253</v>
      </c>
      <c r="I57" s="10">
        <v>42.6790219</v>
      </c>
      <c r="J57" s="10">
        <v>23.3632074</v>
      </c>
      <c r="K57" t="str">
        <f t="shared" si="1"/>
        <v>Pass</v>
      </c>
    </row>
    <row r="58">
      <c r="A58" s="10">
        <v>198.0</v>
      </c>
      <c r="B58" s="10" t="s">
        <v>245</v>
      </c>
      <c r="C58" s="10" t="s">
        <v>57</v>
      </c>
      <c r="D58" s="10" t="s">
        <v>255</v>
      </c>
      <c r="E58" s="10" t="s">
        <v>68</v>
      </c>
      <c r="F58" s="10" t="s">
        <v>30</v>
      </c>
      <c r="G58" s="10"/>
      <c r="H58" s="10" t="s">
        <v>257</v>
      </c>
      <c r="I58" s="10">
        <v>42.6555338</v>
      </c>
      <c r="J58" s="10">
        <v>23.3641039</v>
      </c>
      <c r="K58" t="str">
        <f t="shared" si="1"/>
        <v>Pass</v>
      </c>
    </row>
    <row r="59">
      <c r="A59" s="10">
        <v>199.0</v>
      </c>
      <c r="B59" s="10" t="s">
        <v>245</v>
      </c>
      <c r="C59" s="10" t="s">
        <v>57</v>
      </c>
      <c r="D59" s="10" t="s">
        <v>228</v>
      </c>
      <c r="E59" s="10" t="s">
        <v>68</v>
      </c>
      <c r="F59" s="10" t="s">
        <v>30</v>
      </c>
      <c r="G59" s="10"/>
      <c r="H59" s="10" t="s">
        <v>259</v>
      </c>
      <c r="I59" s="10">
        <v>42.6549083</v>
      </c>
      <c r="J59" s="10">
        <v>23.3724167</v>
      </c>
      <c r="K59" t="str">
        <f t="shared" si="1"/>
        <v>Pass</v>
      </c>
    </row>
    <row r="60">
      <c r="A60" s="10">
        <v>200.0</v>
      </c>
      <c r="B60" s="10" t="s">
        <v>245</v>
      </c>
      <c r="C60" s="10" t="s">
        <v>57</v>
      </c>
      <c r="D60" s="10" t="s">
        <v>217</v>
      </c>
      <c r="E60" s="10" t="s">
        <v>46</v>
      </c>
      <c r="F60" s="10" t="s">
        <v>30</v>
      </c>
      <c r="G60" s="10"/>
      <c r="H60" s="10" t="s">
        <v>218</v>
      </c>
      <c r="I60" s="10">
        <v>42.6700068</v>
      </c>
      <c r="J60" s="10">
        <v>23.2878249</v>
      </c>
      <c r="K60" t="str">
        <f t="shared" si="1"/>
        <v>Pass</v>
      </c>
    </row>
    <row r="61">
      <c r="A61" s="10">
        <v>201.0</v>
      </c>
      <c r="B61" s="10" t="s">
        <v>245</v>
      </c>
      <c r="C61" s="10" t="s">
        <v>57</v>
      </c>
      <c r="D61" s="10" t="s">
        <v>248</v>
      </c>
      <c r="E61" s="10" t="s">
        <v>80</v>
      </c>
      <c r="F61" s="10" t="s">
        <v>30</v>
      </c>
      <c r="G61" s="10"/>
      <c r="H61" s="10" t="s">
        <v>262</v>
      </c>
      <c r="I61" s="10">
        <v>42.6934131</v>
      </c>
      <c r="J61" s="10">
        <v>23.3721393</v>
      </c>
      <c r="K61" t="str">
        <f t="shared" si="1"/>
        <v>Pass</v>
      </c>
    </row>
    <row r="62">
      <c r="A62" s="10">
        <v>203.0</v>
      </c>
      <c r="B62" s="10" t="s">
        <v>245</v>
      </c>
      <c r="C62" s="10" t="s">
        <v>18</v>
      </c>
      <c r="D62" s="10" t="s">
        <v>28</v>
      </c>
      <c r="E62" s="10" t="s">
        <v>29</v>
      </c>
      <c r="F62" s="10" t="s">
        <v>30</v>
      </c>
      <c r="G62" s="10"/>
      <c r="H62" s="10" t="s">
        <v>31</v>
      </c>
      <c r="I62" s="10">
        <v>42.6418504</v>
      </c>
      <c r="J62" s="10">
        <v>23.3681765</v>
      </c>
      <c r="K62" t="str">
        <f t="shared" si="1"/>
        <v>Pass</v>
      </c>
    </row>
    <row r="63">
      <c r="A63" s="10">
        <v>204.0</v>
      </c>
      <c r="B63" s="10" t="s">
        <v>245</v>
      </c>
      <c r="C63" s="10" t="s">
        <v>18</v>
      </c>
      <c r="D63" s="10" t="s">
        <v>54</v>
      </c>
      <c r="E63" s="10" t="s">
        <v>68</v>
      </c>
      <c r="F63" s="10" t="s">
        <v>30</v>
      </c>
      <c r="G63" s="10"/>
      <c r="H63" s="10" t="s">
        <v>264</v>
      </c>
      <c r="I63" s="10">
        <v>42.6490719</v>
      </c>
      <c r="J63" s="10">
        <v>23.3832947</v>
      </c>
      <c r="K63" t="str">
        <f t="shared" si="1"/>
        <v>Pass</v>
      </c>
    </row>
    <row r="64">
      <c r="A64" s="10">
        <v>205.0</v>
      </c>
      <c r="B64" s="10" t="s">
        <v>266</v>
      </c>
      <c r="C64" s="10" t="s">
        <v>18</v>
      </c>
      <c r="D64" s="10" t="s">
        <v>267</v>
      </c>
      <c r="E64" s="10" t="s">
        <v>36</v>
      </c>
      <c r="F64" s="10" t="s">
        <v>30</v>
      </c>
      <c r="G64" s="10"/>
      <c r="H64" s="10" t="s">
        <v>268</v>
      </c>
      <c r="I64" s="10">
        <v>42.7324999999999</v>
      </c>
      <c r="J64" s="10">
        <v>23.298611</v>
      </c>
      <c r="K64" t="str">
        <f t="shared" si="1"/>
        <v>Pass</v>
      </c>
    </row>
    <row r="65">
      <c r="A65" s="10">
        <v>206.0</v>
      </c>
      <c r="B65" s="10" t="s">
        <v>266</v>
      </c>
      <c r="C65" s="10" t="s">
        <v>18</v>
      </c>
      <c r="D65" s="10" t="s">
        <v>95</v>
      </c>
      <c r="E65" s="10" t="s">
        <v>46</v>
      </c>
      <c r="F65" s="10" t="s">
        <v>30</v>
      </c>
      <c r="G65" s="10"/>
      <c r="H65" s="10" t="s">
        <v>118</v>
      </c>
      <c r="I65" s="10">
        <v>42.6623405</v>
      </c>
      <c r="J65" s="10">
        <v>23.2673632</v>
      </c>
      <c r="K65" t="str">
        <f t="shared" si="1"/>
        <v>Pass</v>
      </c>
    </row>
    <row r="66">
      <c r="A66" s="10">
        <v>207.0</v>
      </c>
      <c r="B66" s="10" t="s">
        <v>272</v>
      </c>
      <c r="C66" s="10" t="s">
        <v>57</v>
      </c>
      <c r="D66" s="10" t="s">
        <v>273</v>
      </c>
      <c r="E66" s="10" t="s">
        <v>64</v>
      </c>
      <c r="F66" s="10" t="s">
        <v>30</v>
      </c>
      <c r="G66" s="10"/>
      <c r="H66" s="10" t="s">
        <v>274</v>
      </c>
      <c r="I66" s="10">
        <v>42.6711673999999</v>
      </c>
      <c r="J66" s="10">
        <v>23.3564002</v>
      </c>
      <c r="K66" t="str">
        <f t="shared" si="1"/>
        <v>Pass</v>
      </c>
    </row>
    <row r="67">
      <c r="A67" s="10">
        <v>208.0</v>
      </c>
      <c r="B67" s="10" t="s">
        <v>272</v>
      </c>
      <c r="C67" s="10" t="s">
        <v>57</v>
      </c>
      <c r="E67" s="10" t="s">
        <v>46</v>
      </c>
      <c r="F67" s="10" t="s">
        <v>30</v>
      </c>
      <c r="G67" s="10"/>
      <c r="H67" s="10" t="s">
        <v>277</v>
      </c>
      <c r="I67" s="10">
        <v>42.55</v>
      </c>
      <c r="J67" s="10">
        <v>23.25</v>
      </c>
      <c r="K67" t="str">
        <f t="shared" si="1"/>
        <v>Pass</v>
      </c>
    </row>
    <row r="68">
      <c r="A68" s="10">
        <v>209.0</v>
      </c>
      <c r="B68" s="10" t="s">
        <v>278</v>
      </c>
      <c r="C68" s="10" t="s">
        <v>279</v>
      </c>
      <c r="D68" s="10" t="s">
        <v>267</v>
      </c>
      <c r="E68" s="10" t="s">
        <v>36</v>
      </c>
      <c r="F68" s="10" t="s">
        <v>30</v>
      </c>
      <c r="G68" s="10"/>
      <c r="H68" s="10" t="s">
        <v>268</v>
      </c>
      <c r="I68" s="10">
        <v>42.7324999999999</v>
      </c>
      <c r="J68" s="10">
        <v>23.298611</v>
      </c>
      <c r="K68" t="str">
        <f t="shared" si="1"/>
        <v>Pass</v>
      </c>
    </row>
    <row r="69">
      <c r="A69" s="10">
        <v>210.0</v>
      </c>
      <c r="B69" s="10" t="s">
        <v>280</v>
      </c>
      <c r="C69" s="10" t="s">
        <v>57</v>
      </c>
      <c r="D69" s="10" t="s">
        <v>281</v>
      </c>
      <c r="E69" s="10" t="s">
        <v>140</v>
      </c>
      <c r="F69" s="10" t="s">
        <v>30</v>
      </c>
      <c r="G69" s="10"/>
      <c r="H69" s="10" t="s">
        <v>282</v>
      </c>
      <c r="I69" s="10">
        <v>42.6800708</v>
      </c>
      <c r="J69" s="10">
        <v>23.2932839</v>
      </c>
      <c r="K69" t="str">
        <f t="shared" si="1"/>
        <v>Pass</v>
      </c>
    </row>
    <row r="70">
      <c r="A70" s="10">
        <v>212.0</v>
      </c>
      <c r="B70" s="10" t="s">
        <v>280</v>
      </c>
      <c r="C70" s="10" t="s">
        <v>279</v>
      </c>
      <c r="D70" s="10" t="s">
        <v>93</v>
      </c>
      <c r="E70" s="10" t="s">
        <v>36</v>
      </c>
      <c r="F70" s="10" t="s">
        <v>30</v>
      </c>
      <c r="G70" s="10"/>
      <c r="H70" s="10" t="s">
        <v>114</v>
      </c>
      <c r="I70" s="10">
        <v>42.7736074</v>
      </c>
      <c r="J70" s="10">
        <v>23.3138685</v>
      </c>
      <c r="K70" t="str">
        <f t="shared" si="1"/>
        <v>Pass</v>
      </c>
    </row>
    <row r="71">
      <c r="A71" s="10">
        <v>213.0</v>
      </c>
      <c r="B71" s="10" t="s">
        <v>284</v>
      </c>
      <c r="C71" s="10" t="s">
        <v>33</v>
      </c>
      <c r="D71" s="10" t="s">
        <v>285</v>
      </c>
      <c r="E71" s="10" t="s">
        <v>36</v>
      </c>
      <c r="F71" s="10" t="s">
        <v>30</v>
      </c>
      <c r="G71" s="10"/>
      <c r="H71" s="10" t="s">
        <v>286</v>
      </c>
      <c r="I71" s="10">
        <v>42.7414672</v>
      </c>
      <c r="J71" s="10">
        <v>23.300081</v>
      </c>
      <c r="K71" t="str">
        <f t="shared" si="1"/>
        <v>Pass</v>
      </c>
    </row>
    <row r="72">
      <c r="A72" s="10">
        <v>217.0</v>
      </c>
      <c r="B72" s="10" t="s">
        <v>288</v>
      </c>
      <c r="C72" s="10" t="s">
        <v>57</v>
      </c>
      <c r="D72" s="10" t="s">
        <v>217</v>
      </c>
      <c r="E72" s="10" t="s">
        <v>46</v>
      </c>
      <c r="F72" s="10" t="s">
        <v>30</v>
      </c>
      <c r="G72" s="10"/>
      <c r="H72" s="10" t="s">
        <v>218</v>
      </c>
      <c r="I72" s="10">
        <v>42.6700068</v>
      </c>
      <c r="J72" s="10">
        <v>23.2878249</v>
      </c>
      <c r="K72" t="str">
        <f t="shared" si="1"/>
        <v>Pass</v>
      </c>
    </row>
    <row r="73">
      <c r="A73" s="10">
        <v>219.0</v>
      </c>
      <c r="B73" s="10" t="s">
        <v>288</v>
      </c>
      <c r="C73" s="10" t="s">
        <v>18</v>
      </c>
      <c r="D73" s="10" t="s">
        <v>40</v>
      </c>
      <c r="E73" s="10" t="s">
        <v>39</v>
      </c>
      <c r="F73" s="10" t="s">
        <v>30</v>
      </c>
      <c r="G73" s="10"/>
      <c r="H73" s="10" t="s">
        <v>290</v>
      </c>
      <c r="I73" s="11">
        <v>42.712778</v>
      </c>
      <c r="J73" s="11">
        <v>23.29</v>
      </c>
      <c r="K73" t="str">
        <f t="shared" si="1"/>
        <v>Pass</v>
      </c>
    </row>
    <row r="74">
      <c r="A74" s="10">
        <v>222.0</v>
      </c>
      <c r="B74" s="10" t="s">
        <v>292</v>
      </c>
      <c r="C74" s="10" t="s">
        <v>57</v>
      </c>
      <c r="D74" s="10" t="s">
        <v>217</v>
      </c>
      <c r="E74" s="10" t="s">
        <v>46</v>
      </c>
      <c r="F74" s="10" t="s">
        <v>30</v>
      </c>
      <c r="G74" s="10"/>
      <c r="H74" s="10" t="s">
        <v>218</v>
      </c>
      <c r="I74" s="10">
        <v>42.6700068</v>
      </c>
      <c r="J74" s="10">
        <v>23.2878249</v>
      </c>
      <c r="K74" t="str">
        <f t="shared" si="1"/>
        <v>Pass</v>
      </c>
    </row>
    <row r="75">
      <c r="A75" s="10">
        <v>224.0</v>
      </c>
      <c r="B75" s="10" t="s">
        <v>292</v>
      </c>
      <c r="C75" s="10" t="s">
        <v>18</v>
      </c>
      <c r="D75" s="10" t="s">
        <v>47</v>
      </c>
      <c r="E75" s="10" t="s">
        <v>46</v>
      </c>
      <c r="F75" s="10" t="s">
        <v>30</v>
      </c>
      <c r="G75" s="10"/>
      <c r="H75" s="10" t="s">
        <v>79</v>
      </c>
      <c r="I75" s="10">
        <v>42.6344297</v>
      </c>
      <c r="J75" s="10">
        <v>23.2998331</v>
      </c>
      <c r="K75" t="str">
        <f t="shared" si="1"/>
        <v>Pass</v>
      </c>
    </row>
    <row r="76">
      <c r="A76" s="10">
        <v>225.0</v>
      </c>
      <c r="B76" s="10" t="s">
        <v>294</v>
      </c>
      <c r="C76" s="10" t="s">
        <v>57</v>
      </c>
      <c r="D76" s="10" t="s">
        <v>158</v>
      </c>
      <c r="E76" s="10" t="s">
        <v>46</v>
      </c>
      <c r="F76" s="10" t="s">
        <v>30</v>
      </c>
      <c r="G76" s="10"/>
      <c r="H76" s="10" t="s">
        <v>159</v>
      </c>
      <c r="I76" s="10">
        <v>42.6652466</v>
      </c>
      <c r="J76" s="10">
        <v>23.2598648</v>
      </c>
      <c r="K76" t="str">
        <f t="shared" si="1"/>
        <v>Pass</v>
      </c>
    </row>
    <row r="77">
      <c r="A77" s="10">
        <v>227.0</v>
      </c>
      <c r="B77" s="10" t="s">
        <v>296</v>
      </c>
      <c r="C77" s="10" t="s">
        <v>57</v>
      </c>
      <c r="D77" s="10" t="s">
        <v>297</v>
      </c>
      <c r="E77" s="10" t="s">
        <v>36</v>
      </c>
      <c r="F77" s="10" t="s">
        <v>30</v>
      </c>
      <c r="G77" s="10"/>
      <c r="H77" s="10" t="s">
        <v>299</v>
      </c>
      <c r="I77" s="10">
        <v>42.7215841</v>
      </c>
      <c r="J77" s="10">
        <v>23.303478</v>
      </c>
      <c r="K77" t="str">
        <f t="shared" si="1"/>
        <v>Pass</v>
      </c>
    </row>
    <row r="78">
      <c r="A78" s="10">
        <v>228.0</v>
      </c>
      <c r="B78" s="10" t="s">
        <v>296</v>
      </c>
      <c r="C78" s="10" t="s">
        <v>279</v>
      </c>
      <c r="D78" s="10" t="s">
        <v>228</v>
      </c>
      <c r="E78" s="10" t="s">
        <v>29</v>
      </c>
      <c r="F78" s="10" t="s">
        <v>30</v>
      </c>
      <c r="G78" s="10"/>
      <c r="H78" s="10" t="s">
        <v>229</v>
      </c>
      <c r="I78" s="10">
        <v>42.6549083</v>
      </c>
      <c r="J78" s="10">
        <v>23.3724167</v>
      </c>
      <c r="K78" t="str">
        <f t="shared" si="1"/>
        <v>Pass</v>
      </c>
    </row>
    <row r="79">
      <c r="A79" s="10">
        <v>230.0</v>
      </c>
      <c r="B79" s="10" t="s">
        <v>296</v>
      </c>
      <c r="C79" s="10" t="s">
        <v>279</v>
      </c>
      <c r="D79" s="10" t="s">
        <v>115</v>
      </c>
      <c r="E79" s="10" t="s">
        <v>104</v>
      </c>
      <c r="F79" s="10" t="s">
        <v>30</v>
      </c>
      <c r="G79" s="10"/>
      <c r="H79" s="10" t="s">
        <v>129</v>
      </c>
      <c r="I79" s="10">
        <v>42.6590302</v>
      </c>
      <c r="J79" s="10">
        <v>23.2872154</v>
      </c>
      <c r="K79" t="str">
        <f t="shared" si="1"/>
        <v>Pass</v>
      </c>
    </row>
    <row r="80">
      <c r="A80" s="10">
        <v>231.0</v>
      </c>
      <c r="B80" s="10" t="s">
        <v>303</v>
      </c>
      <c r="C80" s="10" t="s">
        <v>57</v>
      </c>
      <c r="D80" s="10" t="s">
        <v>217</v>
      </c>
      <c r="E80" s="10" t="s">
        <v>46</v>
      </c>
      <c r="F80" s="10" t="s">
        <v>30</v>
      </c>
      <c r="G80" s="10"/>
      <c r="H80" s="10" t="s">
        <v>218</v>
      </c>
      <c r="I80" s="10">
        <v>42.6700068</v>
      </c>
      <c r="J80" s="10">
        <v>23.2878249</v>
      </c>
      <c r="K80" t="str">
        <f t="shared" si="1"/>
        <v>Pass</v>
      </c>
    </row>
    <row r="81">
      <c r="A81" s="10">
        <v>232.0</v>
      </c>
      <c r="B81" s="10" t="s">
        <v>303</v>
      </c>
      <c r="C81" s="10" t="s">
        <v>33</v>
      </c>
      <c r="D81" s="10" t="s">
        <v>307</v>
      </c>
      <c r="E81" s="10" t="s">
        <v>308</v>
      </c>
      <c r="F81" s="10" t="s">
        <v>30</v>
      </c>
      <c r="G81" s="10"/>
      <c r="H81" s="10" t="s">
        <v>309</v>
      </c>
      <c r="I81" s="10">
        <v>42.2082646</v>
      </c>
      <c r="J81" s="10">
        <v>27.8066174</v>
      </c>
      <c r="K81" t="str">
        <f t="shared" si="1"/>
        <v>Please Recode</v>
      </c>
    </row>
    <row r="82">
      <c r="A82" s="10">
        <v>237.0</v>
      </c>
      <c r="B82" s="10" t="s">
        <v>310</v>
      </c>
      <c r="C82" s="10" t="s">
        <v>279</v>
      </c>
      <c r="D82" s="10" t="s">
        <v>311</v>
      </c>
      <c r="E82" s="10" t="s">
        <v>29</v>
      </c>
      <c r="F82" s="10" t="s">
        <v>30</v>
      </c>
      <c r="G82" s="10"/>
      <c r="H82" s="10" t="s">
        <v>312</v>
      </c>
      <c r="I82" s="10">
        <v>42.6341348</v>
      </c>
      <c r="J82" s="10">
        <v>23.4039813</v>
      </c>
      <c r="K82" t="str">
        <f t="shared" si="1"/>
        <v>Pass</v>
      </c>
    </row>
    <row r="83">
      <c r="A83" s="10">
        <v>238.0</v>
      </c>
      <c r="B83" s="10" t="s">
        <v>314</v>
      </c>
      <c r="C83" s="10" t="s">
        <v>18</v>
      </c>
      <c r="D83" s="10" t="s">
        <v>233</v>
      </c>
      <c r="E83" s="10" t="s">
        <v>23</v>
      </c>
      <c r="F83" s="10" t="s">
        <v>30</v>
      </c>
      <c r="G83" s="10"/>
      <c r="H83" s="10" t="s">
        <v>234</v>
      </c>
      <c r="I83" s="10">
        <v>42.6996411</v>
      </c>
      <c r="J83" s="10">
        <v>23.2889484</v>
      </c>
      <c r="K83" t="str">
        <f t="shared" si="1"/>
        <v>Pass</v>
      </c>
    </row>
    <row r="84">
      <c r="A84" s="10">
        <v>239.0</v>
      </c>
      <c r="B84" s="10" t="s">
        <v>314</v>
      </c>
      <c r="C84" s="10" t="s">
        <v>18</v>
      </c>
      <c r="D84" s="10" t="s">
        <v>217</v>
      </c>
      <c r="E84" s="10" t="s">
        <v>46</v>
      </c>
      <c r="F84" s="10" t="s">
        <v>30</v>
      </c>
      <c r="G84" s="10"/>
      <c r="H84" s="10" t="s">
        <v>218</v>
      </c>
      <c r="I84" s="10">
        <v>42.6700068</v>
      </c>
      <c r="J84" s="10">
        <v>23.2878249</v>
      </c>
      <c r="K84" t="str">
        <f t="shared" si="1"/>
        <v>Pass</v>
      </c>
    </row>
    <row r="85">
      <c r="A85" s="10">
        <v>240.0</v>
      </c>
      <c r="B85" s="10" t="s">
        <v>314</v>
      </c>
      <c r="C85" s="10" t="s">
        <v>279</v>
      </c>
      <c r="D85" s="10" t="s">
        <v>169</v>
      </c>
      <c r="E85" s="10" t="s">
        <v>46</v>
      </c>
      <c r="F85" s="10" t="s">
        <v>30</v>
      </c>
      <c r="G85" s="10"/>
      <c r="H85" s="10" t="s">
        <v>170</v>
      </c>
      <c r="I85" s="10">
        <v>42.64674</v>
      </c>
      <c r="J85" s="10">
        <v>23.2804153</v>
      </c>
      <c r="K85" t="str">
        <f t="shared" si="1"/>
        <v>Pass</v>
      </c>
    </row>
    <row r="86">
      <c r="A86" s="10">
        <v>242.0</v>
      </c>
      <c r="B86" s="10" t="s">
        <v>322</v>
      </c>
      <c r="C86" s="10" t="s">
        <v>18</v>
      </c>
      <c r="D86" s="10" t="s">
        <v>323</v>
      </c>
      <c r="E86" s="10" t="s">
        <v>34</v>
      </c>
      <c r="F86" s="10" t="s">
        <v>30</v>
      </c>
      <c r="G86" s="10"/>
      <c r="H86" s="10" t="s">
        <v>324</v>
      </c>
      <c r="I86" s="10">
        <v>42.669322</v>
      </c>
      <c r="J86" s="10">
        <v>23.3920097</v>
      </c>
      <c r="K86" t="str">
        <f t="shared" si="1"/>
        <v>Pass</v>
      </c>
    </row>
    <row r="87">
      <c r="A87" s="10">
        <v>243.0</v>
      </c>
      <c r="B87" s="10" t="s">
        <v>322</v>
      </c>
      <c r="C87" s="10" t="s">
        <v>18</v>
      </c>
      <c r="D87" s="10" t="s">
        <v>325</v>
      </c>
      <c r="E87" s="10" t="s">
        <v>104</v>
      </c>
      <c r="F87" s="10" t="s">
        <v>30</v>
      </c>
      <c r="G87" s="10"/>
      <c r="H87" s="10" t="s">
        <v>326</v>
      </c>
      <c r="I87" s="10">
        <v>42.6706833</v>
      </c>
      <c r="J87" s="10">
        <v>23.3126013</v>
      </c>
      <c r="K87" t="str">
        <f t="shared" si="1"/>
        <v>Pass</v>
      </c>
    </row>
    <row r="88">
      <c r="A88" s="10">
        <v>244.0</v>
      </c>
      <c r="B88" s="10" t="s">
        <v>330</v>
      </c>
      <c r="C88" s="10" t="s">
        <v>18</v>
      </c>
      <c r="D88" s="10" t="s">
        <v>331</v>
      </c>
      <c r="E88" s="10" t="s">
        <v>34</v>
      </c>
      <c r="F88" s="10" t="s">
        <v>30</v>
      </c>
      <c r="G88" s="10"/>
      <c r="H88" s="10" t="s">
        <v>332</v>
      </c>
      <c r="I88" s="10">
        <v>43.1684489</v>
      </c>
      <c r="J88" s="10">
        <v>23.9018279</v>
      </c>
      <c r="K88" t="str">
        <f t="shared" si="1"/>
        <v>Pass</v>
      </c>
    </row>
    <row r="89">
      <c r="A89" s="10">
        <v>248.0</v>
      </c>
      <c r="B89" s="10" t="s">
        <v>333</v>
      </c>
      <c r="C89" s="10" t="s">
        <v>279</v>
      </c>
      <c r="D89" s="10" t="s">
        <v>334</v>
      </c>
      <c r="E89" s="10" t="s">
        <v>46</v>
      </c>
      <c r="F89" s="10" t="s">
        <v>30</v>
      </c>
      <c r="G89" s="10"/>
      <c r="H89" s="10" t="s">
        <v>335</v>
      </c>
      <c r="I89" s="10">
        <v>42.6498159</v>
      </c>
      <c r="J89" s="10">
        <v>23.2388913</v>
      </c>
      <c r="K89" t="str">
        <f t="shared" si="1"/>
        <v>Pass</v>
      </c>
    </row>
    <row r="90">
      <c r="A90" s="10">
        <v>253.0</v>
      </c>
      <c r="B90" s="10" t="s">
        <v>336</v>
      </c>
      <c r="C90" s="10" t="s">
        <v>18</v>
      </c>
      <c r="D90" s="10" t="s">
        <v>337</v>
      </c>
      <c r="E90" s="10" t="s">
        <v>68</v>
      </c>
      <c r="F90" s="10" t="s">
        <v>30</v>
      </c>
      <c r="G90" s="10"/>
      <c r="H90" s="10" t="s">
        <v>339</v>
      </c>
      <c r="I90" s="10">
        <v>42.6541867</v>
      </c>
      <c r="J90" s="10">
        <v>23.3514271</v>
      </c>
      <c r="K90" t="str">
        <f t="shared" si="1"/>
        <v>Pass</v>
      </c>
    </row>
    <row r="91">
      <c r="A91" s="10">
        <v>255.0</v>
      </c>
      <c r="B91" s="10" t="s">
        <v>340</v>
      </c>
      <c r="C91" s="10" t="s">
        <v>57</v>
      </c>
      <c r="D91" s="10" t="s">
        <v>69</v>
      </c>
      <c r="E91" s="10" t="s">
        <v>68</v>
      </c>
      <c r="F91" s="10" t="s">
        <v>30</v>
      </c>
      <c r="G91" s="10"/>
      <c r="H91" s="10" t="s">
        <v>105</v>
      </c>
      <c r="I91" s="10">
        <v>42.6541867</v>
      </c>
      <c r="J91" s="10">
        <v>23.3514271</v>
      </c>
      <c r="K91" t="str">
        <f t="shared" si="1"/>
        <v>Pass</v>
      </c>
    </row>
    <row r="92">
      <c r="A92" s="10">
        <v>256.0</v>
      </c>
      <c r="B92" s="10" t="s">
        <v>340</v>
      </c>
      <c r="C92" s="10" t="s">
        <v>33</v>
      </c>
      <c r="D92" s="10" t="s">
        <v>341</v>
      </c>
      <c r="E92" s="10" t="s">
        <v>50</v>
      </c>
      <c r="F92" s="10" t="s">
        <v>30</v>
      </c>
      <c r="G92" s="10"/>
      <c r="H92" s="10" t="s">
        <v>343</v>
      </c>
      <c r="I92" s="10">
        <v>42.7262431</v>
      </c>
      <c r="J92" s="10">
        <v>23.3159225</v>
      </c>
      <c r="K92" t="str">
        <f t="shared" si="1"/>
        <v>Pass</v>
      </c>
    </row>
    <row r="93">
      <c r="A93" s="10">
        <v>258.0</v>
      </c>
      <c r="B93" s="10" t="s">
        <v>345</v>
      </c>
      <c r="C93" s="10" t="s">
        <v>57</v>
      </c>
      <c r="D93" s="10" t="s">
        <v>267</v>
      </c>
      <c r="E93" s="10" t="s">
        <v>36</v>
      </c>
      <c r="F93" s="10" t="s">
        <v>30</v>
      </c>
      <c r="G93" s="10"/>
      <c r="H93" s="10" t="s">
        <v>268</v>
      </c>
      <c r="I93" s="10">
        <v>42.7324999999999</v>
      </c>
      <c r="J93" s="10">
        <v>23.298611</v>
      </c>
      <c r="K93" t="str">
        <f t="shared" si="1"/>
        <v>Pass</v>
      </c>
    </row>
    <row r="94">
      <c r="A94" s="10">
        <v>260.0</v>
      </c>
      <c r="B94" s="10" t="s">
        <v>345</v>
      </c>
      <c r="C94" s="10" t="s">
        <v>279</v>
      </c>
      <c r="D94" s="10" t="s">
        <v>311</v>
      </c>
      <c r="E94" s="10" t="s">
        <v>29</v>
      </c>
      <c r="F94" s="10" t="s">
        <v>30</v>
      </c>
      <c r="G94" s="10"/>
      <c r="H94" s="10" t="s">
        <v>312</v>
      </c>
      <c r="I94" s="10">
        <v>42.6341348</v>
      </c>
      <c r="J94" s="10">
        <v>23.4039813</v>
      </c>
      <c r="K94" t="str">
        <f t="shared" si="1"/>
        <v>Pass</v>
      </c>
    </row>
    <row r="95">
      <c r="A95" s="10">
        <v>261.0</v>
      </c>
      <c r="B95" s="10" t="s">
        <v>352</v>
      </c>
      <c r="C95" s="10" t="s">
        <v>57</v>
      </c>
      <c r="D95" s="10" t="s">
        <v>217</v>
      </c>
      <c r="E95" s="10" t="s">
        <v>46</v>
      </c>
      <c r="F95" s="10" t="s">
        <v>30</v>
      </c>
      <c r="G95" s="10"/>
      <c r="H95" s="10" t="s">
        <v>218</v>
      </c>
      <c r="I95" s="10">
        <v>42.6700068</v>
      </c>
      <c r="J95" s="10">
        <v>23.2878249</v>
      </c>
      <c r="K95" t="str">
        <f t="shared" si="1"/>
        <v>Pass</v>
      </c>
    </row>
    <row r="96">
      <c r="A96" s="10">
        <v>262.0</v>
      </c>
      <c r="B96" s="10" t="s">
        <v>352</v>
      </c>
      <c r="C96" s="10" t="s">
        <v>33</v>
      </c>
      <c r="D96" s="10" t="s">
        <v>95</v>
      </c>
      <c r="E96" s="10" t="s">
        <v>46</v>
      </c>
      <c r="F96" s="10" t="s">
        <v>30</v>
      </c>
      <c r="G96" s="10"/>
      <c r="H96" s="10" t="s">
        <v>118</v>
      </c>
      <c r="I96" s="10">
        <v>42.6623405</v>
      </c>
      <c r="J96" s="10">
        <v>23.2673632</v>
      </c>
      <c r="K96" t="str">
        <f t="shared" si="1"/>
        <v>Pass</v>
      </c>
    </row>
    <row r="97">
      <c r="A97" s="10">
        <v>263.0</v>
      </c>
      <c r="B97" s="10" t="s">
        <v>352</v>
      </c>
      <c r="C97" s="10" t="s">
        <v>279</v>
      </c>
      <c r="D97" s="10" t="s">
        <v>95</v>
      </c>
      <c r="E97" s="10" t="s">
        <v>46</v>
      </c>
      <c r="F97" s="10" t="s">
        <v>30</v>
      </c>
      <c r="G97" s="10"/>
      <c r="H97" s="10" t="s">
        <v>118</v>
      </c>
      <c r="I97" s="10">
        <v>42.6623405</v>
      </c>
      <c r="J97" s="10">
        <v>23.2673632</v>
      </c>
      <c r="K97" t="str">
        <f t="shared" si="1"/>
        <v>Pass</v>
      </c>
    </row>
    <row r="98">
      <c r="A98" s="10">
        <v>264.0</v>
      </c>
      <c r="B98" s="10" t="s">
        <v>357</v>
      </c>
      <c r="C98" s="10" t="s">
        <v>57</v>
      </c>
      <c r="D98" s="10" t="s">
        <v>106</v>
      </c>
      <c r="E98" s="10" t="s">
        <v>104</v>
      </c>
      <c r="F98" s="10" t="s">
        <v>30</v>
      </c>
      <c r="G98" s="10"/>
      <c r="H98" s="10" t="s">
        <v>123</v>
      </c>
      <c r="I98" s="10">
        <v>42.6494732</v>
      </c>
      <c r="J98" s="10">
        <v>23.3110698</v>
      </c>
      <c r="K98" t="str">
        <f t="shared" si="1"/>
        <v>Pass</v>
      </c>
    </row>
    <row r="99">
      <c r="A99" s="10">
        <v>266.0</v>
      </c>
      <c r="B99" s="10" t="s">
        <v>359</v>
      </c>
      <c r="C99" s="10" t="s">
        <v>57</v>
      </c>
      <c r="D99" s="10" t="s">
        <v>28</v>
      </c>
      <c r="E99" s="10" t="s">
        <v>29</v>
      </c>
      <c r="F99" s="10" t="s">
        <v>30</v>
      </c>
      <c r="G99" s="10"/>
      <c r="H99" s="10" t="s">
        <v>31</v>
      </c>
      <c r="I99" s="10">
        <v>42.6418504</v>
      </c>
      <c r="J99" s="10">
        <v>23.3681765</v>
      </c>
      <c r="K99" t="str">
        <f t="shared" si="1"/>
        <v>Pass</v>
      </c>
    </row>
    <row r="100">
      <c r="A100" s="10">
        <v>267.0</v>
      </c>
      <c r="B100" s="10" t="s">
        <v>359</v>
      </c>
      <c r="C100" s="10" t="s">
        <v>33</v>
      </c>
      <c r="D100" s="10" t="s">
        <v>363</v>
      </c>
      <c r="E100" s="10" t="s">
        <v>111</v>
      </c>
      <c r="F100" s="10" t="s">
        <v>30</v>
      </c>
      <c r="G100" s="10"/>
      <c r="H100" s="10" t="s">
        <v>364</v>
      </c>
      <c r="I100" s="11">
        <v>42.681944</v>
      </c>
      <c r="J100" s="11">
        <v>23.376944</v>
      </c>
      <c r="K100" t="str">
        <f t="shared" si="1"/>
        <v>Pass</v>
      </c>
    </row>
    <row r="101">
      <c r="A101" s="10">
        <v>269.0</v>
      </c>
      <c r="B101" s="10" t="s">
        <v>359</v>
      </c>
      <c r="C101" s="10" t="s">
        <v>18</v>
      </c>
      <c r="D101" s="10" t="s">
        <v>242</v>
      </c>
      <c r="E101" s="10" t="s">
        <v>237</v>
      </c>
      <c r="F101" s="10" t="s">
        <v>30</v>
      </c>
      <c r="G101" s="10"/>
      <c r="H101" s="10" t="s">
        <v>367</v>
      </c>
      <c r="I101" s="10">
        <v>42.740461</v>
      </c>
      <c r="J101" s="10">
        <v>23.287327</v>
      </c>
      <c r="K101" t="str">
        <f t="shared" si="1"/>
        <v>Pass</v>
      </c>
    </row>
    <row r="102">
      <c r="A102" s="10">
        <v>272.0</v>
      </c>
      <c r="B102" s="10" t="s">
        <v>370</v>
      </c>
      <c r="C102" s="10" t="s">
        <v>57</v>
      </c>
      <c r="D102" s="10" t="s">
        <v>54</v>
      </c>
      <c r="E102" s="10" t="s">
        <v>29</v>
      </c>
      <c r="F102" s="10" t="s">
        <v>30</v>
      </c>
      <c r="G102" s="10"/>
      <c r="H102" s="10" t="s">
        <v>87</v>
      </c>
      <c r="I102" s="10">
        <v>42.6490719</v>
      </c>
      <c r="J102" s="10">
        <v>23.3832947</v>
      </c>
      <c r="K102" t="str">
        <f t="shared" si="1"/>
        <v>Pass</v>
      </c>
    </row>
    <row r="103">
      <c r="A103" s="10">
        <v>273.0</v>
      </c>
      <c r="B103" s="10" t="s">
        <v>370</v>
      </c>
      <c r="C103" s="10" t="s">
        <v>57</v>
      </c>
      <c r="D103" s="10" t="s">
        <v>217</v>
      </c>
      <c r="E103" s="10" t="s">
        <v>46</v>
      </c>
      <c r="F103" s="10" t="s">
        <v>30</v>
      </c>
      <c r="G103" s="10"/>
      <c r="H103" s="10" t="s">
        <v>218</v>
      </c>
      <c r="I103" s="10">
        <v>42.6700068</v>
      </c>
      <c r="J103" s="10">
        <v>23.2878249</v>
      </c>
      <c r="K103" t="str">
        <f t="shared" si="1"/>
        <v>Pass</v>
      </c>
    </row>
    <row r="104">
      <c r="A104" s="10">
        <v>276.0</v>
      </c>
      <c r="B104" s="10" t="s">
        <v>374</v>
      </c>
      <c r="C104" s="10" t="s">
        <v>279</v>
      </c>
      <c r="D104" s="10" t="s">
        <v>239</v>
      </c>
      <c r="E104" s="10" t="s">
        <v>20</v>
      </c>
      <c r="F104" s="10" t="s">
        <v>30</v>
      </c>
      <c r="G104" s="10"/>
      <c r="H104" s="10" t="s">
        <v>376</v>
      </c>
      <c r="I104" s="10">
        <v>42.6791744999999</v>
      </c>
      <c r="J104" s="10">
        <v>23.2376816</v>
      </c>
      <c r="K104" t="str">
        <f t="shared" si="1"/>
        <v>Pass</v>
      </c>
    </row>
    <row r="105">
      <c r="A105" s="10">
        <v>277.0</v>
      </c>
      <c r="B105" s="10" t="s">
        <v>378</v>
      </c>
      <c r="C105" s="10" t="s">
        <v>57</v>
      </c>
      <c r="D105" s="10" t="s">
        <v>246</v>
      </c>
      <c r="E105" s="10" t="s">
        <v>140</v>
      </c>
      <c r="F105" s="10" t="s">
        <v>30</v>
      </c>
      <c r="G105" s="10"/>
      <c r="H105" s="10" t="s">
        <v>247</v>
      </c>
      <c r="I105" s="10">
        <v>42.6868307</v>
      </c>
      <c r="J105" s="10">
        <v>23.2998341</v>
      </c>
      <c r="K105" t="str">
        <f t="shared" si="1"/>
        <v>Pass</v>
      </c>
    </row>
    <row r="106">
      <c r="A106" s="10">
        <v>282.0</v>
      </c>
      <c r="B106" s="10" t="s">
        <v>383</v>
      </c>
      <c r="C106" s="10" t="s">
        <v>279</v>
      </c>
      <c r="D106" s="10" t="s">
        <v>384</v>
      </c>
      <c r="E106" s="10" t="s">
        <v>111</v>
      </c>
      <c r="F106" s="10" t="s">
        <v>30</v>
      </c>
      <c r="G106" s="10"/>
      <c r="H106" s="10" t="s">
        <v>385</v>
      </c>
      <c r="I106" s="10">
        <v>42.681944</v>
      </c>
      <c r="J106" s="10">
        <v>23.376944</v>
      </c>
      <c r="K106" t="str">
        <f t="shared" si="1"/>
        <v>Pass</v>
      </c>
    </row>
    <row r="107">
      <c r="A107" s="10">
        <v>285.0</v>
      </c>
      <c r="B107" s="10" t="s">
        <v>387</v>
      </c>
      <c r="C107" s="10" t="s">
        <v>57</v>
      </c>
      <c r="D107" s="10" t="s">
        <v>388</v>
      </c>
      <c r="E107" s="10" t="s">
        <v>140</v>
      </c>
      <c r="F107" s="10" t="s">
        <v>30</v>
      </c>
      <c r="G107" s="10"/>
      <c r="H107" s="10" t="s">
        <v>390</v>
      </c>
      <c r="I107" s="10">
        <v>42.6696053</v>
      </c>
      <c r="J107" s="10">
        <v>23.2877825</v>
      </c>
      <c r="K107" t="str">
        <f t="shared" si="1"/>
        <v>Pass</v>
      </c>
    </row>
    <row r="108">
      <c r="A108" s="10">
        <v>286.0</v>
      </c>
      <c r="B108" s="10" t="s">
        <v>387</v>
      </c>
      <c r="C108" s="10" t="s">
        <v>33</v>
      </c>
      <c r="D108" s="10" t="s">
        <v>393</v>
      </c>
      <c r="E108" s="10" t="s">
        <v>140</v>
      </c>
      <c r="F108" s="10" t="s">
        <v>30</v>
      </c>
      <c r="G108" s="10"/>
      <c r="H108" s="10" t="s">
        <v>394</v>
      </c>
      <c r="I108" s="10">
        <v>42.6868307</v>
      </c>
      <c r="J108" s="10">
        <v>23.2998341</v>
      </c>
      <c r="K108" t="str">
        <f t="shared" si="1"/>
        <v>Pass</v>
      </c>
    </row>
    <row r="109">
      <c r="A109" s="10">
        <v>287.0</v>
      </c>
      <c r="B109" s="10" t="s">
        <v>387</v>
      </c>
      <c r="C109" s="10" t="s">
        <v>18</v>
      </c>
      <c r="D109" s="10" t="s">
        <v>69</v>
      </c>
      <c r="E109" s="10" t="s">
        <v>68</v>
      </c>
      <c r="F109" s="10" t="s">
        <v>30</v>
      </c>
      <c r="G109" s="10"/>
      <c r="H109" s="10" t="s">
        <v>105</v>
      </c>
      <c r="I109" s="10">
        <v>42.6541867</v>
      </c>
      <c r="J109" s="10">
        <v>23.3514271</v>
      </c>
      <c r="K109" t="str">
        <f t="shared" si="1"/>
        <v>Pass</v>
      </c>
    </row>
    <row r="110">
      <c r="A110" s="10">
        <v>289.0</v>
      </c>
      <c r="B110" s="10" t="s">
        <v>387</v>
      </c>
      <c r="C110" s="10" t="s">
        <v>279</v>
      </c>
      <c r="D110" s="10" t="s">
        <v>398</v>
      </c>
      <c r="E110" s="10" t="s">
        <v>68</v>
      </c>
      <c r="F110" s="10" t="s">
        <v>30</v>
      </c>
      <c r="G110" s="10"/>
      <c r="H110" s="10" t="s">
        <v>399</v>
      </c>
      <c r="I110" s="10">
        <v>42.6642653</v>
      </c>
      <c r="J110" s="10">
        <v>23.3703232</v>
      </c>
      <c r="K110" t="str">
        <f t="shared" si="1"/>
        <v>Pass</v>
      </c>
    </row>
    <row r="111">
      <c r="A111" s="10">
        <v>290.0</v>
      </c>
      <c r="B111" s="10" t="s">
        <v>387</v>
      </c>
      <c r="C111" s="10" t="s">
        <v>279</v>
      </c>
      <c r="D111" s="10" t="s">
        <v>149</v>
      </c>
      <c r="E111" s="10" t="s">
        <v>59</v>
      </c>
      <c r="F111" s="10" t="s">
        <v>30</v>
      </c>
      <c r="G111" s="10"/>
      <c r="H111" s="10" t="s">
        <v>156</v>
      </c>
      <c r="I111" s="10">
        <v>42.699444</v>
      </c>
      <c r="J111" s="10">
        <v>23.309444</v>
      </c>
      <c r="K111" t="str">
        <f t="shared" si="1"/>
        <v>Pass</v>
      </c>
    </row>
    <row r="112">
      <c r="A112" s="10">
        <v>291.0</v>
      </c>
      <c r="B112" s="10" t="s">
        <v>402</v>
      </c>
      <c r="C112" s="10" t="s">
        <v>57</v>
      </c>
      <c r="D112" s="10" t="s">
        <v>74</v>
      </c>
      <c r="E112" s="10" t="s">
        <v>29</v>
      </c>
      <c r="F112" s="10" t="s">
        <v>30</v>
      </c>
      <c r="G112" s="10"/>
      <c r="H112" s="10" t="s">
        <v>403</v>
      </c>
      <c r="I112" s="10">
        <v>42.6405258</v>
      </c>
      <c r="J112" s="10">
        <v>23.3730321</v>
      </c>
      <c r="K112" t="str">
        <f t="shared" si="1"/>
        <v>Pass</v>
      </c>
    </row>
    <row r="113">
      <c r="A113" s="10">
        <v>294.0</v>
      </c>
      <c r="B113" s="10" t="s">
        <v>404</v>
      </c>
      <c r="C113" s="10" t="s">
        <v>33</v>
      </c>
      <c r="D113" s="10" t="s">
        <v>407</v>
      </c>
      <c r="E113" s="10" t="s">
        <v>34</v>
      </c>
      <c r="F113" s="10" t="s">
        <v>30</v>
      </c>
      <c r="G113" s="10"/>
      <c r="H113" s="10" t="s">
        <v>408</v>
      </c>
      <c r="I113" s="10">
        <v>42.6517985</v>
      </c>
      <c r="J113" s="10">
        <v>23.3917943</v>
      </c>
      <c r="K113" t="str">
        <f t="shared" si="1"/>
        <v>Pass</v>
      </c>
    </row>
    <row r="114">
      <c r="A114" s="10">
        <v>299.0</v>
      </c>
      <c r="B114" s="10" t="s">
        <v>409</v>
      </c>
      <c r="C114" s="10" t="s">
        <v>57</v>
      </c>
      <c r="D114" s="10" t="s">
        <v>106</v>
      </c>
      <c r="E114" s="10" t="s">
        <v>104</v>
      </c>
      <c r="F114" s="10" t="s">
        <v>30</v>
      </c>
      <c r="G114" s="10"/>
      <c r="H114" s="10" t="s">
        <v>123</v>
      </c>
      <c r="I114" s="10">
        <v>42.6494732</v>
      </c>
      <c r="J114" s="10">
        <v>23.3110698</v>
      </c>
      <c r="K114" t="str">
        <f t="shared" si="1"/>
        <v>Pass</v>
      </c>
    </row>
    <row r="115">
      <c r="A115" s="10">
        <v>301.0</v>
      </c>
      <c r="B115" s="10" t="s">
        <v>411</v>
      </c>
      <c r="C115" s="10" t="s">
        <v>33</v>
      </c>
      <c r="D115" s="10" t="s">
        <v>72</v>
      </c>
      <c r="E115" s="10" t="s">
        <v>29</v>
      </c>
      <c r="F115" s="10" t="s">
        <v>30</v>
      </c>
      <c r="G115" s="10"/>
      <c r="H115" s="10" t="s">
        <v>100</v>
      </c>
      <c r="I115" s="10">
        <v>42.638511</v>
      </c>
      <c r="J115" s="10">
        <v>23.3841136</v>
      </c>
      <c r="K115" t="str">
        <f t="shared" si="1"/>
        <v>Pass</v>
      </c>
    </row>
    <row r="116">
      <c r="A116" s="10">
        <v>302.0</v>
      </c>
      <c r="B116" s="10" t="s">
        <v>411</v>
      </c>
      <c r="C116" s="10" t="s">
        <v>33</v>
      </c>
      <c r="D116" s="10" t="s">
        <v>381</v>
      </c>
      <c r="E116" s="10" t="s">
        <v>20</v>
      </c>
      <c r="F116" s="10" t="s">
        <v>30</v>
      </c>
      <c r="G116" s="10"/>
      <c r="H116" s="10" t="s">
        <v>412</v>
      </c>
      <c r="I116" s="10">
        <v>42.683056</v>
      </c>
      <c r="J116" s="10">
        <v>23.243056</v>
      </c>
      <c r="K116" t="str">
        <f t="shared" si="1"/>
        <v>Pass</v>
      </c>
    </row>
    <row r="117">
      <c r="A117" s="10">
        <v>303.0</v>
      </c>
      <c r="B117" s="10" t="s">
        <v>411</v>
      </c>
      <c r="C117" s="10" t="s">
        <v>18</v>
      </c>
      <c r="D117" s="10" t="s">
        <v>414</v>
      </c>
      <c r="E117" s="10" t="s">
        <v>59</v>
      </c>
      <c r="F117" s="10" t="s">
        <v>30</v>
      </c>
      <c r="G117" s="10"/>
      <c r="H117" s="10" t="s">
        <v>415</v>
      </c>
      <c r="I117" s="10">
        <v>42.6966222</v>
      </c>
      <c r="J117" s="10">
        <v>23.3098007</v>
      </c>
      <c r="K117" t="str">
        <f t="shared" si="1"/>
        <v>Pass</v>
      </c>
    </row>
    <row r="118">
      <c r="A118" s="10">
        <v>304.0</v>
      </c>
      <c r="B118" s="10" t="s">
        <v>411</v>
      </c>
      <c r="C118" s="10" t="s">
        <v>18</v>
      </c>
      <c r="D118" s="10" t="s">
        <v>417</v>
      </c>
      <c r="E118" s="10" t="s">
        <v>237</v>
      </c>
      <c r="F118" s="10" t="s">
        <v>30</v>
      </c>
      <c r="G118" s="10"/>
      <c r="H118" s="10" t="s">
        <v>418</v>
      </c>
      <c r="I118" s="10">
        <v>42.74448</v>
      </c>
      <c r="J118" s="10">
        <v>23.2320168</v>
      </c>
      <c r="K118" t="str">
        <f t="shared" si="1"/>
        <v>Pass</v>
      </c>
    </row>
    <row r="119">
      <c r="A119" s="10">
        <v>308.0</v>
      </c>
      <c r="B119" s="10" t="s">
        <v>419</v>
      </c>
      <c r="C119" s="10" t="s">
        <v>57</v>
      </c>
      <c r="D119" s="10" t="s">
        <v>420</v>
      </c>
      <c r="E119" s="10" t="s">
        <v>104</v>
      </c>
      <c r="F119" s="10" t="s">
        <v>30</v>
      </c>
      <c r="G119" s="10"/>
      <c r="H119" s="10" t="s">
        <v>422</v>
      </c>
      <c r="I119" s="10">
        <v>42.6692151</v>
      </c>
      <c r="J119" s="10">
        <v>23.3126592</v>
      </c>
      <c r="K119" t="str">
        <f t="shared" si="1"/>
        <v>Pass</v>
      </c>
    </row>
    <row r="120">
      <c r="A120" s="10">
        <v>309.0</v>
      </c>
      <c r="B120" s="10" t="s">
        <v>419</v>
      </c>
      <c r="C120" s="10" t="s">
        <v>18</v>
      </c>
      <c r="D120" s="10" t="s">
        <v>72</v>
      </c>
      <c r="E120" s="10" t="s">
        <v>29</v>
      </c>
      <c r="F120" s="10" t="s">
        <v>30</v>
      </c>
      <c r="G120" s="10"/>
      <c r="H120" s="10" t="s">
        <v>100</v>
      </c>
      <c r="I120" s="10">
        <v>42.638511</v>
      </c>
      <c r="J120" s="10">
        <v>23.3841136</v>
      </c>
      <c r="K120" t="str">
        <f t="shared" si="1"/>
        <v>Pass</v>
      </c>
    </row>
    <row r="121">
      <c r="A121" s="10">
        <v>310.0</v>
      </c>
      <c r="B121" s="10" t="s">
        <v>419</v>
      </c>
      <c r="C121" s="10" t="s">
        <v>18</v>
      </c>
      <c r="D121" s="10" t="s">
        <v>228</v>
      </c>
      <c r="E121" s="10" t="s">
        <v>68</v>
      </c>
      <c r="F121" s="10" t="s">
        <v>30</v>
      </c>
      <c r="G121" s="10"/>
      <c r="H121" s="10" t="s">
        <v>259</v>
      </c>
      <c r="I121" s="10">
        <v>42.6549083</v>
      </c>
      <c r="J121" s="10">
        <v>23.3724167</v>
      </c>
      <c r="K121" t="str">
        <f t="shared" si="1"/>
        <v>Pass</v>
      </c>
    </row>
    <row r="122">
      <c r="A122" s="10">
        <v>311.0</v>
      </c>
      <c r="B122" s="10" t="s">
        <v>419</v>
      </c>
      <c r="C122" s="10" t="s">
        <v>279</v>
      </c>
      <c r="D122" s="10" t="s">
        <v>427</v>
      </c>
      <c r="E122" s="10" t="s">
        <v>50</v>
      </c>
      <c r="F122" s="10" t="s">
        <v>30</v>
      </c>
      <c r="G122" s="10"/>
      <c r="H122" s="10" t="s">
        <v>428</v>
      </c>
      <c r="I122" s="10">
        <v>42.7517455</v>
      </c>
      <c r="J122" s="10">
        <v>23.3171679</v>
      </c>
      <c r="K122" t="str">
        <f t="shared" si="1"/>
        <v>Pass</v>
      </c>
    </row>
    <row r="123">
      <c r="A123" s="10">
        <v>316.0</v>
      </c>
      <c r="B123" s="10" t="s">
        <v>430</v>
      </c>
      <c r="C123" s="10" t="s">
        <v>57</v>
      </c>
      <c r="D123" s="10" t="s">
        <v>69</v>
      </c>
      <c r="E123" s="10" t="s">
        <v>68</v>
      </c>
      <c r="F123" s="10" t="s">
        <v>30</v>
      </c>
      <c r="G123" s="10"/>
      <c r="H123" s="10" t="s">
        <v>105</v>
      </c>
      <c r="I123" s="10">
        <v>42.6541867</v>
      </c>
      <c r="J123" s="10">
        <v>23.3514271</v>
      </c>
      <c r="K123" t="str">
        <f t="shared" si="1"/>
        <v>Pass</v>
      </c>
    </row>
    <row r="124">
      <c r="A124" s="10">
        <v>317.0</v>
      </c>
      <c r="B124" s="10" t="s">
        <v>431</v>
      </c>
      <c r="C124" s="10" t="s">
        <v>57</v>
      </c>
      <c r="D124" s="10" t="s">
        <v>217</v>
      </c>
      <c r="E124" s="10" t="s">
        <v>46</v>
      </c>
      <c r="F124" s="10" t="s">
        <v>30</v>
      </c>
      <c r="G124" s="10"/>
      <c r="H124" s="10" t="s">
        <v>218</v>
      </c>
      <c r="I124" s="10">
        <v>42.6700068</v>
      </c>
      <c r="J124" s="10">
        <v>23.2878249</v>
      </c>
      <c r="K124" t="str">
        <f t="shared" si="1"/>
        <v>Pass</v>
      </c>
    </row>
    <row r="125">
      <c r="A125" s="10">
        <v>318.0</v>
      </c>
      <c r="B125" s="10" t="s">
        <v>431</v>
      </c>
      <c r="C125" s="10" t="s">
        <v>33</v>
      </c>
      <c r="D125" s="10" t="s">
        <v>435</v>
      </c>
      <c r="E125" s="10" t="s">
        <v>436</v>
      </c>
      <c r="F125" s="10" t="s">
        <v>30</v>
      </c>
      <c r="G125" s="10"/>
      <c r="H125" s="10" t="s">
        <v>438</v>
      </c>
      <c r="I125" s="10">
        <v>42.7211662</v>
      </c>
      <c r="J125" s="10">
        <v>23.2809741</v>
      </c>
      <c r="K125" t="str">
        <f t="shared" si="1"/>
        <v>Pass</v>
      </c>
    </row>
    <row r="126">
      <c r="A126" s="10">
        <v>321.0</v>
      </c>
      <c r="B126" s="10" t="s">
        <v>439</v>
      </c>
      <c r="C126" s="10" t="s">
        <v>57</v>
      </c>
      <c r="D126" s="10" t="s">
        <v>106</v>
      </c>
      <c r="E126" s="10" t="s">
        <v>104</v>
      </c>
      <c r="F126" s="10" t="s">
        <v>30</v>
      </c>
      <c r="G126" s="10"/>
      <c r="H126" s="10" t="s">
        <v>123</v>
      </c>
      <c r="I126" s="10">
        <v>42.6494732</v>
      </c>
      <c r="J126" s="10">
        <v>23.3110698</v>
      </c>
      <c r="K126" t="str">
        <f t="shared" si="1"/>
        <v>Pass</v>
      </c>
    </row>
    <row r="127">
      <c r="A127" s="10">
        <v>324.0</v>
      </c>
      <c r="B127" s="10" t="s">
        <v>441</v>
      </c>
      <c r="C127" s="10" t="s">
        <v>57</v>
      </c>
      <c r="D127" s="10" t="s">
        <v>228</v>
      </c>
      <c r="E127" s="10" t="s">
        <v>29</v>
      </c>
      <c r="F127" s="10" t="s">
        <v>30</v>
      </c>
      <c r="G127" s="10"/>
      <c r="H127" s="10" t="s">
        <v>229</v>
      </c>
      <c r="I127" s="10">
        <v>42.6549083</v>
      </c>
      <c r="J127" s="10">
        <v>23.3724167</v>
      </c>
      <c r="K127" t="str">
        <f t="shared" si="1"/>
        <v>Pass</v>
      </c>
    </row>
    <row r="128">
      <c r="A128" s="10">
        <v>325.0</v>
      </c>
      <c r="B128" s="10" t="s">
        <v>441</v>
      </c>
      <c r="C128" s="10" t="s">
        <v>57</v>
      </c>
      <c r="D128" s="10" t="s">
        <v>246</v>
      </c>
      <c r="E128" s="10" t="s">
        <v>104</v>
      </c>
      <c r="F128" s="10" t="s">
        <v>30</v>
      </c>
      <c r="G128" s="10"/>
      <c r="H128" s="10" t="s">
        <v>446</v>
      </c>
      <c r="I128" s="10">
        <v>42.6868307</v>
      </c>
      <c r="J128" s="10">
        <v>23.2998341</v>
      </c>
      <c r="K128" t="str">
        <f t="shared" si="1"/>
        <v>Pass</v>
      </c>
    </row>
    <row r="129">
      <c r="A129" s="10">
        <v>328.0</v>
      </c>
      <c r="B129" s="10" t="s">
        <v>441</v>
      </c>
      <c r="C129" s="10" t="s">
        <v>279</v>
      </c>
      <c r="D129" s="10" t="s">
        <v>169</v>
      </c>
      <c r="E129" s="10" t="s">
        <v>46</v>
      </c>
      <c r="F129" s="10" t="s">
        <v>30</v>
      </c>
      <c r="G129" s="10"/>
      <c r="H129" s="10" t="s">
        <v>170</v>
      </c>
      <c r="I129" s="10">
        <v>42.64674</v>
      </c>
      <c r="J129" s="10">
        <v>23.2804153</v>
      </c>
      <c r="K129" t="str">
        <f t="shared" si="1"/>
        <v>Pass</v>
      </c>
    </row>
    <row r="130">
      <c r="A130" s="10">
        <v>329.0</v>
      </c>
      <c r="B130" s="10" t="s">
        <v>450</v>
      </c>
      <c r="C130" s="10" t="s">
        <v>57</v>
      </c>
      <c r="D130" s="10" t="s">
        <v>69</v>
      </c>
      <c r="E130" s="10" t="s">
        <v>68</v>
      </c>
      <c r="F130" s="10" t="s">
        <v>30</v>
      </c>
      <c r="G130" s="10"/>
      <c r="H130" s="10" t="s">
        <v>105</v>
      </c>
      <c r="I130" s="10">
        <v>42.6541867</v>
      </c>
      <c r="J130" s="10">
        <v>23.3514271</v>
      </c>
      <c r="K130" t="str">
        <f t="shared" si="1"/>
        <v>Pass</v>
      </c>
    </row>
    <row r="131">
      <c r="A131" s="10">
        <v>330.0</v>
      </c>
      <c r="B131" s="10" t="s">
        <v>450</v>
      </c>
      <c r="C131" s="10" t="s">
        <v>279</v>
      </c>
      <c r="D131" s="10" t="s">
        <v>454</v>
      </c>
      <c r="E131" s="10" t="s">
        <v>36</v>
      </c>
      <c r="F131" s="10" t="s">
        <v>30</v>
      </c>
      <c r="G131" s="10"/>
      <c r="H131" s="10" t="s">
        <v>455</v>
      </c>
      <c r="I131" s="10">
        <v>42.7517455</v>
      </c>
      <c r="J131" s="10">
        <v>23.3171679</v>
      </c>
      <c r="K131" t="str">
        <f t="shared" si="1"/>
        <v>Pass</v>
      </c>
    </row>
    <row r="132">
      <c r="A132" s="10">
        <v>331.0</v>
      </c>
      <c r="B132" s="10" t="s">
        <v>458</v>
      </c>
      <c r="C132" s="10" t="s">
        <v>18</v>
      </c>
      <c r="D132" s="10" t="s">
        <v>459</v>
      </c>
      <c r="E132" s="10" t="s">
        <v>34</v>
      </c>
      <c r="F132" s="10" t="s">
        <v>30</v>
      </c>
      <c r="G132" s="10"/>
      <c r="H132" s="10" t="s">
        <v>461</v>
      </c>
      <c r="I132" s="10">
        <v>42.6465295</v>
      </c>
      <c r="J132" s="10">
        <v>23.4058897</v>
      </c>
      <c r="K132" t="str">
        <f t="shared" si="1"/>
        <v>Pass</v>
      </c>
    </row>
    <row r="133">
      <c r="A133" s="10">
        <v>332.0</v>
      </c>
      <c r="B133" s="10" t="s">
        <v>458</v>
      </c>
      <c r="C133" s="10" t="s">
        <v>279</v>
      </c>
      <c r="D133" s="10" t="s">
        <v>217</v>
      </c>
      <c r="E133" s="10" t="s">
        <v>46</v>
      </c>
      <c r="F133" s="10" t="s">
        <v>30</v>
      </c>
      <c r="G133" s="10"/>
      <c r="H133" s="10" t="s">
        <v>218</v>
      </c>
      <c r="I133" s="10">
        <v>42.6700068</v>
      </c>
      <c r="J133" s="10">
        <v>23.2878249</v>
      </c>
      <c r="K133" t="str">
        <f t="shared" si="1"/>
        <v>Pass</v>
      </c>
    </row>
    <row r="134">
      <c r="A134" s="10">
        <v>333.0</v>
      </c>
      <c r="B134" s="10" t="s">
        <v>458</v>
      </c>
      <c r="C134" s="10" t="s">
        <v>279</v>
      </c>
      <c r="D134" s="10" t="s">
        <v>465</v>
      </c>
      <c r="E134" s="10" t="s">
        <v>237</v>
      </c>
      <c r="F134" s="10" t="s">
        <v>30</v>
      </c>
      <c r="G134" s="10"/>
      <c r="H134" s="10" t="s">
        <v>466</v>
      </c>
      <c r="I134" s="10">
        <v>42.8519742</v>
      </c>
      <c r="J134" s="10">
        <v>23.0378716</v>
      </c>
      <c r="K134" t="str">
        <f t="shared" si="1"/>
        <v>Pass</v>
      </c>
    </row>
    <row r="135">
      <c r="A135" s="10">
        <v>335.0</v>
      </c>
      <c r="B135" s="10" t="s">
        <v>470</v>
      </c>
      <c r="C135" s="10" t="s">
        <v>57</v>
      </c>
      <c r="D135" s="10" t="s">
        <v>217</v>
      </c>
      <c r="E135" s="10" t="s">
        <v>46</v>
      </c>
      <c r="F135" s="10" t="s">
        <v>30</v>
      </c>
      <c r="G135" s="10"/>
      <c r="H135" s="10" t="s">
        <v>218</v>
      </c>
      <c r="I135" s="10">
        <v>42.6700068</v>
      </c>
      <c r="J135" s="10">
        <v>23.2878249</v>
      </c>
      <c r="K135" t="str">
        <f t="shared" si="1"/>
        <v>Pass</v>
      </c>
    </row>
    <row r="136">
      <c r="A136" s="10">
        <v>338.0</v>
      </c>
      <c r="B136" s="10" t="s">
        <v>471</v>
      </c>
      <c r="C136" s="10" t="s">
        <v>57</v>
      </c>
      <c r="D136" s="10" t="s">
        <v>255</v>
      </c>
      <c r="E136" s="10" t="s">
        <v>68</v>
      </c>
      <c r="F136" s="10" t="s">
        <v>30</v>
      </c>
      <c r="G136" s="10"/>
      <c r="H136" s="10" t="s">
        <v>257</v>
      </c>
      <c r="I136" s="10">
        <v>42.6555338</v>
      </c>
      <c r="J136" s="10">
        <v>23.3641039</v>
      </c>
      <c r="K136" t="str">
        <f t="shared" si="1"/>
        <v>Pass</v>
      </c>
    </row>
    <row r="137">
      <c r="A137" s="10">
        <v>339.0</v>
      </c>
      <c r="B137" s="10" t="s">
        <v>471</v>
      </c>
      <c r="C137" s="10" t="s">
        <v>279</v>
      </c>
      <c r="D137" s="10" t="s">
        <v>72</v>
      </c>
      <c r="E137" s="10" t="s">
        <v>29</v>
      </c>
      <c r="F137" s="10" t="s">
        <v>30</v>
      </c>
      <c r="G137" s="10"/>
      <c r="H137" s="10" t="s">
        <v>100</v>
      </c>
      <c r="I137" s="10">
        <v>42.638511</v>
      </c>
      <c r="J137" s="10">
        <v>23.3841136</v>
      </c>
      <c r="K137" t="str">
        <f t="shared" si="1"/>
        <v>Pass</v>
      </c>
    </row>
    <row r="138">
      <c r="A138" s="10">
        <v>340.0</v>
      </c>
      <c r="B138" s="10" t="s">
        <v>473</v>
      </c>
      <c r="C138" s="10" t="s">
        <v>57</v>
      </c>
      <c r="D138" s="10" t="s">
        <v>158</v>
      </c>
      <c r="E138" s="10" t="s">
        <v>46</v>
      </c>
      <c r="F138" s="10" t="s">
        <v>30</v>
      </c>
      <c r="G138" s="10"/>
      <c r="H138" s="10" t="s">
        <v>159</v>
      </c>
      <c r="I138" s="10">
        <v>42.6652466</v>
      </c>
      <c r="J138" s="10">
        <v>23.2598648</v>
      </c>
      <c r="K138" t="str">
        <f t="shared" si="1"/>
        <v>Pass</v>
      </c>
    </row>
    <row r="139">
      <c r="A139" s="10">
        <v>342.0</v>
      </c>
      <c r="B139" s="10" t="s">
        <v>473</v>
      </c>
      <c r="C139" s="10" t="s">
        <v>33</v>
      </c>
      <c r="D139" s="10" t="s">
        <v>273</v>
      </c>
      <c r="E139" s="10" t="s">
        <v>64</v>
      </c>
      <c r="F139" s="10" t="s">
        <v>30</v>
      </c>
      <c r="G139" s="10"/>
      <c r="H139" s="10" t="s">
        <v>274</v>
      </c>
      <c r="I139" s="10">
        <v>42.6711673999999</v>
      </c>
      <c r="J139" s="10">
        <v>23.3564002</v>
      </c>
      <c r="K139" t="str">
        <f t="shared" si="1"/>
        <v>Pass</v>
      </c>
    </row>
    <row r="140">
      <c r="A140" s="10">
        <v>347.0</v>
      </c>
      <c r="B140" s="10" t="s">
        <v>478</v>
      </c>
      <c r="C140" s="10" t="s">
        <v>18</v>
      </c>
      <c r="D140" s="10" t="s">
        <v>69</v>
      </c>
      <c r="E140" s="10" t="s">
        <v>68</v>
      </c>
      <c r="F140" s="10" t="s">
        <v>30</v>
      </c>
      <c r="G140" s="10"/>
      <c r="H140" s="10" t="s">
        <v>105</v>
      </c>
      <c r="I140" s="10">
        <v>42.6541867</v>
      </c>
      <c r="J140" s="10">
        <v>23.3514271</v>
      </c>
      <c r="K140" t="str">
        <f t="shared" si="1"/>
        <v>Pass</v>
      </c>
    </row>
    <row r="141">
      <c r="A141" s="10">
        <v>349.0</v>
      </c>
      <c r="B141" s="10" t="s">
        <v>479</v>
      </c>
      <c r="C141" s="10" t="s">
        <v>57</v>
      </c>
      <c r="D141" s="10" t="s">
        <v>217</v>
      </c>
      <c r="E141" s="10" t="s">
        <v>46</v>
      </c>
      <c r="F141" s="10" t="s">
        <v>30</v>
      </c>
      <c r="G141" s="10"/>
      <c r="H141" s="10" t="s">
        <v>218</v>
      </c>
      <c r="I141" s="10">
        <v>42.6700068</v>
      </c>
      <c r="J141" s="10">
        <v>23.2878249</v>
      </c>
      <c r="K141" t="str">
        <f t="shared" si="1"/>
        <v>Pass</v>
      </c>
    </row>
    <row r="142">
      <c r="A142" s="10">
        <v>350.0</v>
      </c>
      <c r="B142" s="10" t="s">
        <v>479</v>
      </c>
      <c r="C142" s="10" t="s">
        <v>18</v>
      </c>
      <c r="D142" s="10" t="s">
        <v>395</v>
      </c>
      <c r="E142" s="10" t="s">
        <v>111</v>
      </c>
      <c r="F142" s="10" t="s">
        <v>30</v>
      </c>
      <c r="G142" s="10"/>
      <c r="H142" s="10" t="s">
        <v>485</v>
      </c>
      <c r="I142" s="10">
        <v>42.6790219</v>
      </c>
      <c r="J142" s="10">
        <v>23.3632074</v>
      </c>
      <c r="K142" t="str">
        <f t="shared" si="1"/>
        <v>Pass</v>
      </c>
    </row>
    <row r="143">
      <c r="A143" s="10">
        <v>355.0</v>
      </c>
      <c r="B143" s="10" t="s">
        <v>487</v>
      </c>
      <c r="C143" s="10" t="s">
        <v>279</v>
      </c>
      <c r="D143" s="10" t="s">
        <v>488</v>
      </c>
      <c r="E143" s="10" t="s">
        <v>36</v>
      </c>
      <c r="F143" s="10" t="s">
        <v>30</v>
      </c>
      <c r="G143" s="10"/>
      <c r="H143" s="10" t="s">
        <v>490</v>
      </c>
      <c r="I143" s="10">
        <v>42.7517455</v>
      </c>
      <c r="J143" s="10">
        <v>23.3171679</v>
      </c>
      <c r="K143" t="str">
        <f t="shared" si="1"/>
        <v>Pass</v>
      </c>
    </row>
    <row r="144">
      <c r="A144" s="10">
        <v>356.0</v>
      </c>
      <c r="B144" s="10" t="s">
        <v>487</v>
      </c>
      <c r="C144" s="10" t="s">
        <v>279</v>
      </c>
      <c r="D144" s="10" t="s">
        <v>267</v>
      </c>
      <c r="E144" s="10" t="s">
        <v>36</v>
      </c>
      <c r="F144" s="10" t="s">
        <v>30</v>
      </c>
      <c r="G144" s="10"/>
      <c r="H144" s="10" t="s">
        <v>268</v>
      </c>
      <c r="I144" s="10">
        <v>42.7324999999999</v>
      </c>
      <c r="J144" s="10">
        <v>23.298611</v>
      </c>
      <c r="K144" t="str">
        <f t="shared" si="1"/>
        <v>Pass</v>
      </c>
    </row>
    <row r="145">
      <c r="A145" s="10">
        <v>357.0</v>
      </c>
      <c r="B145" s="10" t="s">
        <v>487</v>
      </c>
      <c r="C145" s="10" t="s">
        <v>279</v>
      </c>
      <c r="D145" s="10" t="s">
        <v>209</v>
      </c>
      <c r="E145" s="10" t="s">
        <v>36</v>
      </c>
      <c r="F145" s="10" t="s">
        <v>30</v>
      </c>
      <c r="G145" s="10"/>
      <c r="H145" s="10" t="s">
        <v>210</v>
      </c>
      <c r="I145" s="10">
        <v>42.728</v>
      </c>
      <c r="J145" s="10">
        <v>23.300945</v>
      </c>
      <c r="K145" t="str">
        <f t="shared" si="1"/>
        <v>Pass</v>
      </c>
    </row>
    <row r="146">
      <c r="A146" s="10">
        <v>358.0</v>
      </c>
      <c r="B146" s="10" t="s">
        <v>487</v>
      </c>
      <c r="C146" s="10" t="s">
        <v>279</v>
      </c>
      <c r="D146" s="10" t="s">
        <v>93</v>
      </c>
      <c r="E146" s="10" t="s">
        <v>36</v>
      </c>
      <c r="F146" s="10" t="s">
        <v>30</v>
      </c>
      <c r="G146" s="10"/>
      <c r="H146" s="10" t="s">
        <v>114</v>
      </c>
      <c r="I146" s="10">
        <v>42.7736074</v>
      </c>
      <c r="J146" s="10">
        <v>23.3138685</v>
      </c>
      <c r="K146" t="str">
        <f t="shared" si="1"/>
        <v>Pass</v>
      </c>
    </row>
    <row r="147">
      <c r="A147" s="10">
        <v>359.0</v>
      </c>
      <c r="B147" s="10" t="s">
        <v>487</v>
      </c>
      <c r="C147" s="10" t="s">
        <v>279</v>
      </c>
      <c r="D147" s="10" t="s">
        <v>495</v>
      </c>
      <c r="E147" s="10" t="s">
        <v>36</v>
      </c>
      <c r="F147" s="10" t="s">
        <v>30</v>
      </c>
      <c r="G147" s="10"/>
      <c r="H147" s="10" t="s">
        <v>496</v>
      </c>
      <c r="I147" s="10">
        <v>42.7324999999999</v>
      </c>
      <c r="J147" s="10">
        <v>23.298611</v>
      </c>
      <c r="K147" t="str">
        <f t="shared" si="1"/>
        <v>Pass</v>
      </c>
    </row>
    <row r="148">
      <c r="A148" s="10">
        <v>360.0</v>
      </c>
      <c r="B148" s="10" t="s">
        <v>487</v>
      </c>
      <c r="C148" s="10" t="s">
        <v>279</v>
      </c>
      <c r="D148" s="10" t="s">
        <v>108</v>
      </c>
      <c r="E148" s="10" t="s">
        <v>46</v>
      </c>
      <c r="F148" s="10" t="s">
        <v>30</v>
      </c>
      <c r="G148" s="10"/>
      <c r="H148" s="10" t="s">
        <v>125</v>
      </c>
      <c r="I148" s="10">
        <v>42.6674778</v>
      </c>
      <c r="J148" s="10">
        <v>23.2488129</v>
      </c>
      <c r="K148" t="str">
        <f t="shared" si="1"/>
        <v>Pass</v>
      </c>
    </row>
    <row r="149">
      <c r="A149" s="10">
        <v>361.0</v>
      </c>
      <c r="B149" s="10" t="s">
        <v>487</v>
      </c>
      <c r="C149" s="10" t="s">
        <v>279</v>
      </c>
      <c r="D149" s="10" t="s">
        <v>501</v>
      </c>
      <c r="E149" s="10" t="s">
        <v>237</v>
      </c>
      <c r="F149" s="10" t="s">
        <v>30</v>
      </c>
      <c r="G149" s="10"/>
      <c r="H149" s="10" t="s">
        <v>502</v>
      </c>
      <c r="I149" s="10">
        <v>42.7439844</v>
      </c>
      <c r="J149" s="10">
        <v>23.2670102</v>
      </c>
      <c r="K149" t="str">
        <f t="shared" si="1"/>
        <v>Pass</v>
      </c>
    </row>
    <row r="150">
      <c r="A150" s="10">
        <v>362.0</v>
      </c>
      <c r="B150" s="10" t="s">
        <v>505</v>
      </c>
      <c r="C150" s="10" t="s">
        <v>18</v>
      </c>
      <c r="D150" s="10" t="s">
        <v>158</v>
      </c>
      <c r="E150" s="10" t="s">
        <v>140</v>
      </c>
      <c r="F150" s="10" t="s">
        <v>30</v>
      </c>
      <c r="G150" s="10"/>
      <c r="H150" s="10" t="s">
        <v>507</v>
      </c>
      <c r="I150" s="10">
        <v>42.6780979</v>
      </c>
      <c r="J150" s="10">
        <v>23.2840553</v>
      </c>
      <c r="K150" t="str">
        <f t="shared" si="1"/>
        <v>Pass</v>
      </c>
    </row>
    <row r="151">
      <c r="A151" s="10">
        <v>364.0</v>
      </c>
      <c r="B151" s="10" t="s">
        <v>509</v>
      </c>
      <c r="C151" s="10" t="s">
        <v>57</v>
      </c>
      <c r="D151" s="10" t="s">
        <v>95</v>
      </c>
      <c r="E151" s="10" t="s">
        <v>46</v>
      </c>
      <c r="F151" s="10" t="s">
        <v>30</v>
      </c>
      <c r="G151" s="10"/>
      <c r="H151" s="10" t="s">
        <v>118</v>
      </c>
      <c r="I151" s="10">
        <v>42.6623405</v>
      </c>
      <c r="J151" s="10">
        <v>23.2673632</v>
      </c>
      <c r="K151" t="str">
        <f t="shared" si="1"/>
        <v>Pass</v>
      </c>
    </row>
    <row r="152">
      <c r="A152" s="10">
        <v>368.0</v>
      </c>
      <c r="B152" s="10" t="s">
        <v>510</v>
      </c>
      <c r="C152" s="10" t="s">
        <v>57</v>
      </c>
      <c r="D152" s="10" t="s">
        <v>108</v>
      </c>
      <c r="E152" s="10" t="s">
        <v>46</v>
      </c>
      <c r="F152" s="10" t="s">
        <v>30</v>
      </c>
      <c r="G152" s="10"/>
      <c r="H152" s="10" t="s">
        <v>125</v>
      </c>
      <c r="I152" s="10">
        <v>42.6674778</v>
      </c>
      <c r="J152" s="10">
        <v>23.2488129</v>
      </c>
      <c r="K152" t="str">
        <f t="shared" si="1"/>
        <v>Pass</v>
      </c>
    </row>
    <row r="153">
      <c r="A153" s="10">
        <v>370.0</v>
      </c>
      <c r="B153" s="10" t="s">
        <v>510</v>
      </c>
      <c r="C153" s="10" t="s">
        <v>57</v>
      </c>
      <c r="D153" s="10" t="s">
        <v>95</v>
      </c>
      <c r="E153" s="10" t="s">
        <v>46</v>
      </c>
      <c r="F153" s="10" t="s">
        <v>30</v>
      </c>
      <c r="G153" s="10"/>
      <c r="H153" s="10" t="s">
        <v>118</v>
      </c>
      <c r="I153" s="10">
        <v>42.6623405</v>
      </c>
      <c r="J153" s="10">
        <v>23.2673632</v>
      </c>
      <c r="K153" t="str">
        <f t="shared" si="1"/>
        <v>Pass</v>
      </c>
    </row>
    <row r="154">
      <c r="A154" s="10">
        <v>372.0</v>
      </c>
      <c r="B154" s="10" t="s">
        <v>510</v>
      </c>
      <c r="C154" s="10" t="s">
        <v>18</v>
      </c>
      <c r="D154" s="10" t="s">
        <v>203</v>
      </c>
      <c r="E154" s="10" t="s">
        <v>46</v>
      </c>
      <c r="F154" s="10" t="s">
        <v>30</v>
      </c>
      <c r="G154" s="10"/>
      <c r="H154" s="10" t="s">
        <v>204</v>
      </c>
      <c r="I154" s="10">
        <v>42.55</v>
      </c>
      <c r="J154" s="10">
        <v>23.25</v>
      </c>
      <c r="K154" t="str">
        <f t="shared" si="1"/>
        <v>Pass</v>
      </c>
    </row>
    <row r="155">
      <c r="A155" s="10">
        <v>373.0</v>
      </c>
      <c r="B155" s="10" t="s">
        <v>515</v>
      </c>
      <c r="C155" s="10" t="s">
        <v>33</v>
      </c>
      <c r="D155" s="10" t="s">
        <v>65</v>
      </c>
      <c r="E155" s="10" t="s">
        <v>64</v>
      </c>
      <c r="F155" s="10" t="s">
        <v>30</v>
      </c>
      <c r="G155" s="10"/>
      <c r="H155" s="10" t="s">
        <v>96</v>
      </c>
      <c r="I155" s="10">
        <v>42.6639561</v>
      </c>
      <c r="J155" s="10">
        <v>23.3466107</v>
      </c>
      <c r="K155" t="str">
        <f t="shared" si="1"/>
        <v>Pass</v>
      </c>
    </row>
    <row r="156">
      <c r="A156" s="10">
        <v>378.0</v>
      </c>
      <c r="B156" s="10" t="s">
        <v>518</v>
      </c>
      <c r="C156" s="10" t="s">
        <v>279</v>
      </c>
      <c r="D156" s="10" t="s">
        <v>203</v>
      </c>
      <c r="E156" s="10" t="s">
        <v>46</v>
      </c>
      <c r="F156" s="10" t="s">
        <v>30</v>
      </c>
      <c r="G156" s="10"/>
      <c r="H156" s="10" t="s">
        <v>204</v>
      </c>
      <c r="I156" s="10">
        <v>42.55</v>
      </c>
      <c r="J156" s="10">
        <v>23.25</v>
      </c>
      <c r="K156" t="str">
        <f t="shared" si="1"/>
        <v>Pass</v>
      </c>
    </row>
    <row r="157">
      <c r="A157" s="10">
        <v>379.0</v>
      </c>
      <c r="B157" s="10" t="s">
        <v>521</v>
      </c>
      <c r="C157" s="10" t="s">
        <v>57</v>
      </c>
      <c r="D157" s="10" t="s">
        <v>463</v>
      </c>
      <c r="E157" s="10" t="s">
        <v>89</v>
      </c>
      <c r="F157" s="10" t="s">
        <v>30</v>
      </c>
      <c r="G157" s="10"/>
      <c r="H157" s="10" t="s">
        <v>525</v>
      </c>
      <c r="I157" s="10">
        <v>4.6534898</v>
      </c>
      <c r="J157" s="10">
        <v>-74.0546779</v>
      </c>
      <c r="K157" t="str">
        <f t="shared" si="1"/>
        <v>Please Recode</v>
      </c>
    </row>
    <row r="158">
      <c r="A158" s="10">
        <v>380.0</v>
      </c>
      <c r="B158" s="10" t="s">
        <v>521</v>
      </c>
      <c r="C158" s="10" t="s">
        <v>57</v>
      </c>
      <c r="D158" s="10" t="s">
        <v>106</v>
      </c>
      <c r="E158" s="10" t="s">
        <v>104</v>
      </c>
      <c r="F158" s="10" t="s">
        <v>30</v>
      </c>
      <c r="G158" s="10"/>
      <c r="H158" s="10" t="s">
        <v>123</v>
      </c>
      <c r="I158" s="10">
        <v>42.6494732</v>
      </c>
      <c r="J158" s="10">
        <v>23.3110698</v>
      </c>
      <c r="K158" t="str">
        <f t="shared" si="1"/>
        <v>Pass</v>
      </c>
    </row>
    <row r="159">
      <c r="A159" s="10">
        <v>381.0</v>
      </c>
      <c r="B159" s="10" t="s">
        <v>526</v>
      </c>
      <c r="C159" s="10" t="s">
        <v>57</v>
      </c>
      <c r="D159" s="10" t="s">
        <v>95</v>
      </c>
      <c r="E159" s="10" t="s">
        <v>46</v>
      </c>
      <c r="F159" s="10" t="s">
        <v>30</v>
      </c>
      <c r="G159" s="10"/>
      <c r="H159" s="10" t="s">
        <v>118</v>
      </c>
      <c r="I159" s="10">
        <v>42.6623405</v>
      </c>
      <c r="J159" s="10">
        <v>23.2673632</v>
      </c>
      <c r="K159" t="str">
        <f t="shared" si="1"/>
        <v>Pass</v>
      </c>
    </row>
    <row r="160">
      <c r="A160" s="10">
        <v>385.0</v>
      </c>
      <c r="B160" s="10" t="s">
        <v>528</v>
      </c>
      <c r="C160" s="10" t="s">
        <v>57</v>
      </c>
      <c r="D160" s="10" t="s">
        <v>179</v>
      </c>
      <c r="E160" s="10" t="s">
        <v>140</v>
      </c>
      <c r="F160" s="10" t="s">
        <v>30</v>
      </c>
      <c r="G160" s="10"/>
      <c r="H160" s="10" t="s">
        <v>182</v>
      </c>
      <c r="I160" s="10">
        <v>42.6702005</v>
      </c>
      <c r="J160" s="10">
        <v>23.2741463</v>
      </c>
      <c r="K160" t="str">
        <f t="shared" si="1"/>
        <v>Pass</v>
      </c>
    </row>
    <row r="161">
      <c r="A161" s="10">
        <v>388.0</v>
      </c>
      <c r="B161" s="10" t="s">
        <v>531</v>
      </c>
      <c r="C161" s="10" t="s">
        <v>57</v>
      </c>
      <c r="D161" s="10" t="s">
        <v>532</v>
      </c>
      <c r="E161" s="10" t="s">
        <v>29</v>
      </c>
      <c r="F161" s="10" t="s">
        <v>30</v>
      </c>
      <c r="G161" s="10"/>
      <c r="H161" s="10" t="s">
        <v>535</v>
      </c>
      <c r="I161" s="10">
        <v>42.5881068</v>
      </c>
      <c r="J161" s="10">
        <v>26.4472951</v>
      </c>
      <c r="K161" t="str">
        <f t="shared" si="1"/>
        <v>Please Recode</v>
      </c>
    </row>
    <row r="162">
      <c r="A162" s="10">
        <v>389.0</v>
      </c>
      <c r="B162" s="10" t="s">
        <v>531</v>
      </c>
      <c r="C162" s="10" t="s">
        <v>18</v>
      </c>
      <c r="D162" s="10" t="s">
        <v>101</v>
      </c>
      <c r="E162" s="10" t="s">
        <v>80</v>
      </c>
      <c r="F162" s="10" t="s">
        <v>30</v>
      </c>
      <c r="G162" s="10"/>
      <c r="H162" s="10" t="s">
        <v>537</v>
      </c>
      <c r="I162" s="10">
        <v>42.696389</v>
      </c>
      <c r="J162" s="10">
        <v>23.340833</v>
      </c>
      <c r="K162" t="str">
        <f t="shared" si="1"/>
        <v>Pass</v>
      </c>
    </row>
    <row r="163">
      <c r="A163" s="10">
        <v>390.0</v>
      </c>
      <c r="B163" s="10" t="s">
        <v>538</v>
      </c>
      <c r="C163" s="10" t="s">
        <v>57</v>
      </c>
      <c r="D163" s="10" t="s">
        <v>539</v>
      </c>
      <c r="E163" s="10" t="s">
        <v>89</v>
      </c>
      <c r="F163" s="10" t="s">
        <v>30</v>
      </c>
      <c r="G163" s="10"/>
      <c r="H163" s="10" t="s">
        <v>542</v>
      </c>
      <c r="I163" s="10">
        <v>42.6997213</v>
      </c>
      <c r="J163" s="10">
        <v>23.3687595</v>
      </c>
      <c r="K163" t="str">
        <f t="shared" si="1"/>
        <v>Pass</v>
      </c>
    </row>
    <row r="164">
      <c r="A164" s="10">
        <v>391.0</v>
      </c>
      <c r="B164" s="10" t="s">
        <v>538</v>
      </c>
      <c r="C164" s="10" t="s">
        <v>33</v>
      </c>
      <c r="D164" s="10" t="s">
        <v>233</v>
      </c>
      <c r="E164" s="10" t="s">
        <v>23</v>
      </c>
      <c r="F164" s="10" t="s">
        <v>30</v>
      </c>
      <c r="G164" s="10"/>
      <c r="H164" s="10" t="s">
        <v>234</v>
      </c>
      <c r="I164" s="10">
        <v>42.6996411</v>
      </c>
      <c r="J164" s="10">
        <v>23.2889484</v>
      </c>
      <c r="K164" t="str">
        <f t="shared" si="1"/>
        <v>Pass</v>
      </c>
    </row>
    <row r="165">
      <c r="A165" s="10">
        <v>392.0</v>
      </c>
      <c r="B165" s="10" t="s">
        <v>538</v>
      </c>
      <c r="C165" s="10" t="s">
        <v>18</v>
      </c>
      <c r="D165" s="10" t="s">
        <v>545</v>
      </c>
      <c r="E165" s="10" t="s">
        <v>29</v>
      </c>
      <c r="F165" s="10" t="s">
        <v>30</v>
      </c>
      <c r="G165" s="10"/>
      <c r="H165" s="10" t="s">
        <v>546</v>
      </c>
      <c r="I165" s="10">
        <v>42.6459519</v>
      </c>
      <c r="J165" s="10">
        <v>23.3970398</v>
      </c>
      <c r="K165" t="str">
        <f t="shared" si="1"/>
        <v>Pass</v>
      </c>
    </row>
    <row r="166">
      <c r="A166" s="10">
        <v>394.0</v>
      </c>
      <c r="B166" s="10" t="s">
        <v>551</v>
      </c>
      <c r="C166" s="10" t="s">
        <v>18</v>
      </c>
      <c r="D166" s="10" t="s">
        <v>552</v>
      </c>
      <c r="E166" s="10" t="s">
        <v>36</v>
      </c>
      <c r="F166" s="10" t="s">
        <v>30</v>
      </c>
      <c r="G166" s="10"/>
      <c r="H166" s="10" t="s">
        <v>553</v>
      </c>
      <c r="I166" s="10">
        <v>42.7736074</v>
      </c>
      <c r="J166" s="10">
        <v>23.3138685</v>
      </c>
      <c r="K166" t="str">
        <f t="shared" si="1"/>
        <v>Pass</v>
      </c>
    </row>
    <row r="167">
      <c r="A167" s="10">
        <v>395.0</v>
      </c>
      <c r="B167" s="10" t="s">
        <v>551</v>
      </c>
      <c r="C167" s="10" t="s">
        <v>18</v>
      </c>
      <c r="D167" s="10" t="s">
        <v>361</v>
      </c>
      <c r="E167" s="10" t="s">
        <v>42</v>
      </c>
      <c r="F167" s="10" t="s">
        <v>30</v>
      </c>
      <c r="G167" s="10"/>
      <c r="H167" s="10" t="s">
        <v>555</v>
      </c>
      <c r="I167" s="10">
        <v>42.3441363</v>
      </c>
      <c r="J167" s="10">
        <v>27.182126</v>
      </c>
      <c r="K167" t="str">
        <f t="shared" si="1"/>
        <v>Please Recode</v>
      </c>
    </row>
    <row r="168">
      <c r="A168" s="10">
        <v>396.0</v>
      </c>
      <c r="B168" s="10" t="s">
        <v>551</v>
      </c>
      <c r="C168" s="10" t="s">
        <v>279</v>
      </c>
      <c r="D168" s="10" t="s">
        <v>556</v>
      </c>
      <c r="E168" s="10" t="s">
        <v>34</v>
      </c>
      <c r="F168" s="10" t="s">
        <v>30</v>
      </c>
      <c r="G168" s="10"/>
      <c r="H168" s="10" t="s">
        <v>558</v>
      </c>
      <c r="I168" s="10">
        <v>42.6644546</v>
      </c>
      <c r="J168" s="10">
        <v>23.4010775</v>
      </c>
      <c r="K168" t="str">
        <f t="shared" si="1"/>
        <v>Pass</v>
      </c>
    </row>
    <row r="169">
      <c r="A169" s="10">
        <v>397.0</v>
      </c>
      <c r="B169" s="10" t="s">
        <v>551</v>
      </c>
      <c r="C169" s="10" t="s">
        <v>279</v>
      </c>
      <c r="D169" s="10" t="s">
        <v>106</v>
      </c>
      <c r="E169" s="10" t="s">
        <v>104</v>
      </c>
      <c r="F169" s="10" t="s">
        <v>30</v>
      </c>
      <c r="G169" s="10"/>
      <c r="H169" s="10" t="s">
        <v>123</v>
      </c>
      <c r="I169" s="10">
        <v>42.6494732</v>
      </c>
      <c r="J169" s="10">
        <v>23.3110698</v>
      </c>
      <c r="K169" t="str">
        <f t="shared" si="1"/>
        <v>Pass</v>
      </c>
    </row>
    <row r="170">
      <c r="A170" s="10">
        <v>398.0</v>
      </c>
      <c r="B170" s="10" t="s">
        <v>551</v>
      </c>
      <c r="C170" s="10" t="s">
        <v>279</v>
      </c>
      <c r="D170" s="10" t="s">
        <v>239</v>
      </c>
      <c r="E170" s="10" t="s">
        <v>20</v>
      </c>
      <c r="F170" s="10" t="s">
        <v>30</v>
      </c>
      <c r="G170" s="10"/>
      <c r="H170" s="10" t="s">
        <v>376</v>
      </c>
      <c r="I170" s="10">
        <v>42.6791744999999</v>
      </c>
      <c r="J170" s="10">
        <v>23.2376816</v>
      </c>
      <c r="K170" t="str">
        <f t="shared" si="1"/>
        <v>Pass</v>
      </c>
    </row>
    <row r="171">
      <c r="A171" s="10">
        <v>399.0</v>
      </c>
      <c r="B171" s="10" t="s">
        <v>562</v>
      </c>
      <c r="C171" s="10" t="s">
        <v>57</v>
      </c>
      <c r="D171" s="10" t="s">
        <v>564</v>
      </c>
      <c r="E171" s="10" t="s">
        <v>104</v>
      </c>
      <c r="F171" s="10" t="s">
        <v>30</v>
      </c>
      <c r="G171" s="10"/>
      <c r="H171" s="10" t="s">
        <v>565</v>
      </c>
      <c r="I171" s="10">
        <v>42.6742188</v>
      </c>
      <c r="J171" s="10">
        <v>23.2988453</v>
      </c>
      <c r="K171" t="str">
        <f t="shared" si="1"/>
        <v>Pass</v>
      </c>
    </row>
    <row r="172">
      <c r="A172" s="10">
        <v>401.0</v>
      </c>
      <c r="B172" s="10" t="s">
        <v>566</v>
      </c>
      <c r="C172" s="10" t="s">
        <v>33</v>
      </c>
      <c r="D172" s="10" t="s">
        <v>567</v>
      </c>
      <c r="E172" s="10" t="s">
        <v>23</v>
      </c>
      <c r="F172" s="10" t="s">
        <v>30</v>
      </c>
      <c r="G172" s="10"/>
      <c r="H172" s="10" t="s">
        <v>569</v>
      </c>
      <c r="I172" s="10">
        <v>42.6979842</v>
      </c>
      <c r="J172" s="10">
        <v>23.2830921</v>
      </c>
      <c r="K172" t="str">
        <f t="shared" si="1"/>
        <v>Pass</v>
      </c>
    </row>
    <row r="173">
      <c r="A173" s="10">
        <v>404.0</v>
      </c>
      <c r="B173" s="10" t="s">
        <v>571</v>
      </c>
      <c r="C173" s="10" t="s">
        <v>18</v>
      </c>
      <c r="D173" s="10" t="s">
        <v>454</v>
      </c>
      <c r="E173" s="10" t="s">
        <v>36</v>
      </c>
      <c r="F173" s="10" t="s">
        <v>30</v>
      </c>
      <c r="G173" s="10"/>
      <c r="H173" s="10" t="s">
        <v>455</v>
      </c>
      <c r="I173" s="10">
        <v>42.7517455</v>
      </c>
      <c r="J173" s="10">
        <v>23.3171679</v>
      </c>
      <c r="K173" t="str">
        <f t="shared" si="1"/>
        <v>Pass</v>
      </c>
    </row>
    <row r="174">
      <c r="A174" s="10">
        <v>405.0</v>
      </c>
      <c r="B174" s="10" t="s">
        <v>574</v>
      </c>
      <c r="C174" s="10" t="s">
        <v>57</v>
      </c>
      <c r="D174" s="10" t="s">
        <v>95</v>
      </c>
      <c r="E174" s="10" t="s">
        <v>46</v>
      </c>
      <c r="F174" s="10" t="s">
        <v>30</v>
      </c>
      <c r="G174" s="10"/>
      <c r="H174" s="10" t="s">
        <v>118</v>
      </c>
      <c r="I174" s="10">
        <v>42.6623405</v>
      </c>
      <c r="J174" s="10">
        <v>23.2673632</v>
      </c>
      <c r="K174" t="str">
        <f t="shared" si="1"/>
        <v>Pass</v>
      </c>
    </row>
    <row r="175">
      <c r="A175" s="10">
        <v>406.0</v>
      </c>
      <c r="B175" s="10" t="s">
        <v>574</v>
      </c>
      <c r="C175" s="10" t="s">
        <v>33</v>
      </c>
      <c r="D175" s="10" t="s">
        <v>384</v>
      </c>
      <c r="E175" s="10" t="s">
        <v>111</v>
      </c>
      <c r="F175" s="10" t="s">
        <v>30</v>
      </c>
      <c r="G175" s="10"/>
      <c r="H175" s="10" t="s">
        <v>385</v>
      </c>
      <c r="I175" s="10">
        <v>42.681944</v>
      </c>
      <c r="J175" s="10">
        <v>23.376944</v>
      </c>
      <c r="K175" t="str">
        <f t="shared" si="1"/>
        <v>Pass</v>
      </c>
    </row>
    <row r="176">
      <c r="A176" s="10">
        <v>407.0</v>
      </c>
      <c r="B176" s="10" t="s">
        <v>578</v>
      </c>
      <c r="C176" s="10" t="s">
        <v>57</v>
      </c>
      <c r="D176" s="10" t="s">
        <v>169</v>
      </c>
      <c r="E176" s="10" t="s">
        <v>46</v>
      </c>
      <c r="F176" s="10" t="s">
        <v>30</v>
      </c>
      <c r="G176" s="10"/>
      <c r="H176" s="10" t="s">
        <v>170</v>
      </c>
      <c r="I176" s="10">
        <v>42.64674</v>
      </c>
      <c r="J176" s="10">
        <v>23.2804153</v>
      </c>
      <c r="K176" t="str">
        <f t="shared" si="1"/>
        <v>Pass</v>
      </c>
    </row>
    <row r="177">
      <c r="A177" s="10">
        <v>408.0</v>
      </c>
      <c r="B177" s="10" t="s">
        <v>578</v>
      </c>
      <c r="C177" s="10" t="s">
        <v>33</v>
      </c>
      <c r="D177" s="10" t="s">
        <v>579</v>
      </c>
      <c r="E177" s="10" t="s">
        <v>39</v>
      </c>
      <c r="F177" s="10" t="s">
        <v>30</v>
      </c>
      <c r="G177" s="10"/>
      <c r="H177" s="10" t="s">
        <v>580</v>
      </c>
      <c r="I177" s="10">
        <v>42.7087558</v>
      </c>
      <c r="J177" s="10">
        <v>23.2817702</v>
      </c>
      <c r="K177" t="str">
        <f t="shared" si="1"/>
        <v>Pass</v>
      </c>
    </row>
    <row r="178">
      <c r="A178" s="10">
        <v>411.0</v>
      </c>
      <c r="B178" s="10" t="s">
        <v>582</v>
      </c>
      <c r="C178" s="10" t="s">
        <v>57</v>
      </c>
      <c r="D178" s="10" t="s">
        <v>106</v>
      </c>
      <c r="E178" s="10" t="s">
        <v>104</v>
      </c>
      <c r="F178" s="10" t="s">
        <v>30</v>
      </c>
      <c r="G178" s="10"/>
      <c r="H178" s="10" t="s">
        <v>123</v>
      </c>
      <c r="I178" s="10">
        <v>42.6494732</v>
      </c>
      <c r="J178" s="10">
        <v>23.3110698</v>
      </c>
      <c r="K178" t="str">
        <f t="shared" si="1"/>
        <v>Pass</v>
      </c>
    </row>
    <row r="179">
      <c r="A179" s="10">
        <v>414.0</v>
      </c>
      <c r="B179" s="10" t="s">
        <v>585</v>
      </c>
      <c r="C179" s="10" t="s">
        <v>57</v>
      </c>
      <c r="D179" s="10" t="s">
        <v>311</v>
      </c>
      <c r="E179" s="10" t="s">
        <v>29</v>
      </c>
      <c r="F179" s="10" t="s">
        <v>30</v>
      </c>
      <c r="G179" s="10"/>
      <c r="H179" s="10" t="s">
        <v>312</v>
      </c>
      <c r="I179" s="10">
        <v>42.6341348</v>
      </c>
      <c r="J179" s="10">
        <v>23.4039813</v>
      </c>
      <c r="K179" t="str">
        <f t="shared" si="1"/>
        <v>Pass</v>
      </c>
    </row>
    <row r="180">
      <c r="A180" s="10">
        <v>415.0</v>
      </c>
      <c r="B180" s="10" t="s">
        <v>585</v>
      </c>
      <c r="C180" s="10" t="s">
        <v>57</v>
      </c>
      <c r="D180" s="10" t="s">
        <v>106</v>
      </c>
      <c r="E180" s="10" t="s">
        <v>104</v>
      </c>
      <c r="F180" s="10" t="s">
        <v>30</v>
      </c>
      <c r="G180" s="10"/>
      <c r="H180" s="10" t="s">
        <v>123</v>
      </c>
      <c r="I180" s="10">
        <v>42.6494732</v>
      </c>
      <c r="J180" s="10">
        <v>23.3110698</v>
      </c>
      <c r="K180" t="str">
        <f t="shared" si="1"/>
        <v>Pass</v>
      </c>
    </row>
    <row r="181">
      <c r="A181" s="10">
        <v>418.0</v>
      </c>
      <c r="B181" s="10" t="s">
        <v>590</v>
      </c>
      <c r="C181" s="10" t="s">
        <v>33</v>
      </c>
      <c r="D181" s="10" t="s">
        <v>591</v>
      </c>
      <c r="E181" s="10" t="s">
        <v>436</v>
      </c>
      <c r="F181" s="10" t="s">
        <v>30</v>
      </c>
      <c r="G181" s="10"/>
      <c r="H181" s="10" t="s">
        <v>592</v>
      </c>
      <c r="I181" s="10">
        <v>42.7182941</v>
      </c>
      <c r="J181" s="10">
        <v>23.2236272</v>
      </c>
      <c r="K181" t="str">
        <f t="shared" si="1"/>
        <v>Pass</v>
      </c>
    </row>
    <row r="182">
      <c r="A182" s="10">
        <v>419.0</v>
      </c>
      <c r="B182" s="10" t="s">
        <v>590</v>
      </c>
      <c r="C182" s="10" t="s">
        <v>279</v>
      </c>
      <c r="D182" s="10" t="s">
        <v>595</v>
      </c>
      <c r="E182" s="10" t="s">
        <v>36</v>
      </c>
      <c r="F182" s="10" t="s">
        <v>30</v>
      </c>
      <c r="G182" s="10"/>
      <c r="H182" s="10" t="s">
        <v>597</v>
      </c>
      <c r="I182" s="10">
        <v>42.7324999999999</v>
      </c>
      <c r="J182" s="10">
        <v>23.298611</v>
      </c>
      <c r="K182" t="str">
        <f t="shared" si="1"/>
        <v>Pass</v>
      </c>
    </row>
    <row r="183">
      <c r="A183" s="10">
        <v>421.0</v>
      </c>
      <c r="B183" s="10" t="s">
        <v>599</v>
      </c>
      <c r="C183" s="10" t="s">
        <v>57</v>
      </c>
      <c r="D183" s="10" t="s">
        <v>600</v>
      </c>
      <c r="E183" s="10" t="s">
        <v>111</v>
      </c>
      <c r="F183" s="10" t="s">
        <v>30</v>
      </c>
      <c r="G183" s="10"/>
      <c r="H183" s="10" t="s">
        <v>603</v>
      </c>
      <c r="I183" s="10">
        <v>42.6778588</v>
      </c>
      <c r="J183" s="10">
        <v>23.3680998</v>
      </c>
      <c r="K183" t="str">
        <f t="shared" si="1"/>
        <v>Pass</v>
      </c>
    </row>
    <row r="184">
      <c r="A184" s="10">
        <v>422.0</v>
      </c>
      <c r="B184" s="10" t="s">
        <v>599</v>
      </c>
      <c r="C184" s="10" t="s">
        <v>18</v>
      </c>
      <c r="D184" s="10" t="s">
        <v>605</v>
      </c>
      <c r="E184" s="10" t="s">
        <v>308</v>
      </c>
      <c r="F184" s="10" t="s">
        <v>30</v>
      </c>
      <c r="G184" s="10"/>
      <c r="H184" s="10" t="s">
        <v>608</v>
      </c>
      <c r="I184" s="10">
        <v>42.6609037</v>
      </c>
      <c r="J184" s="10">
        <v>23.3147623</v>
      </c>
      <c r="K184" t="str">
        <f t="shared" si="1"/>
        <v>Pass</v>
      </c>
    </row>
    <row r="185">
      <c r="A185" s="10">
        <v>424.0</v>
      </c>
      <c r="B185" s="10" t="s">
        <v>599</v>
      </c>
      <c r="C185" s="10" t="s">
        <v>279</v>
      </c>
      <c r="D185" s="10" t="s">
        <v>501</v>
      </c>
      <c r="E185" s="10" t="s">
        <v>237</v>
      </c>
      <c r="F185" s="10" t="s">
        <v>30</v>
      </c>
      <c r="G185" s="10"/>
      <c r="H185" s="10" t="s">
        <v>502</v>
      </c>
      <c r="I185" s="10">
        <v>42.7439844</v>
      </c>
      <c r="J185" s="10">
        <v>23.2670102</v>
      </c>
      <c r="K185" t="str">
        <f t="shared" si="1"/>
        <v>Pass</v>
      </c>
    </row>
    <row r="186">
      <c r="A186" s="10">
        <v>425.0</v>
      </c>
      <c r="B186" s="10" t="s">
        <v>614</v>
      </c>
      <c r="C186" s="10" t="s">
        <v>57</v>
      </c>
      <c r="D186" s="10" t="s">
        <v>217</v>
      </c>
      <c r="E186" s="10" t="s">
        <v>46</v>
      </c>
      <c r="F186" s="10" t="s">
        <v>30</v>
      </c>
      <c r="G186" s="10"/>
      <c r="H186" s="10" t="s">
        <v>218</v>
      </c>
      <c r="I186" s="10">
        <v>42.6700068</v>
      </c>
      <c r="J186" s="10">
        <v>23.2878249</v>
      </c>
      <c r="K186" t="str">
        <f t="shared" si="1"/>
        <v>Pass</v>
      </c>
    </row>
    <row r="187">
      <c r="A187" s="10">
        <v>426.0</v>
      </c>
      <c r="B187" s="10" t="s">
        <v>614</v>
      </c>
      <c r="C187" s="10" t="s">
        <v>279</v>
      </c>
      <c r="D187" s="10" t="s">
        <v>108</v>
      </c>
      <c r="E187" s="10" t="s">
        <v>46</v>
      </c>
      <c r="F187" s="10" t="s">
        <v>30</v>
      </c>
      <c r="G187" s="10"/>
      <c r="H187" s="10" t="s">
        <v>125</v>
      </c>
      <c r="I187" s="10">
        <v>42.6674778</v>
      </c>
      <c r="J187" s="10">
        <v>23.2488129</v>
      </c>
      <c r="K187" t="str">
        <f t="shared" si="1"/>
        <v>Pass</v>
      </c>
    </row>
    <row r="188">
      <c r="A188" s="10">
        <v>427.0</v>
      </c>
      <c r="B188" s="10" t="s">
        <v>618</v>
      </c>
      <c r="C188" s="10" t="s">
        <v>18</v>
      </c>
      <c r="D188" s="10" t="s">
        <v>384</v>
      </c>
      <c r="E188" s="10" t="s">
        <v>111</v>
      </c>
      <c r="F188" s="10" t="s">
        <v>30</v>
      </c>
      <c r="G188" s="10"/>
      <c r="H188" s="10" t="s">
        <v>385</v>
      </c>
      <c r="I188" s="10">
        <v>42.681944</v>
      </c>
      <c r="J188" s="10">
        <v>23.376944</v>
      </c>
      <c r="K188" t="str">
        <f t="shared" si="1"/>
        <v>Pass</v>
      </c>
    </row>
    <row r="189">
      <c r="A189" s="10">
        <v>430.0</v>
      </c>
      <c r="B189" s="10" t="s">
        <v>624</v>
      </c>
      <c r="C189" s="10" t="s">
        <v>279</v>
      </c>
      <c r="D189" s="10" t="s">
        <v>158</v>
      </c>
      <c r="E189" s="10" t="s">
        <v>46</v>
      </c>
      <c r="F189" s="10" t="s">
        <v>30</v>
      </c>
      <c r="G189" s="10"/>
      <c r="H189" s="10" t="s">
        <v>159</v>
      </c>
      <c r="I189" s="10">
        <v>42.6652466</v>
      </c>
      <c r="J189" s="10">
        <v>23.2598648</v>
      </c>
      <c r="K189" t="str">
        <f t="shared" si="1"/>
        <v>Pass</v>
      </c>
    </row>
    <row r="190">
      <c r="A190" s="10">
        <v>432.0</v>
      </c>
      <c r="B190" s="10" t="s">
        <v>626</v>
      </c>
      <c r="C190" s="10" t="s">
        <v>279</v>
      </c>
      <c r="D190" s="10" t="s">
        <v>108</v>
      </c>
      <c r="E190" s="10" t="s">
        <v>46</v>
      </c>
      <c r="F190" s="10" t="s">
        <v>30</v>
      </c>
      <c r="G190" s="10"/>
      <c r="H190" s="10" t="s">
        <v>125</v>
      </c>
      <c r="I190" s="10">
        <v>42.6674778</v>
      </c>
      <c r="J190" s="10">
        <v>23.2488129</v>
      </c>
      <c r="K190" t="str">
        <f t="shared" si="1"/>
        <v>Pass</v>
      </c>
    </row>
    <row r="191">
      <c r="A191" s="10">
        <v>433.0</v>
      </c>
      <c r="B191" s="10" t="s">
        <v>626</v>
      </c>
      <c r="C191" s="10" t="s">
        <v>279</v>
      </c>
      <c r="D191" s="10" t="s">
        <v>242</v>
      </c>
      <c r="E191" s="10" t="s">
        <v>237</v>
      </c>
      <c r="F191" s="10" t="s">
        <v>30</v>
      </c>
      <c r="G191" s="10"/>
      <c r="H191" s="10" t="s">
        <v>367</v>
      </c>
      <c r="I191" s="10">
        <v>42.740461</v>
      </c>
      <c r="J191" s="10">
        <v>23.287327</v>
      </c>
      <c r="K191" t="str">
        <f t="shared" si="1"/>
        <v>Pass</v>
      </c>
    </row>
    <row r="192">
      <c r="A192" s="10">
        <v>435.0</v>
      </c>
      <c r="B192" s="10" t="s">
        <v>629</v>
      </c>
      <c r="C192" s="10" t="s">
        <v>279</v>
      </c>
      <c r="D192" s="10" t="s">
        <v>328</v>
      </c>
      <c r="E192" s="10" t="s">
        <v>50</v>
      </c>
      <c r="F192" s="10" t="s">
        <v>30</v>
      </c>
      <c r="G192" s="10"/>
      <c r="H192" s="10" t="s">
        <v>632</v>
      </c>
      <c r="I192" s="10">
        <v>42.7397165</v>
      </c>
      <c r="J192" s="10">
        <v>23.3466448</v>
      </c>
      <c r="K192" t="str">
        <f t="shared" si="1"/>
        <v>Pass</v>
      </c>
    </row>
    <row r="193">
      <c r="A193" s="10">
        <v>437.0</v>
      </c>
      <c r="B193" s="10" t="s">
        <v>633</v>
      </c>
      <c r="C193" s="10" t="s">
        <v>57</v>
      </c>
      <c r="D193" s="10" t="s">
        <v>106</v>
      </c>
      <c r="E193" s="10" t="s">
        <v>104</v>
      </c>
      <c r="F193" s="10" t="s">
        <v>30</v>
      </c>
      <c r="G193" s="10"/>
      <c r="H193" s="10" t="s">
        <v>123</v>
      </c>
      <c r="I193" s="10">
        <v>42.6494732</v>
      </c>
      <c r="J193" s="10">
        <v>23.3110698</v>
      </c>
      <c r="K193" t="str">
        <f t="shared" si="1"/>
        <v>Pass</v>
      </c>
    </row>
    <row r="194">
      <c r="A194" s="10">
        <v>442.0</v>
      </c>
      <c r="B194" s="10" t="s">
        <v>633</v>
      </c>
      <c r="C194" s="10" t="s">
        <v>279</v>
      </c>
      <c r="D194" s="10" t="s">
        <v>74</v>
      </c>
      <c r="E194" s="10" t="s">
        <v>29</v>
      </c>
      <c r="F194" s="10" t="s">
        <v>30</v>
      </c>
      <c r="G194" s="10"/>
      <c r="H194" s="10" t="s">
        <v>403</v>
      </c>
      <c r="I194" s="10">
        <v>42.6405258</v>
      </c>
      <c r="J194" s="10">
        <v>23.3730321</v>
      </c>
      <c r="K194" t="str">
        <f t="shared" si="1"/>
        <v>Pass</v>
      </c>
    </row>
    <row r="195">
      <c r="A195" s="10">
        <v>443.0</v>
      </c>
      <c r="B195" s="10" t="s">
        <v>633</v>
      </c>
      <c r="C195" s="10" t="s">
        <v>279</v>
      </c>
      <c r="D195" s="10" t="s">
        <v>72</v>
      </c>
      <c r="E195" s="10" t="s">
        <v>29</v>
      </c>
      <c r="F195" s="10" t="s">
        <v>30</v>
      </c>
      <c r="G195" s="10"/>
      <c r="H195" s="10" t="s">
        <v>100</v>
      </c>
      <c r="I195" s="10">
        <v>42.638511</v>
      </c>
      <c r="J195" s="10">
        <v>23.3841136</v>
      </c>
      <c r="K195" t="str">
        <f t="shared" si="1"/>
        <v>Pass</v>
      </c>
    </row>
    <row r="196">
      <c r="A196" s="10">
        <v>444.0</v>
      </c>
      <c r="B196" s="10" t="s">
        <v>633</v>
      </c>
      <c r="C196" s="10" t="s">
        <v>279</v>
      </c>
      <c r="D196" s="10" t="s">
        <v>641</v>
      </c>
      <c r="E196" s="10" t="s">
        <v>36</v>
      </c>
      <c r="F196" s="10" t="s">
        <v>30</v>
      </c>
      <c r="G196" s="10"/>
      <c r="H196" s="10" t="s">
        <v>642</v>
      </c>
      <c r="I196" s="10">
        <v>42.7427582</v>
      </c>
      <c r="J196" s="10">
        <v>23.2863287</v>
      </c>
      <c r="K196" t="str">
        <f t="shared" si="1"/>
        <v>Pass</v>
      </c>
    </row>
    <row r="197">
      <c r="A197" s="10">
        <v>446.0</v>
      </c>
      <c r="B197" s="10" t="s">
        <v>644</v>
      </c>
      <c r="C197" s="10" t="s">
        <v>57</v>
      </c>
      <c r="D197" s="10" t="s">
        <v>106</v>
      </c>
      <c r="E197" s="10" t="s">
        <v>104</v>
      </c>
      <c r="F197" s="10" t="s">
        <v>30</v>
      </c>
      <c r="G197" s="10"/>
      <c r="H197" s="10" t="s">
        <v>123</v>
      </c>
      <c r="I197" s="10">
        <v>42.6494732</v>
      </c>
      <c r="J197" s="10">
        <v>23.3110698</v>
      </c>
      <c r="K197" t="str">
        <f t="shared" si="1"/>
        <v>Pass</v>
      </c>
    </row>
    <row r="198">
      <c r="A198" s="10">
        <v>447.0</v>
      </c>
      <c r="B198" s="10" t="s">
        <v>644</v>
      </c>
      <c r="C198" s="10" t="s">
        <v>18</v>
      </c>
      <c r="D198" s="10" t="s">
        <v>648</v>
      </c>
      <c r="E198" s="10" t="s">
        <v>308</v>
      </c>
      <c r="F198" s="10" t="s">
        <v>30</v>
      </c>
      <c r="G198" s="10"/>
      <c r="H198" s="10" t="s">
        <v>650</v>
      </c>
      <c r="I198" s="10">
        <v>42.6609037</v>
      </c>
      <c r="J198" s="10">
        <v>23.3147623</v>
      </c>
      <c r="K198" t="str">
        <f t="shared" si="1"/>
        <v>Pass</v>
      </c>
    </row>
    <row r="199">
      <c r="A199" s="10">
        <v>449.0</v>
      </c>
      <c r="B199" s="10" t="s">
        <v>653</v>
      </c>
      <c r="C199" s="10" t="s">
        <v>57</v>
      </c>
      <c r="D199" s="10" t="s">
        <v>414</v>
      </c>
      <c r="E199" s="10" t="s">
        <v>59</v>
      </c>
      <c r="F199" s="10" t="s">
        <v>30</v>
      </c>
      <c r="G199" s="10"/>
      <c r="H199" s="10" t="s">
        <v>415</v>
      </c>
      <c r="I199" s="10">
        <v>42.6966222</v>
      </c>
      <c r="J199" s="10">
        <v>23.3098007</v>
      </c>
      <c r="K199" t="str">
        <f t="shared" si="1"/>
        <v>Pass</v>
      </c>
    </row>
    <row r="200">
      <c r="A200" s="10">
        <v>451.0</v>
      </c>
      <c r="B200" s="10" t="s">
        <v>656</v>
      </c>
      <c r="C200" s="10" t="s">
        <v>57</v>
      </c>
      <c r="D200" s="10" t="s">
        <v>657</v>
      </c>
      <c r="E200" s="10" t="s">
        <v>36</v>
      </c>
      <c r="F200" s="10" t="s">
        <v>30</v>
      </c>
      <c r="G200" s="10"/>
      <c r="H200" s="10" t="s">
        <v>658</v>
      </c>
      <c r="I200" s="10">
        <v>42.7324999999999</v>
      </c>
      <c r="J200" s="10">
        <v>23.298611</v>
      </c>
      <c r="K200" t="str">
        <f t="shared" si="1"/>
        <v>Pass</v>
      </c>
    </row>
    <row r="201">
      <c r="A201" s="10">
        <v>453.0</v>
      </c>
      <c r="B201" s="10" t="s">
        <v>660</v>
      </c>
      <c r="C201" s="10" t="s">
        <v>18</v>
      </c>
      <c r="D201" s="10" t="s">
        <v>196</v>
      </c>
      <c r="E201" s="10" t="s">
        <v>34</v>
      </c>
      <c r="F201" s="10" t="s">
        <v>30</v>
      </c>
      <c r="G201" s="10"/>
      <c r="H201" s="10" t="s">
        <v>197</v>
      </c>
      <c r="I201" s="10">
        <v>42.662778</v>
      </c>
      <c r="J201" s="10">
        <v>23.418611</v>
      </c>
      <c r="K201" t="str">
        <f t="shared" si="1"/>
        <v>Pass</v>
      </c>
    </row>
    <row r="202">
      <c r="A202" s="10">
        <v>456.0</v>
      </c>
      <c r="B202" s="10" t="s">
        <v>660</v>
      </c>
      <c r="C202" s="10" t="s">
        <v>18</v>
      </c>
      <c r="D202" s="10" t="s">
        <v>662</v>
      </c>
      <c r="E202" s="10" t="s">
        <v>89</v>
      </c>
      <c r="F202" s="10" t="s">
        <v>30</v>
      </c>
      <c r="G202" s="10"/>
      <c r="H202" s="10" t="s">
        <v>663</v>
      </c>
      <c r="I202" s="10">
        <v>42.6997213</v>
      </c>
      <c r="J202" s="10">
        <v>23.3687595</v>
      </c>
      <c r="K202" t="str">
        <f t="shared" si="1"/>
        <v>Pass</v>
      </c>
    </row>
    <row r="203">
      <c r="A203" s="10">
        <v>458.0</v>
      </c>
      <c r="B203" s="10" t="s">
        <v>666</v>
      </c>
      <c r="C203" s="10" t="s">
        <v>57</v>
      </c>
      <c r="D203" s="10" t="s">
        <v>106</v>
      </c>
      <c r="E203" s="10" t="s">
        <v>104</v>
      </c>
      <c r="F203" s="10" t="s">
        <v>30</v>
      </c>
      <c r="G203" s="10"/>
      <c r="H203" s="10" t="s">
        <v>123</v>
      </c>
      <c r="I203" s="10">
        <v>42.6494732</v>
      </c>
      <c r="J203" s="10">
        <v>23.3110698</v>
      </c>
      <c r="K203" t="str">
        <f t="shared" si="1"/>
        <v>Pass</v>
      </c>
    </row>
    <row r="204">
      <c r="A204" s="10">
        <v>460.0</v>
      </c>
      <c r="B204" s="10" t="s">
        <v>666</v>
      </c>
      <c r="C204" s="10" t="s">
        <v>33</v>
      </c>
      <c r="D204" s="10" t="s">
        <v>228</v>
      </c>
      <c r="E204" s="10" t="s">
        <v>29</v>
      </c>
      <c r="F204" s="10" t="s">
        <v>30</v>
      </c>
      <c r="G204" s="10"/>
      <c r="H204" s="10" t="s">
        <v>229</v>
      </c>
      <c r="I204" s="10">
        <v>42.6549083</v>
      </c>
      <c r="J204" s="10">
        <v>23.3724167</v>
      </c>
      <c r="K204" t="str">
        <f t="shared" si="1"/>
        <v>Pass</v>
      </c>
    </row>
    <row r="205">
      <c r="A205" s="10">
        <v>461.0</v>
      </c>
      <c r="B205" s="10" t="s">
        <v>666</v>
      </c>
      <c r="C205" s="10" t="s">
        <v>18</v>
      </c>
      <c r="D205" s="10" t="s">
        <v>20</v>
      </c>
      <c r="E205" s="10" t="s">
        <v>20</v>
      </c>
      <c r="F205" s="10" t="s">
        <v>30</v>
      </c>
      <c r="G205" s="10"/>
      <c r="H205" s="10" t="s">
        <v>669</v>
      </c>
      <c r="I205" s="10">
        <v>42.683056</v>
      </c>
      <c r="J205" s="10">
        <v>23.243056</v>
      </c>
      <c r="K205" t="str">
        <f t="shared" si="1"/>
        <v>Pass</v>
      </c>
    </row>
    <row r="206">
      <c r="A206" s="10">
        <v>462.0</v>
      </c>
      <c r="B206" s="10" t="s">
        <v>666</v>
      </c>
      <c r="C206" s="10" t="s">
        <v>279</v>
      </c>
      <c r="D206" s="10" t="s">
        <v>169</v>
      </c>
      <c r="E206" s="10" t="s">
        <v>46</v>
      </c>
      <c r="F206" s="10" t="s">
        <v>30</v>
      </c>
      <c r="G206" s="10"/>
      <c r="H206" s="10" t="s">
        <v>170</v>
      </c>
      <c r="I206" s="10">
        <v>42.64674</v>
      </c>
      <c r="J206" s="10">
        <v>23.2804153</v>
      </c>
      <c r="K206" t="str">
        <f t="shared" si="1"/>
        <v>Pass</v>
      </c>
    </row>
    <row r="207">
      <c r="A207" s="10">
        <v>463.0</v>
      </c>
      <c r="B207" s="10" t="s">
        <v>670</v>
      </c>
      <c r="C207" s="10" t="s">
        <v>33</v>
      </c>
      <c r="D207" s="10" t="s">
        <v>331</v>
      </c>
      <c r="E207" s="10" t="s">
        <v>34</v>
      </c>
      <c r="F207" s="10" t="s">
        <v>30</v>
      </c>
      <c r="G207" s="10"/>
      <c r="H207" s="10" t="s">
        <v>332</v>
      </c>
      <c r="I207" s="10">
        <v>43.1684489</v>
      </c>
      <c r="J207" s="10">
        <v>23.9018279</v>
      </c>
      <c r="K207" t="str">
        <f t="shared" si="1"/>
        <v>Pass</v>
      </c>
    </row>
    <row r="208">
      <c r="A208" s="10">
        <v>464.0</v>
      </c>
      <c r="B208" s="10" t="s">
        <v>670</v>
      </c>
      <c r="C208" s="10" t="s">
        <v>279</v>
      </c>
      <c r="D208" s="10" t="s">
        <v>673</v>
      </c>
      <c r="E208" s="10" t="s">
        <v>50</v>
      </c>
      <c r="F208" s="10" t="s">
        <v>30</v>
      </c>
      <c r="G208" s="10"/>
      <c r="H208" s="10" t="s">
        <v>674</v>
      </c>
      <c r="I208" s="10">
        <v>42.7215075</v>
      </c>
      <c r="J208" s="10">
        <v>23.3286028</v>
      </c>
      <c r="K208" t="str">
        <f t="shared" si="1"/>
        <v>Pass</v>
      </c>
    </row>
    <row r="209">
      <c r="A209" s="10">
        <v>465.0</v>
      </c>
      <c r="B209" s="10" t="s">
        <v>670</v>
      </c>
      <c r="C209" s="10" t="s">
        <v>279</v>
      </c>
      <c r="D209" s="10" t="s">
        <v>677</v>
      </c>
      <c r="E209" s="10" t="s">
        <v>104</v>
      </c>
      <c r="F209" s="10" t="s">
        <v>30</v>
      </c>
      <c r="G209" s="10"/>
      <c r="H209" s="10" t="s">
        <v>678</v>
      </c>
      <c r="I209" s="10">
        <v>42.6692151</v>
      </c>
      <c r="J209" s="10">
        <v>23.3126592</v>
      </c>
      <c r="K209" t="str">
        <f t="shared" si="1"/>
        <v>Pass</v>
      </c>
    </row>
    <row r="210">
      <c r="A210" s="10">
        <v>467.0</v>
      </c>
      <c r="B210" s="10" t="s">
        <v>681</v>
      </c>
      <c r="C210" s="10" t="s">
        <v>18</v>
      </c>
      <c r="D210" s="10" t="s">
        <v>384</v>
      </c>
      <c r="E210" s="10" t="s">
        <v>111</v>
      </c>
      <c r="F210" s="10" t="s">
        <v>30</v>
      </c>
      <c r="G210" s="10"/>
      <c r="H210" s="10" t="s">
        <v>385</v>
      </c>
      <c r="I210" s="10">
        <v>42.681944</v>
      </c>
      <c r="J210" s="10">
        <v>23.376944</v>
      </c>
      <c r="K210" t="str">
        <f t="shared" si="1"/>
        <v>Pass</v>
      </c>
    </row>
    <row r="211">
      <c r="A211" s="10">
        <v>468.0</v>
      </c>
      <c r="B211" s="10" t="s">
        <v>684</v>
      </c>
      <c r="C211" s="10" t="s">
        <v>279</v>
      </c>
      <c r="D211" s="10" t="s">
        <v>108</v>
      </c>
      <c r="E211" s="10" t="s">
        <v>46</v>
      </c>
      <c r="F211" s="10" t="s">
        <v>30</v>
      </c>
      <c r="G211" s="10"/>
      <c r="H211" s="10" t="s">
        <v>125</v>
      </c>
      <c r="I211" s="10">
        <v>42.6674778</v>
      </c>
      <c r="J211" s="10">
        <v>23.2488129</v>
      </c>
      <c r="K211" t="str">
        <f t="shared" si="1"/>
        <v>Pass</v>
      </c>
    </row>
    <row r="212">
      <c r="A212" s="10">
        <v>469.0</v>
      </c>
      <c r="B212" s="10" t="s">
        <v>687</v>
      </c>
      <c r="C212" s="10" t="s">
        <v>33</v>
      </c>
      <c r="D212" s="10" t="s">
        <v>331</v>
      </c>
      <c r="E212" s="10" t="s">
        <v>34</v>
      </c>
      <c r="F212" s="10" t="s">
        <v>30</v>
      </c>
      <c r="G212" s="10"/>
      <c r="H212" s="10" t="s">
        <v>332</v>
      </c>
      <c r="I212" s="10">
        <v>43.1684489</v>
      </c>
      <c r="J212" s="10">
        <v>23.9018279</v>
      </c>
      <c r="K212" t="str">
        <f t="shared" si="1"/>
        <v>Pass</v>
      </c>
    </row>
    <row r="213">
      <c r="A213" s="10">
        <v>470.0</v>
      </c>
      <c r="B213" s="10" t="s">
        <v>687</v>
      </c>
      <c r="C213" s="10" t="s">
        <v>18</v>
      </c>
      <c r="D213" s="10" t="s">
        <v>689</v>
      </c>
      <c r="E213" s="10" t="s">
        <v>34</v>
      </c>
      <c r="F213" s="10" t="s">
        <v>30</v>
      </c>
      <c r="G213" s="10"/>
      <c r="H213" s="10" t="s">
        <v>690</v>
      </c>
      <c r="I213" s="10">
        <v>42.662778</v>
      </c>
      <c r="J213" s="10">
        <v>23.418611</v>
      </c>
      <c r="K213" t="str">
        <f t="shared" si="1"/>
        <v>Pass</v>
      </c>
    </row>
    <row r="214">
      <c r="A214" s="10">
        <v>471.0</v>
      </c>
      <c r="B214" s="10" t="s">
        <v>687</v>
      </c>
      <c r="C214" s="10" t="s">
        <v>279</v>
      </c>
      <c r="D214" s="10" t="s">
        <v>158</v>
      </c>
      <c r="E214" s="10" t="s">
        <v>46</v>
      </c>
      <c r="F214" s="10" t="s">
        <v>30</v>
      </c>
      <c r="G214" s="10"/>
      <c r="H214" s="10" t="s">
        <v>159</v>
      </c>
      <c r="I214" s="10">
        <v>42.6652466</v>
      </c>
      <c r="J214" s="10">
        <v>23.2598648</v>
      </c>
      <c r="K214" t="str">
        <f t="shared" si="1"/>
        <v>Pass</v>
      </c>
    </row>
    <row r="215">
      <c r="A215" s="10">
        <v>474.0</v>
      </c>
      <c r="B215" s="10" t="s">
        <v>692</v>
      </c>
      <c r="C215" s="10" t="s">
        <v>57</v>
      </c>
      <c r="D215" s="10" t="s">
        <v>106</v>
      </c>
      <c r="E215" s="10" t="s">
        <v>104</v>
      </c>
      <c r="F215" s="10" t="s">
        <v>30</v>
      </c>
      <c r="G215" s="10"/>
      <c r="H215" s="10" t="s">
        <v>123</v>
      </c>
      <c r="I215" s="10">
        <v>42.6494732</v>
      </c>
      <c r="J215" s="10">
        <v>23.3110698</v>
      </c>
      <c r="K215" t="str">
        <f t="shared" si="1"/>
        <v>Pass</v>
      </c>
    </row>
    <row r="216">
      <c r="A216" s="10">
        <v>475.0</v>
      </c>
      <c r="B216" s="10" t="s">
        <v>692</v>
      </c>
      <c r="C216" s="10" t="s">
        <v>33</v>
      </c>
      <c r="D216" s="10" t="s">
        <v>163</v>
      </c>
      <c r="E216" s="10" t="s">
        <v>50</v>
      </c>
      <c r="F216" s="10" t="s">
        <v>30</v>
      </c>
      <c r="G216" s="10"/>
      <c r="H216" s="10" t="s">
        <v>695</v>
      </c>
      <c r="I216" s="10">
        <v>42.7215075</v>
      </c>
      <c r="J216" s="10">
        <v>23.3286028</v>
      </c>
      <c r="K216" t="str">
        <f t="shared" si="1"/>
        <v>Pass</v>
      </c>
    </row>
    <row r="217">
      <c r="A217" s="10">
        <v>477.0</v>
      </c>
      <c r="B217" s="10" t="s">
        <v>697</v>
      </c>
      <c r="C217" s="10" t="s">
        <v>57</v>
      </c>
      <c r="D217" s="10" t="s">
        <v>101</v>
      </c>
      <c r="E217" s="10" t="s">
        <v>80</v>
      </c>
      <c r="F217" s="10" t="s">
        <v>30</v>
      </c>
      <c r="G217" s="10"/>
      <c r="H217" s="10" t="s">
        <v>537</v>
      </c>
      <c r="I217" s="10">
        <v>42.696389</v>
      </c>
      <c r="J217" s="10">
        <v>23.340833</v>
      </c>
      <c r="K217" t="str">
        <f t="shared" si="1"/>
        <v>Pass</v>
      </c>
    </row>
    <row r="218">
      <c r="A218" s="10">
        <v>480.0</v>
      </c>
      <c r="B218" s="10" t="s">
        <v>699</v>
      </c>
      <c r="C218" s="10" t="s">
        <v>33</v>
      </c>
      <c r="E218" s="10" t="s">
        <v>42</v>
      </c>
      <c r="F218" s="10" t="s">
        <v>30</v>
      </c>
      <c r="G218" s="10"/>
      <c r="H218" s="10" t="s">
        <v>701</v>
      </c>
      <c r="I218" s="10">
        <v>42.3451878</v>
      </c>
      <c r="J218" s="10">
        <v>27.1812505</v>
      </c>
      <c r="K218" t="str">
        <f t="shared" si="1"/>
        <v>Please Recode</v>
      </c>
    </row>
    <row r="219">
      <c r="A219" s="10">
        <v>485.0</v>
      </c>
      <c r="B219" s="10" t="s">
        <v>703</v>
      </c>
      <c r="C219" s="10" t="s">
        <v>57</v>
      </c>
      <c r="D219" s="10" t="s">
        <v>217</v>
      </c>
      <c r="E219" s="10" t="s">
        <v>46</v>
      </c>
      <c r="F219" s="10" t="s">
        <v>30</v>
      </c>
      <c r="G219" s="10"/>
      <c r="H219" s="10" t="s">
        <v>218</v>
      </c>
      <c r="I219" s="10">
        <v>42.6700068</v>
      </c>
      <c r="J219" s="10">
        <v>23.2878249</v>
      </c>
      <c r="K219" t="str">
        <f t="shared" si="1"/>
        <v>Pass</v>
      </c>
    </row>
    <row r="220">
      <c r="A220" s="10">
        <v>488.0</v>
      </c>
      <c r="B220" s="10" t="s">
        <v>706</v>
      </c>
      <c r="C220" s="10" t="s">
        <v>279</v>
      </c>
      <c r="D220" s="10" t="s">
        <v>501</v>
      </c>
      <c r="E220" s="10" t="s">
        <v>237</v>
      </c>
      <c r="F220" s="10" t="s">
        <v>30</v>
      </c>
      <c r="G220" s="10"/>
      <c r="H220" s="10" t="s">
        <v>502</v>
      </c>
      <c r="I220" s="10">
        <v>42.7439844</v>
      </c>
      <c r="J220" s="10">
        <v>23.2670102</v>
      </c>
      <c r="K220" t="str">
        <f t="shared" si="1"/>
        <v>Pass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5.29"/>
    <col customWidth="1" min="6" max="6" width="27.29"/>
    <col customWidth="1" min="7" max="7" width="32.43"/>
    <col customWidth="1" min="8" max="9" width="15.14"/>
    <col customWidth="1" min="10" max="11" width="14.43"/>
  </cols>
  <sheetData>
    <row r="1" ht="41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767</v>
      </c>
      <c r="H1" s="6" t="s">
        <v>768</v>
      </c>
      <c r="I1" s="6" t="s">
        <v>12</v>
      </c>
      <c r="J1" s="7" t="s">
        <v>14</v>
      </c>
      <c r="K1" s="7" t="s">
        <v>15</v>
      </c>
      <c r="L1" s="7" t="s">
        <v>25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>
      <c r="A2" s="10">
        <v>100.0</v>
      </c>
      <c r="B2" s="10" t="s">
        <v>17</v>
      </c>
      <c r="C2" s="10" t="s">
        <v>18</v>
      </c>
      <c r="D2" s="10" t="s">
        <v>20</v>
      </c>
      <c r="E2" s="10" t="s">
        <v>21</v>
      </c>
      <c r="F2" s="10" t="s">
        <v>22</v>
      </c>
      <c r="G2" s="10" t="s">
        <v>22</v>
      </c>
      <c r="H2" t="str">
        <f t="shared" ref="H2:H15" si="1">IFERROR(__xludf.DUMMYFUNCTION("REGEXREPLACE(F2,""block"",""блок"")"),"SUHOL")</f>
        <v>SUHOL</v>
      </c>
      <c r="I2" s="10" t="s">
        <v>769</v>
      </c>
      <c r="J2" s="10">
        <v>42.04504</v>
      </c>
      <c r="K2" s="10">
        <v>22.0499272</v>
      </c>
      <c r="L2" t="str">
        <f t="shared" ref="L2:L15" si="2">IF(K2&lt;=24,IF(K2&gt;=22,"Pass","Please Recode"),"Please Recode")</f>
        <v>Pass</v>
      </c>
    </row>
    <row r="3">
      <c r="A3" s="10">
        <v>233.0</v>
      </c>
      <c r="B3" s="10" t="s">
        <v>344</v>
      </c>
      <c r="C3" s="10" t="s">
        <v>33</v>
      </c>
      <c r="D3" s="10" t="s">
        <v>50</v>
      </c>
      <c r="E3" s="10" t="s">
        <v>346</v>
      </c>
      <c r="F3" s="10" t="s">
        <v>347</v>
      </c>
      <c r="G3" s="10" t="s">
        <v>348</v>
      </c>
      <c r="H3" t="str">
        <f t="shared" si="1"/>
        <v>блок 209</v>
      </c>
      <c r="I3" s="10" t="s">
        <v>772</v>
      </c>
      <c r="J3" s="10">
        <v>42.7152584</v>
      </c>
      <c r="K3" s="10">
        <v>23.3045165</v>
      </c>
      <c r="L3" t="str">
        <f t="shared" si="2"/>
        <v>Pass</v>
      </c>
    </row>
    <row r="4">
      <c r="A4" s="10">
        <v>234.0</v>
      </c>
      <c r="B4" s="10" t="s">
        <v>344</v>
      </c>
      <c r="C4" s="10" t="s">
        <v>33</v>
      </c>
      <c r="D4" s="10" t="s">
        <v>50</v>
      </c>
      <c r="E4" s="10" t="s">
        <v>346</v>
      </c>
      <c r="F4" s="10" t="s">
        <v>350</v>
      </c>
      <c r="G4" s="10" t="s">
        <v>348</v>
      </c>
      <c r="H4" t="str">
        <f t="shared" si="1"/>
        <v>блок 214</v>
      </c>
      <c r="I4" s="10" t="s">
        <v>773</v>
      </c>
      <c r="J4" s="10">
        <v>42.7129045999999</v>
      </c>
      <c r="K4" s="10">
        <v>23.3030081</v>
      </c>
      <c r="L4" t="str">
        <f t="shared" si="2"/>
        <v>Pass</v>
      </c>
    </row>
    <row r="5">
      <c r="A5" s="10">
        <v>251.0</v>
      </c>
      <c r="B5" s="10" t="s">
        <v>336</v>
      </c>
      <c r="C5" s="10" t="s">
        <v>33</v>
      </c>
      <c r="D5" s="10" t="s">
        <v>50</v>
      </c>
      <c r="E5" s="10" t="s">
        <v>163</v>
      </c>
      <c r="F5" s="10" t="s">
        <v>386</v>
      </c>
      <c r="G5" s="10" t="s">
        <v>386</v>
      </c>
      <c r="H5" t="str">
        <f t="shared" si="1"/>
        <v>BANISHORA</v>
      </c>
      <c r="I5" s="10" t="s">
        <v>774</v>
      </c>
      <c r="J5" s="10">
        <v>42.7095357</v>
      </c>
      <c r="K5" s="10">
        <v>23.3134377</v>
      </c>
      <c r="L5" t="str">
        <f t="shared" si="2"/>
        <v>Pass</v>
      </c>
    </row>
    <row r="6">
      <c r="A6" s="10">
        <v>284.0</v>
      </c>
      <c r="B6" s="10" t="s">
        <v>460</v>
      </c>
      <c r="C6" s="10" t="s">
        <v>279</v>
      </c>
      <c r="D6" s="10" t="s">
        <v>89</v>
      </c>
      <c r="E6" s="10" t="s">
        <v>463</v>
      </c>
      <c r="F6" s="10" t="s">
        <v>464</v>
      </c>
      <c r="G6" s="10" t="s">
        <v>348</v>
      </c>
      <c r="H6" t="str">
        <f t="shared" si="1"/>
        <v>блок  22A - 23</v>
      </c>
      <c r="I6" s="10" t="s">
        <v>775</v>
      </c>
      <c r="J6" s="10">
        <v>42.6934131</v>
      </c>
      <c r="K6" s="10">
        <v>23.3721393</v>
      </c>
      <c r="L6" t="str">
        <f t="shared" si="2"/>
        <v>Pass</v>
      </c>
    </row>
    <row r="7">
      <c r="A7" s="10">
        <v>300.0</v>
      </c>
      <c r="B7" s="10" t="s">
        <v>411</v>
      </c>
      <c r="C7" s="10" t="s">
        <v>57</v>
      </c>
      <c r="D7" s="10" t="s">
        <v>68</v>
      </c>
      <c r="F7" s="10" t="s">
        <v>69</v>
      </c>
      <c r="G7" s="10" t="s">
        <v>68</v>
      </c>
      <c r="H7" t="str">
        <f t="shared" si="1"/>
        <v>STUDENTSKI GRAD</v>
      </c>
      <c r="I7" s="10" t="s">
        <v>776</v>
      </c>
      <c r="J7" s="10">
        <v>42.6541867</v>
      </c>
      <c r="K7" s="10">
        <v>23.3514271</v>
      </c>
      <c r="L7" t="str">
        <f t="shared" si="2"/>
        <v>Pass</v>
      </c>
    </row>
    <row r="8">
      <c r="A8" s="10">
        <v>354.0</v>
      </c>
      <c r="B8" s="10" t="s">
        <v>487</v>
      </c>
      <c r="C8" s="10" t="s">
        <v>18</v>
      </c>
      <c r="D8" s="10" t="s">
        <v>68</v>
      </c>
      <c r="E8" s="10" t="s">
        <v>69</v>
      </c>
      <c r="F8" s="10" t="s">
        <v>621</v>
      </c>
      <c r="G8" s="10" t="s">
        <v>68</v>
      </c>
      <c r="H8" t="str">
        <f t="shared" si="1"/>
        <v>STUDENTSKI GRAD; блок 5</v>
      </c>
      <c r="I8" s="10" t="s">
        <v>777</v>
      </c>
      <c r="J8" s="10">
        <v>42.6594353</v>
      </c>
      <c r="K8" s="10">
        <v>23.3510723</v>
      </c>
      <c r="L8" t="str">
        <f t="shared" si="2"/>
        <v>Pass</v>
      </c>
    </row>
    <row r="9">
      <c r="A9" s="10">
        <v>367.0</v>
      </c>
      <c r="B9" s="10" t="s">
        <v>645</v>
      </c>
      <c r="C9" s="10" t="s">
        <v>33</v>
      </c>
      <c r="D9" s="10" t="s">
        <v>50</v>
      </c>
      <c r="E9" s="10" t="s">
        <v>634</v>
      </c>
      <c r="F9" s="10" t="s">
        <v>649</v>
      </c>
      <c r="G9" s="10" t="s">
        <v>348</v>
      </c>
      <c r="H9" t="str">
        <f t="shared" si="1"/>
        <v>блок  43</v>
      </c>
      <c r="I9" s="10" t="s">
        <v>778</v>
      </c>
      <c r="J9" s="13"/>
      <c r="K9" s="13"/>
      <c r="L9" t="str">
        <f t="shared" si="2"/>
        <v>Please Recode</v>
      </c>
    </row>
    <row r="10">
      <c r="A10" s="10">
        <v>371.0</v>
      </c>
      <c r="B10" s="10" t="s">
        <v>510</v>
      </c>
      <c r="C10" s="10" t="s">
        <v>18</v>
      </c>
      <c r="D10" s="10" t="s">
        <v>308</v>
      </c>
      <c r="E10" s="10" t="s">
        <v>605</v>
      </c>
      <c r="F10" s="10" t="s">
        <v>659</v>
      </c>
      <c r="G10" s="10" t="s">
        <v>661</v>
      </c>
      <c r="H10" t="str">
        <f t="shared" si="1"/>
        <v>PROMISHLENA ZONA HLADILNIKA</v>
      </c>
      <c r="I10" s="10" t="s">
        <v>779</v>
      </c>
      <c r="J10" s="10">
        <v>42.6599521</v>
      </c>
      <c r="K10" s="10">
        <v>23.3219023</v>
      </c>
      <c r="L10" t="str">
        <f t="shared" si="2"/>
        <v>Pass</v>
      </c>
    </row>
    <row r="11">
      <c r="A11" s="10">
        <v>438.0</v>
      </c>
      <c r="B11" s="10" t="s">
        <v>633</v>
      </c>
      <c r="C11" s="10" t="s">
        <v>33</v>
      </c>
      <c r="D11" s="10" t="s">
        <v>39</v>
      </c>
      <c r="E11" s="10" t="s">
        <v>579</v>
      </c>
      <c r="F11" s="10" t="s">
        <v>747</v>
      </c>
      <c r="G11" s="10" t="s">
        <v>748</v>
      </c>
      <c r="H11" t="str">
        <f t="shared" si="1"/>
        <v>GEVGELIYSKI; блок  12</v>
      </c>
      <c r="I11" s="10" t="s">
        <v>780</v>
      </c>
      <c r="J11" s="10">
        <v>41.9881663</v>
      </c>
      <c r="K11" s="10">
        <v>21.642224</v>
      </c>
      <c r="L11" t="str">
        <f t="shared" si="2"/>
        <v>Please Recode</v>
      </c>
    </row>
    <row r="12">
      <c r="A12" s="10">
        <v>439.0</v>
      </c>
      <c r="B12" s="10" t="s">
        <v>633</v>
      </c>
      <c r="C12" s="10" t="s">
        <v>33</v>
      </c>
      <c r="D12" s="10" t="s">
        <v>39</v>
      </c>
      <c r="E12" s="10" t="s">
        <v>40</v>
      </c>
      <c r="F12" s="10" t="s">
        <v>751</v>
      </c>
      <c r="G12" s="10" t="s">
        <v>752</v>
      </c>
      <c r="H12" t="str">
        <f t="shared" si="1"/>
        <v>SVETA TROITSA; блок  174</v>
      </c>
      <c r="I12" s="10" t="s">
        <v>781</v>
      </c>
      <c r="J12" s="10">
        <v>42.7101143999999</v>
      </c>
      <c r="K12" s="10">
        <v>23.2944535</v>
      </c>
      <c r="L12" t="str">
        <f t="shared" si="2"/>
        <v>Pass</v>
      </c>
    </row>
    <row r="13">
      <c r="A13" s="10">
        <v>440.0</v>
      </c>
      <c r="B13" s="10" t="s">
        <v>633</v>
      </c>
      <c r="C13" s="10" t="s">
        <v>33</v>
      </c>
      <c r="D13" s="10" t="s">
        <v>39</v>
      </c>
      <c r="E13" s="10" t="s">
        <v>40</v>
      </c>
      <c r="F13" s="10" t="s">
        <v>753</v>
      </c>
      <c r="G13" s="10" t="s">
        <v>752</v>
      </c>
      <c r="H13" t="str">
        <f t="shared" si="1"/>
        <v>SVETA TROITSA; блок  353</v>
      </c>
      <c r="I13" s="10" t="s">
        <v>782</v>
      </c>
      <c r="J13" s="10">
        <v>42.7124292</v>
      </c>
      <c r="K13" s="10">
        <v>23.2963978</v>
      </c>
      <c r="L13" t="str">
        <f t="shared" si="2"/>
        <v>Pass</v>
      </c>
    </row>
    <row r="14">
      <c r="A14" s="10">
        <v>441.0</v>
      </c>
      <c r="B14" s="10" t="s">
        <v>633</v>
      </c>
      <c r="C14" s="10" t="s">
        <v>33</v>
      </c>
      <c r="D14" s="10" t="s">
        <v>39</v>
      </c>
      <c r="E14" s="10" t="s">
        <v>40</v>
      </c>
      <c r="F14" s="10" t="s">
        <v>754</v>
      </c>
      <c r="G14" s="10" t="s">
        <v>752</v>
      </c>
      <c r="H14" t="str">
        <f t="shared" si="1"/>
        <v>SVETA TROITSA; блок  383</v>
      </c>
      <c r="I14" s="10" t="s">
        <v>783</v>
      </c>
      <c r="J14" s="10">
        <v>41.9881663</v>
      </c>
      <c r="K14" s="10">
        <v>21.642224</v>
      </c>
      <c r="L14" t="str">
        <f t="shared" si="2"/>
        <v>Please Recode</v>
      </c>
    </row>
    <row r="15">
      <c r="A15" s="10">
        <v>486.0</v>
      </c>
      <c r="B15" s="10" t="s">
        <v>706</v>
      </c>
      <c r="C15" s="10" t="s">
        <v>279</v>
      </c>
      <c r="D15" s="10" t="s">
        <v>34</v>
      </c>
      <c r="F15" s="10" t="s">
        <v>770</v>
      </c>
      <c r="G15" s="10" t="s">
        <v>771</v>
      </c>
      <c r="H15" t="str">
        <f t="shared" si="1"/>
        <v>DIMITAR MILENKOV 177</v>
      </c>
      <c r="I15" s="10" t="s">
        <v>784</v>
      </c>
      <c r="J15" s="11">
        <v>42.6586554999999</v>
      </c>
      <c r="K15" s="11">
        <v>23.4279499</v>
      </c>
      <c r="L15" t="str">
        <f t="shared" si="2"/>
        <v>Pass</v>
      </c>
    </row>
    <row r="16">
      <c r="I16" s="10" t="s">
        <v>785</v>
      </c>
    </row>
    <row r="17">
      <c r="A17" s="15" t="s">
        <v>786</v>
      </c>
      <c r="I17" s="10" t="s">
        <v>785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33.43"/>
  </cols>
  <sheetData>
    <row r="1">
      <c r="A1" s="10" t="s">
        <v>787</v>
      </c>
    </row>
    <row r="2">
      <c r="A2" s="10" t="s">
        <v>788</v>
      </c>
    </row>
    <row r="3">
      <c r="A3" s="10" t="s">
        <v>789</v>
      </c>
    </row>
    <row r="4">
      <c r="A4" s="10" t="s">
        <v>790</v>
      </c>
    </row>
    <row r="5">
      <c r="A5" s="16" t="s">
        <v>791</v>
      </c>
      <c r="B5" s="17"/>
      <c r="C5" s="17"/>
      <c r="D5" s="17"/>
      <c r="E5" s="17"/>
      <c r="F5" s="17"/>
      <c r="G5" s="3"/>
      <c r="H5" s="3"/>
    </row>
    <row r="6">
      <c r="A6" s="16" t="s">
        <v>793</v>
      </c>
      <c r="B6" s="17"/>
      <c r="C6" s="17"/>
      <c r="D6" s="17"/>
      <c r="E6" s="17"/>
      <c r="F6" s="17"/>
      <c r="G6" s="3"/>
      <c r="H6" s="3"/>
    </row>
    <row r="7">
      <c r="A7" s="17" t="s">
        <v>0</v>
      </c>
      <c r="B7" s="17" t="s">
        <v>2</v>
      </c>
      <c r="C7" s="17" t="s">
        <v>3</v>
      </c>
      <c r="D7" s="17" t="s">
        <v>4</v>
      </c>
      <c r="E7" s="17" t="s">
        <v>5</v>
      </c>
      <c r="F7" s="17" t="s">
        <v>6</v>
      </c>
      <c r="G7" s="3" t="s">
        <v>14</v>
      </c>
      <c r="H7" s="3" t="s">
        <v>15</v>
      </c>
    </row>
    <row r="8">
      <c r="A8" s="10">
        <v>106.0</v>
      </c>
      <c r="B8" s="10" t="s">
        <v>38</v>
      </c>
      <c r="C8" s="10" t="s">
        <v>18</v>
      </c>
      <c r="D8" s="10" t="s">
        <v>42</v>
      </c>
      <c r="F8" s="10" t="s">
        <v>43</v>
      </c>
      <c r="G8" s="10">
        <v>42.691507</v>
      </c>
      <c r="H8" s="10">
        <v>23.323151</v>
      </c>
    </row>
    <row r="9">
      <c r="A9" s="10">
        <v>115.0</v>
      </c>
      <c r="B9" s="10" t="s">
        <v>63</v>
      </c>
      <c r="C9" s="10" t="s">
        <v>18</v>
      </c>
      <c r="D9" s="10" t="s">
        <v>68</v>
      </c>
      <c r="E9" s="10" t="s">
        <v>69</v>
      </c>
      <c r="F9" s="10" t="s">
        <v>70</v>
      </c>
      <c r="G9" s="10">
        <v>42.6552031</v>
      </c>
      <c r="H9" s="10">
        <v>23.3580308</v>
      </c>
    </row>
    <row r="10">
      <c r="A10" s="10">
        <v>127.0</v>
      </c>
      <c r="B10" s="10" t="s">
        <v>97</v>
      </c>
      <c r="C10" s="10" t="s">
        <v>33</v>
      </c>
      <c r="D10" s="10" t="s">
        <v>80</v>
      </c>
      <c r="E10" s="10" t="s">
        <v>101</v>
      </c>
      <c r="F10" s="10" t="s">
        <v>102</v>
      </c>
      <c r="G10" s="10">
        <v>42.7021746</v>
      </c>
      <c r="H10" s="18">
        <v>23.3343401</v>
      </c>
    </row>
    <row r="11">
      <c r="A11" s="10">
        <v>178.0</v>
      </c>
      <c r="B11" s="10" t="s">
        <v>212</v>
      </c>
      <c r="C11" s="10" t="s">
        <v>18</v>
      </c>
      <c r="D11" s="10" t="s">
        <v>20</v>
      </c>
      <c r="E11" s="10" t="s">
        <v>20</v>
      </c>
      <c r="F11" s="10" t="s">
        <v>232</v>
      </c>
      <c r="G11" s="10">
        <v>42.6780639</v>
      </c>
      <c r="H11" s="18">
        <v>23.2564003</v>
      </c>
    </row>
    <row r="12">
      <c r="A12" s="10">
        <v>215.0</v>
      </c>
      <c r="B12" s="10" t="s">
        <v>288</v>
      </c>
      <c r="C12" s="10" t="s">
        <v>57</v>
      </c>
      <c r="D12" s="10" t="s">
        <v>64</v>
      </c>
      <c r="E12" s="10" t="s">
        <v>65</v>
      </c>
      <c r="F12" s="10" t="s">
        <v>304</v>
      </c>
      <c r="G12" s="10">
        <v>42.6664367</v>
      </c>
      <c r="H12" s="18">
        <v>23.3614441</v>
      </c>
    </row>
    <row r="13">
      <c r="A13" s="10">
        <v>216.0</v>
      </c>
      <c r="B13" s="10" t="s">
        <v>288</v>
      </c>
      <c r="C13" s="10" t="s">
        <v>57</v>
      </c>
      <c r="D13" s="10" t="s">
        <v>64</v>
      </c>
      <c r="E13" s="10" t="s">
        <v>305</v>
      </c>
      <c r="F13" s="10" t="s">
        <v>306</v>
      </c>
      <c r="G13" s="10">
        <v>42.6730385</v>
      </c>
      <c r="H13" s="18">
        <v>23.3521317</v>
      </c>
    </row>
    <row r="14">
      <c r="A14" s="10">
        <v>218.0</v>
      </c>
      <c r="B14" s="10" t="s">
        <v>288</v>
      </c>
      <c r="C14" s="10" t="s">
        <v>33</v>
      </c>
      <c r="D14" s="10" t="s">
        <v>80</v>
      </c>
      <c r="E14" s="10" t="s">
        <v>101</v>
      </c>
      <c r="F14" s="10" t="s">
        <v>102</v>
      </c>
      <c r="G14" s="10">
        <v>42.7021746</v>
      </c>
      <c r="H14" s="18">
        <v>23.3343401</v>
      </c>
    </row>
    <row r="15">
      <c r="A15" s="10">
        <v>226.0</v>
      </c>
      <c r="B15" s="10" t="s">
        <v>294</v>
      </c>
      <c r="C15" s="10" t="s">
        <v>279</v>
      </c>
      <c r="D15" s="10" t="s">
        <v>50</v>
      </c>
      <c r="E15" s="10" t="s">
        <v>328</v>
      </c>
      <c r="F15" s="10" t="s">
        <v>329</v>
      </c>
      <c r="G15" s="12">
        <v>42.749552</v>
      </c>
      <c r="H15" s="10">
        <v>23.3380514</v>
      </c>
    </row>
    <row r="16">
      <c r="A16" s="10">
        <v>232.0</v>
      </c>
      <c r="B16" s="10" t="s">
        <v>303</v>
      </c>
      <c r="C16" s="10" t="s">
        <v>33</v>
      </c>
      <c r="D16" s="10" t="s">
        <v>308</v>
      </c>
      <c r="E16" s="10" t="s">
        <v>307</v>
      </c>
      <c r="G16" s="10">
        <v>42.6757759</v>
      </c>
      <c r="H16" s="18">
        <v>23.3212093</v>
      </c>
    </row>
    <row r="17">
      <c r="A17" s="10">
        <v>257.0</v>
      </c>
      <c r="B17" s="10" t="s">
        <v>340</v>
      </c>
      <c r="C17" s="10" t="s">
        <v>279</v>
      </c>
      <c r="D17" s="10" t="s">
        <v>20</v>
      </c>
      <c r="E17" s="10" t="s">
        <v>239</v>
      </c>
      <c r="F17" s="10" t="s">
        <v>401</v>
      </c>
      <c r="G17" s="10">
        <v>42.6802258</v>
      </c>
      <c r="H17" s="18">
        <v>23.2293984</v>
      </c>
    </row>
    <row r="18">
      <c r="A18" s="10">
        <v>259.0</v>
      </c>
      <c r="B18" s="10" t="s">
        <v>345</v>
      </c>
      <c r="C18" s="10" t="s">
        <v>57</v>
      </c>
      <c r="D18" s="10" t="s">
        <v>20</v>
      </c>
      <c r="E18" s="10" t="s">
        <v>20</v>
      </c>
      <c r="F18" s="10" t="s">
        <v>406</v>
      </c>
      <c r="G18" s="10">
        <v>42.6734757</v>
      </c>
      <c r="H18" s="18">
        <v>23.249526</v>
      </c>
    </row>
    <row r="19">
      <c r="A19" s="10">
        <v>271.0</v>
      </c>
      <c r="B19" s="10" t="s">
        <v>423</v>
      </c>
      <c r="C19" s="10" t="s">
        <v>57</v>
      </c>
      <c r="D19" s="10" t="s">
        <v>20</v>
      </c>
      <c r="E19" s="10" t="s">
        <v>239</v>
      </c>
      <c r="F19" s="10" t="s">
        <v>426</v>
      </c>
      <c r="G19" s="10">
        <v>42.6807316</v>
      </c>
      <c r="H19" s="18">
        <v>23.2285565</v>
      </c>
    </row>
    <row r="20">
      <c r="A20" s="10">
        <v>274.0</v>
      </c>
      <c r="B20" s="10" t="s">
        <v>432</v>
      </c>
      <c r="C20" s="10" t="s">
        <v>279</v>
      </c>
      <c r="D20" s="10" t="s">
        <v>111</v>
      </c>
      <c r="E20" s="10" t="s">
        <v>395</v>
      </c>
      <c r="F20" s="10" t="s">
        <v>433</v>
      </c>
      <c r="G20" s="10">
        <v>42.6831867</v>
      </c>
      <c r="H20" s="18">
        <v>23.3570741</v>
      </c>
    </row>
    <row r="21">
      <c r="A21" s="10">
        <v>296.0</v>
      </c>
      <c r="B21" s="10" t="s">
        <v>483</v>
      </c>
      <c r="C21" s="10" t="s">
        <v>279</v>
      </c>
      <c r="D21" s="10" t="s">
        <v>111</v>
      </c>
      <c r="E21" s="10" t="s">
        <v>180</v>
      </c>
      <c r="F21" s="10" t="s">
        <v>484</v>
      </c>
      <c r="G21" s="10">
        <v>42.6913604</v>
      </c>
      <c r="H21" s="18">
        <v>23.3606089</v>
      </c>
    </row>
    <row r="22">
      <c r="A22" s="10">
        <v>297.0</v>
      </c>
      <c r="B22" s="10" t="s">
        <v>486</v>
      </c>
      <c r="C22" s="10" t="s">
        <v>57</v>
      </c>
      <c r="D22" s="10" t="s">
        <v>36</v>
      </c>
      <c r="E22" s="10" t="s">
        <v>35</v>
      </c>
      <c r="F22" s="10" t="s">
        <v>489</v>
      </c>
      <c r="G22" s="10">
        <v>42.7320943</v>
      </c>
      <c r="H22" s="18">
        <v>23.2955034</v>
      </c>
    </row>
    <row r="23">
      <c r="A23" s="10">
        <v>298.0</v>
      </c>
      <c r="B23" s="10" t="s">
        <v>409</v>
      </c>
      <c r="C23" s="10" t="s">
        <v>57</v>
      </c>
      <c r="D23" s="10" t="s">
        <v>111</v>
      </c>
      <c r="E23" s="10" t="s">
        <v>395</v>
      </c>
      <c r="F23" s="10" t="s">
        <v>492</v>
      </c>
      <c r="G23" s="10">
        <v>42.6883948</v>
      </c>
      <c r="H23" s="18">
        <v>23.3527371</v>
      </c>
    </row>
    <row r="24">
      <c r="A24" s="10">
        <v>320.0</v>
      </c>
      <c r="B24" s="10" t="s">
        <v>439</v>
      </c>
      <c r="C24" s="10" t="s">
        <v>57</v>
      </c>
      <c r="D24" s="10" t="s">
        <v>111</v>
      </c>
      <c r="E24" s="10" t="s">
        <v>250</v>
      </c>
      <c r="F24" s="10" t="s">
        <v>541</v>
      </c>
      <c r="G24" s="10">
        <v>42.6888531</v>
      </c>
      <c r="H24" s="18">
        <v>23.3572476</v>
      </c>
    </row>
    <row r="25">
      <c r="A25" s="10">
        <v>323.0</v>
      </c>
      <c r="B25" s="10" t="s">
        <v>547</v>
      </c>
      <c r="C25" s="10" t="s">
        <v>57</v>
      </c>
      <c r="D25" s="10" t="s">
        <v>111</v>
      </c>
      <c r="E25" s="10" t="s">
        <v>548</v>
      </c>
      <c r="F25" s="10" t="s">
        <v>550</v>
      </c>
      <c r="G25" s="10">
        <v>42.6888947</v>
      </c>
      <c r="H25" s="18">
        <v>23.3676447</v>
      </c>
    </row>
    <row r="26">
      <c r="A26" s="10">
        <v>337.0</v>
      </c>
      <c r="B26" s="10" t="s">
        <v>470</v>
      </c>
      <c r="C26" s="10" t="s">
        <v>279</v>
      </c>
      <c r="D26" s="10" t="s">
        <v>36</v>
      </c>
      <c r="E26" s="10" t="s">
        <v>495</v>
      </c>
      <c r="F26" s="10" t="s">
        <v>576</v>
      </c>
      <c r="G26" s="10">
        <v>42.7257394</v>
      </c>
      <c r="H26" s="18">
        <v>23.3093314</v>
      </c>
    </row>
    <row r="27">
      <c r="A27" s="10">
        <v>343.0</v>
      </c>
      <c r="B27" s="10" t="s">
        <v>584</v>
      </c>
      <c r="C27" s="10" t="s">
        <v>57</v>
      </c>
      <c r="D27" s="10" t="s">
        <v>111</v>
      </c>
      <c r="E27" s="10" t="s">
        <v>180</v>
      </c>
      <c r="F27" s="10" t="s">
        <v>586</v>
      </c>
      <c r="G27" s="10">
        <v>42.690454</v>
      </c>
      <c r="H27" s="18">
        <v>23.3643143</v>
      </c>
    </row>
    <row r="28">
      <c r="A28" s="10">
        <v>346.0</v>
      </c>
      <c r="B28" s="10" t="s">
        <v>478</v>
      </c>
      <c r="C28" s="10" t="s">
        <v>57</v>
      </c>
      <c r="D28" s="10" t="s">
        <v>111</v>
      </c>
      <c r="E28" s="10" t="s">
        <v>180</v>
      </c>
      <c r="F28" s="10" t="s">
        <v>596</v>
      </c>
      <c r="G28" s="10">
        <v>42.69569</v>
      </c>
      <c r="H28" s="18">
        <v>23.3571264</v>
      </c>
    </row>
    <row r="29">
      <c r="A29" s="10">
        <v>367.0</v>
      </c>
      <c r="B29" s="10" t="s">
        <v>645</v>
      </c>
      <c r="C29" s="10" t="s">
        <v>33</v>
      </c>
      <c r="D29" s="10" t="s">
        <v>50</v>
      </c>
      <c r="E29" s="10" t="s">
        <v>634</v>
      </c>
      <c r="F29" s="10" t="s">
        <v>649</v>
      </c>
      <c r="G29" s="10">
        <v>42.702578</v>
      </c>
      <c r="H29" s="18">
        <v>23.3219318</v>
      </c>
    </row>
    <row r="30">
      <c r="A30" s="10">
        <v>375.0</v>
      </c>
      <c r="B30" s="10" t="s">
        <v>515</v>
      </c>
      <c r="C30" s="10" t="s">
        <v>18</v>
      </c>
      <c r="D30" s="10" t="s">
        <v>50</v>
      </c>
      <c r="E30" s="10" t="s">
        <v>634</v>
      </c>
      <c r="F30" s="10" t="s">
        <v>635</v>
      </c>
      <c r="G30" s="10">
        <v>42.7136014</v>
      </c>
      <c r="H30" s="18">
        <v>23.3085254</v>
      </c>
    </row>
    <row r="31">
      <c r="A31" s="10">
        <v>376.0</v>
      </c>
      <c r="B31" s="10" t="s">
        <v>518</v>
      </c>
      <c r="C31" s="10" t="s">
        <v>57</v>
      </c>
      <c r="D31" s="10" t="s">
        <v>20</v>
      </c>
      <c r="E31" s="10" t="s">
        <v>637</v>
      </c>
      <c r="F31" s="10" t="s">
        <v>638</v>
      </c>
      <c r="G31" s="10">
        <v>42.7172781</v>
      </c>
      <c r="H31" s="18">
        <v>23.2763756</v>
      </c>
    </row>
    <row r="32">
      <c r="A32" s="10">
        <v>379.0</v>
      </c>
      <c r="B32" s="10" t="s">
        <v>521</v>
      </c>
      <c r="C32" s="10" t="s">
        <v>57</v>
      </c>
      <c r="D32" s="10" t="s">
        <v>89</v>
      </c>
      <c r="E32" s="10" t="s">
        <v>463</v>
      </c>
      <c r="G32" s="10">
        <v>42.7125617</v>
      </c>
      <c r="H32" s="18">
        <v>23.377427</v>
      </c>
    </row>
    <row r="33">
      <c r="A33" s="10">
        <v>388.0</v>
      </c>
      <c r="B33" s="10" t="s">
        <v>531</v>
      </c>
      <c r="C33" s="10" t="s">
        <v>57</v>
      </c>
      <c r="D33" s="10" t="s">
        <v>29</v>
      </c>
      <c r="E33" s="10" t="s">
        <v>532</v>
      </c>
      <c r="G33" s="10">
        <v>42.6961336</v>
      </c>
      <c r="H33" s="18">
        <v>23.301621</v>
      </c>
    </row>
    <row r="34">
      <c r="A34" s="10">
        <v>395.0</v>
      </c>
      <c r="B34" s="10" t="s">
        <v>551</v>
      </c>
      <c r="C34" s="10" t="s">
        <v>18</v>
      </c>
      <c r="D34" s="10" t="s">
        <v>42</v>
      </c>
      <c r="E34" s="10" t="s">
        <v>361</v>
      </c>
      <c r="G34" s="10">
        <v>42.6905551</v>
      </c>
      <c r="H34" s="18">
        <v>23.3184672</v>
      </c>
    </row>
    <row r="35">
      <c r="A35" s="10">
        <v>409.0</v>
      </c>
      <c r="B35" s="10" t="s">
        <v>679</v>
      </c>
      <c r="C35" s="10" t="s">
        <v>57</v>
      </c>
      <c r="D35" s="10" t="s">
        <v>34</v>
      </c>
      <c r="E35" s="10" t="s">
        <v>680</v>
      </c>
      <c r="F35" s="10" t="s">
        <v>682</v>
      </c>
      <c r="G35" s="10">
        <v>42.6843352</v>
      </c>
      <c r="H35" s="18">
        <v>23.3990448</v>
      </c>
    </row>
    <row r="36">
      <c r="A36" s="10">
        <v>413.0</v>
      </c>
      <c r="B36" s="10" t="s">
        <v>694</v>
      </c>
      <c r="C36" s="10" t="s">
        <v>18</v>
      </c>
      <c r="D36" s="10" t="s">
        <v>42</v>
      </c>
      <c r="E36" s="10" t="s">
        <v>361</v>
      </c>
      <c r="F36" s="10" t="s">
        <v>696</v>
      </c>
      <c r="G36" s="10">
        <v>42.8101548</v>
      </c>
      <c r="H36" s="18">
        <v>23.2104943</v>
      </c>
    </row>
    <row r="37">
      <c r="A37" s="10">
        <v>438.0</v>
      </c>
      <c r="B37" s="10" t="s">
        <v>633</v>
      </c>
      <c r="C37" s="10" t="s">
        <v>33</v>
      </c>
      <c r="D37" s="10" t="s">
        <v>39</v>
      </c>
      <c r="E37" s="10" t="s">
        <v>579</v>
      </c>
      <c r="F37" s="10" t="s">
        <v>747</v>
      </c>
      <c r="G37" s="10">
        <v>42.7088586</v>
      </c>
      <c r="H37" s="18">
        <v>23.2764751</v>
      </c>
    </row>
    <row r="38">
      <c r="A38" s="10">
        <v>441.0</v>
      </c>
      <c r="B38" s="10" t="s">
        <v>633</v>
      </c>
      <c r="C38" s="10" t="s">
        <v>33</v>
      </c>
      <c r="D38" s="10" t="s">
        <v>39</v>
      </c>
      <c r="E38" s="10" t="s">
        <v>40</v>
      </c>
      <c r="F38" s="10" t="s">
        <v>754</v>
      </c>
      <c r="G38" s="10">
        <v>42.7083592</v>
      </c>
      <c r="H38" s="18">
        <v>23.2998151</v>
      </c>
    </row>
    <row r="39">
      <c r="A39" s="10">
        <v>445.0</v>
      </c>
      <c r="B39" s="10" t="s">
        <v>722</v>
      </c>
      <c r="C39" s="10" t="s">
        <v>57</v>
      </c>
      <c r="D39" s="10" t="s">
        <v>89</v>
      </c>
      <c r="E39" s="10" t="s">
        <v>723</v>
      </c>
      <c r="F39" s="10" t="s">
        <v>724</v>
      </c>
      <c r="G39" s="10">
        <v>42.7239911</v>
      </c>
      <c r="H39" s="18">
        <v>23.320679</v>
      </c>
    </row>
    <row r="40">
      <c r="A40" s="10">
        <v>448.0</v>
      </c>
      <c r="B40" s="10" t="s">
        <v>644</v>
      </c>
      <c r="C40" s="10" t="s">
        <v>279</v>
      </c>
      <c r="D40" s="10" t="s">
        <v>34</v>
      </c>
      <c r="E40" s="10" t="s">
        <v>726</v>
      </c>
      <c r="F40" s="10" t="s">
        <v>727</v>
      </c>
      <c r="G40" s="10">
        <v>42.6584431</v>
      </c>
      <c r="H40" s="18">
        <v>23.4018451</v>
      </c>
    </row>
    <row r="41">
      <c r="A41" s="10">
        <v>479.0</v>
      </c>
      <c r="B41" s="10" t="s">
        <v>699</v>
      </c>
      <c r="C41" s="10" t="s">
        <v>33</v>
      </c>
      <c r="D41" s="10" t="s">
        <v>42</v>
      </c>
      <c r="F41" s="10" t="s">
        <v>755</v>
      </c>
      <c r="G41" s="10">
        <v>42.6791235</v>
      </c>
      <c r="H41" s="18">
        <v>23.2585014</v>
      </c>
    </row>
    <row r="42">
      <c r="A42" s="10">
        <v>480.0</v>
      </c>
      <c r="B42" s="10" t="s">
        <v>699</v>
      </c>
      <c r="C42" s="10" t="s">
        <v>33</v>
      </c>
      <c r="D42" s="10" t="s">
        <v>42</v>
      </c>
      <c r="G42" s="10">
        <v>42.6905551</v>
      </c>
      <c r="H42" s="18">
        <v>23.3184672</v>
      </c>
    </row>
  </sheetData>
  <mergeCells count="1">
    <mergeCell ref="A1: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6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9</v>
      </c>
      <c r="H1" s="10" t="s">
        <v>14</v>
      </c>
      <c r="I1" s="10" t="s">
        <v>15</v>
      </c>
      <c r="J1" s="10" t="s">
        <v>792</v>
      </c>
    </row>
    <row r="2" hidden="1">
      <c r="A2" s="10">
        <v>105.0</v>
      </c>
      <c r="B2" s="10" t="s">
        <v>38</v>
      </c>
      <c r="C2" s="10" t="s">
        <v>33</v>
      </c>
      <c r="D2" s="10" t="s">
        <v>39</v>
      </c>
      <c r="E2" s="10" t="s">
        <v>40</v>
      </c>
      <c r="F2" s="10" t="s">
        <v>41</v>
      </c>
      <c r="G2" s="10" t="s">
        <v>27</v>
      </c>
      <c r="H2">
        <f>vlookup(A2,'1) Geocode Streets'!$A$2:$L$157,10,FALSE)</f>
        <v>42.7115401</v>
      </c>
      <c r="I2">
        <f>vlookup(A2,'1) Geocode Streets'!$A$2:$L$157,11,FALSE)</f>
        <v>23.295978</v>
      </c>
      <c r="J2" t="str">
        <f>vlookup(A2,'1) Geocode Streets'!$A$2:$L$157,12,FALSE)</f>
        <v>Pass</v>
      </c>
    </row>
    <row r="3" hidden="1">
      <c r="A3" s="10">
        <v>144.0</v>
      </c>
      <c r="B3" s="10" t="s">
        <v>144</v>
      </c>
      <c r="C3" s="10" t="s">
        <v>33</v>
      </c>
      <c r="D3" s="10" t="s">
        <v>39</v>
      </c>
      <c r="E3" s="10" t="s">
        <v>145</v>
      </c>
      <c r="F3" s="10" t="s">
        <v>146</v>
      </c>
      <c r="G3" s="10" t="s">
        <v>27</v>
      </c>
      <c r="H3">
        <f>vlookup(A3,'1) Geocode Streets'!$A$2:$L$157,10,FALSE)</f>
        <v>42.7159386</v>
      </c>
      <c r="I3">
        <f>vlookup(A3,'1) Geocode Streets'!$A$2:$L$157,11,FALSE)</f>
        <v>23.2858137</v>
      </c>
      <c r="J3" t="str">
        <f>vlookup(A3,'1) Geocode Streets'!$A$2:$L$157,12,FALSE)</f>
        <v>Pass</v>
      </c>
    </row>
    <row r="4" hidden="1">
      <c r="A4" s="10">
        <v>163.0</v>
      </c>
      <c r="B4" s="10" t="s">
        <v>198</v>
      </c>
      <c r="C4" s="10" t="s">
        <v>18</v>
      </c>
      <c r="D4" s="10" t="s">
        <v>39</v>
      </c>
      <c r="E4" s="10" t="s">
        <v>200</v>
      </c>
      <c r="F4" s="10" t="s">
        <v>201</v>
      </c>
      <c r="G4" s="10" t="s">
        <v>27</v>
      </c>
      <c r="H4">
        <f>vlookup(A4,'1) Geocode Streets'!$A$2:$L$157,10,FALSE)</f>
        <v>42.8519742</v>
      </c>
      <c r="I4">
        <f>vlookup(A4,'1) Geocode Streets'!$A$2:$L$157,11,FALSE)</f>
        <v>23.0378716</v>
      </c>
      <c r="J4" t="str">
        <f>vlookup(A4,'1) Geocode Streets'!$A$2:$L$157,12,FALSE)</f>
        <v>Pass</v>
      </c>
    </row>
    <row r="5" hidden="1">
      <c r="A5" s="10">
        <v>219.0</v>
      </c>
      <c r="B5" s="10" t="s">
        <v>288</v>
      </c>
      <c r="C5" s="10" t="s">
        <v>18</v>
      </c>
      <c r="D5" s="10" t="s">
        <v>39</v>
      </c>
      <c r="E5" s="10" t="s">
        <v>40</v>
      </c>
      <c r="H5">
        <f>vlookup(A5,'2) Geocode Locality'!$A$1:$K$220,9,FALSE)</f>
        <v>42.712778</v>
      </c>
      <c r="I5">
        <f>vlookup(A5,'2) Geocode Locality'!$A$1:$K$220,10,FALSE)</f>
        <v>23.29</v>
      </c>
      <c r="J5" t="str">
        <f>vlookup(A5,'2) Geocode Locality'!$A$1:$K$220,11,FALSE)</f>
        <v>Pass</v>
      </c>
    </row>
    <row r="6" hidden="1">
      <c r="A6" s="10">
        <v>235.0</v>
      </c>
      <c r="B6" s="10" t="s">
        <v>310</v>
      </c>
      <c r="C6" s="10" t="s">
        <v>18</v>
      </c>
      <c r="D6" s="10" t="s">
        <v>39</v>
      </c>
      <c r="E6" s="10" t="s">
        <v>163</v>
      </c>
      <c r="F6" s="10" t="s">
        <v>351</v>
      </c>
      <c r="G6" s="10" t="s">
        <v>27</v>
      </c>
      <c r="H6">
        <f>vlookup(A6,'1) Geocode Streets'!$A$2:$L$157,10,FALSE)</f>
        <v>42.8519742</v>
      </c>
      <c r="I6">
        <f>vlookup(A6,'1) Geocode Streets'!$A$2:$L$157,11,FALSE)</f>
        <v>23.0378716</v>
      </c>
      <c r="J6" t="str">
        <f>vlookup(A6,'1) Geocode Streets'!$A$2:$L$157,12,FALSE)</f>
        <v>Pass</v>
      </c>
    </row>
    <row r="7" hidden="1">
      <c r="A7" s="10">
        <v>408.0</v>
      </c>
      <c r="B7" s="10" t="s">
        <v>578</v>
      </c>
      <c r="C7" s="10" t="s">
        <v>33</v>
      </c>
      <c r="D7" s="10" t="s">
        <v>39</v>
      </c>
      <c r="E7" s="10" t="s">
        <v>579</v>
      </c>
      <c r="H7">
        <f>vlookup(A7,'2) Geocode Locality'!$A$1:$K$220,9,FALSE)</f>
        <v>42.7087558</v>
      </c>
      <c r="I7">
        <f>vlookup(A7,'2) Geocode Locality'!$A$1:$K$220,10,FALSE)</f>
        <v>23.2817702</v>
      </c>
      <c r="J7" t="str">
        <f>vlookup(A7,'2) Geocode Locality'!$A$1:$K$220,11,FALSE)</f>
        <v>Pass</v>
      </c>
    </row>
    <row r="8">
      <c r="A8" s="10">
        <v>106.0</v>
      </c>
      <c r="B8" s="10" t="s">
        <v>38</v>
      </c>
      <c r="C8" s="10" t="s">
        <v>18</v>
      </c>
      <c r="D8" s="10" t="s">
        <v>42</v>
      </c>
      <c r="F8" s="10" t="s">
        <v>43</v>
      </c>
      <c r="G8" s="10" t="s">
        <v>27</v>
      </c>
      <c r="H8" s="19">
        <f>Vlookup(A8,'4) Manual Entry'!$A$7:$H$42,7,FALSE)</f>
        <v>42.691507</v>
      </c>
      <c r="I8" s="19">
        <f>Vlookup(A8,'4) Manual Entry'!$A$7:$H$42,8,FALSE)</f>
        <v>23.323151</v>
      </c>
      <c r="J8" s="10" t="s">
        <v>794</v>
      </c>
    </row>
    <row r="9" hidden="1">
      <c r="A9" s="10">
        <v>439.0</v>
      </c>
      <c r="B9" s="10" t="s">
        <v>633</v>
      </c>
      <c r="C9" s="10" t="s">
        <v>33</v>
      </c>
      <c r="D9" s="10" t="s">
        <v>39</v>
      </c>
      <c r="E9" s="10" t="s">
        <v>40</v>
      </c>
      <c r="F9" s="10" t="s">
        <v>751</v>
      </c>
      <c r="G9" s="10" t="s">
        <v>752</v>
      </c>
      <c r="H9">
        <f>vlookup(A9,'3) Geocode Other Addresses'!$A$1:$L$15,10,FALSE)</f>
        <v>42.7101144</v>
      </c>
      <c r="I9">
        <f>vlookup(A9,'3) Geocode Other Addresses'!$A$1:$L$15,11,FALSE)</f>
        <v>23.2944535</v>
      </c>
      <c r="J9" t="str">
        <f>vlookup(A9,'3) Geocode Other Addresses'!$A$1:$L$15,12,FALSE)</f>
        <v>Pass</v>
      </c>
    </row>
    <row r="10" hidden="1">
      <c r="A10" s="10">
        <v>440.0</v>
      </c>
      <c r="B10" s="10" t="s">
        <v>633</v>
      </c>
      <c r="C10" s="10" t="s">
        <v>33</v>
      </c>
      <c r="D10" s="10" t="s">
        <v>39</v>
      </c>
      <c r="E10" s="10" t="s">
        <v>40</v>
      </c>
      <c r="F10" s="10" t="s">
        <v>753</v>
      </c>
      <c r="G10" s="10" t="s">
        <v>752</v>
      </c>
      <c r="H10">
        <f>vlookup(A10,'3) Geocode Other Addresses'!$A$1:$L$15,10,FALSE)</f>
        <v>42.7124292</v>
      </c>
      <c r="I10">
        <f>vlookup(A10,'3) Geocode Other Addresses'!$A$1:$L$15,11,FALSE)</f>
        <v>23.2963978</v>
      </c>
      <c r="J10" t="str">
        <f>vlookup(A10,'3) Geocode Other Addresses'!$A$1:$L$15,12,FALSE)</f>
        <v>Pass</v>
      </c>
    </row>
    <row r="11">
      <c r="A11" s="10">
        <v>216.0</v>
      </c>
      <c r="B11" s="10" t="s">
        <v>288</v>
      </c>
      <c r="C11" s="10" t="s">
        <v>57</v>
      </c>
      <c r="D11" s="10" t="s">
        <v>64</v>
      </c>
      <c r="E11" s="10" t="s">
        <v>305</v>
      </c>
      <c r="F11" s="10" t="s">
        <v>306</v>
      </c>
      <c r="G11" s="10" t="s">
        <v>27</v>
      </c>
      <c r="H11" s="19">
        <f>Vlookup(A11,'4) Manual Entry'!$A$7:$H$42,7,FALSE)</f>
        <v>42.6730385</v>
      </c>
      <c r="I11" s="19">
        <f>Vlookup(A11,'4) Manual Entry'!$A$7:$H$42,8,FALSE)</f>
        <v>23.3521317</v>
      </c>
      <c r="J11" s="10" t="s">
        <v>794</v>
      </c>
    </row>
    <row r="12" hidden="1">
      <c r="A12" s="10">
        <v>483.0</v>
      </c>
      <c r="B12" s="10" t="s">
        <v>703</v>
      </c>
      <c r="C12" s="10" t="s">
        <v>57</v>
      </c>
      <c r="D12" s="10" t="s">
        <v>39</v>
      </c>
      <c r="E12" s="10" t="s">
        <v>163</v>
      </c>
      <c r="F12" s="10" t="s">
        <v>761</v>
      </c>
      <c r="G12" s="10" t="s">
        <v>27</v>
      </c>
      <c r="H12">
        <f>vlookup(A12,'1) Geocode Streets'!$A$2:$L$157,10,FALSE)</f>
        <v>41.9881663</v>
      </c>
      <c r="I12">
        <f>vlookup(A12,'1) Geocode Streets'!$A$2:$L$157,11,FALSE)</f>
        <v>21.642224</v>
      </c>
      <c r="J12" t="str">
        <f>vlookup(A12,'1) Geocode Streets'!$A$2:$L$157,12,FALSE)</f>
        <v>Pass</v>
      </c>
    </row>
    <row r="13" hidden="1">
      <c r="A13" s="10">
        <v>103.0</v>
      </c>
      <c r="B13" s="10" t="s">
        <v>32</v>
      </c>
      <c r="C13" s="10" t="s">
        <v>33</v>
      </c>
      <c r="D13" s="10" t="s">
        <v>34</v>
      </c>
      <c r="E13" s="10" t="s">
        <v>35</v>
      </c>
      <c r="H13">
        <f>vlookup(A13,'2) Geocode Locality'!$A$1:$K$220,9,FALSE)</f>
        <v>42.7325</v>
      </c>
      <c r="I13">
        <f>vlookup(A13,'2) Geocode Locality'!$A$1:$K$220,10,FALSE)</f>
        <v>23.298611</v>
      </c>
      <c r="J13" t="str">
        <f>vlookup(A13,'2) Geocode Locality'!$A$1:$K$220,11,FALSE)</f>
        <v>Pass</v>
      </c>
    </row>
    <row r="14" hidden="1">
      <c r="A14" s="10">
        <v>132.0</v>
      </c>
      <c r="B14" s="10" t="s">
        <v>117</v>
      </c>
      <c r="C14" s="10" t="s">
        <v>18</v>
      </c>
      <c r="D14" s="10" t="s">
        <v>34</v>
      </c>
      <c r="E14" s="10" t="s">
        <v>119</v>
      </c>
      <c r="F14" s="10" t="s">
        <v>120</v>
      </c>
      <c r="G14" s="10" t="s">
        <v>27</v>
      </c>
      <c r="H14">
        <f>vlookup(A14,'1) Geocode Streets'!$A$2:$L$157,10,FALSE)</f>
        <v>42.6685098</v>
      </c>
      <c r="I14">
        <f>vlookup(A14,'1) Geocode Streets'!$A$2:$L$157,11,FALSE)</f>
        <v>23.4020947</v>
      </c>
      <c r="J14" t="str">
        <f>vlookup(A14,'1) Geocode Streets'!$A$2:$L$157,12,FALSE)</f>
        <v>Pass</v>
      </c>
    </row>
    <row r="15" hidden="1">
      <c r="A15" s="10">
        <v>171.0</v>
      </c>
      <c r="B15" s="10" t="s">
        <v>195</v>
      </c>
      <c r="C15" s="10" t="s">
        <v>57</v>
      </c>
      <c r="D15" s="10" t="s">
        <v>34</v>
      </c>
      <c r="E15" s="10" t="s">
        <v>196</v>
      </c>
      <c r="H15">
        <f>vlookup(A15,'2) Geocode Locality'!$A$1:$K$220,9,FALSE)</f>
        <v>42.662778</v>
      </c>
      <c r="I15">
        <f>vlookup(A15,'2) Geocode Locality'!$A$1:$K$220,10,FALSE)</f>
        <v>23.418611</v>
      </c>
      <c r="J15" t="str">
        <f>vlookup(A15,'2) Geocode Locality'!$A$1:$K$220,11,FALSE)</f>
        <v>Pass</v>
      </c>
    </row>
    <row r="16" hidden="1">
      <c r="A16" s="10">
        <v>242.0</v>
      </c>
      <c r="B16" s="10" t="s">
        <v>322</v>
      </c>
      <c r="C16" s="10" t="s">
        <v>18</v>
      </c>
      <c r="D16" s="10" t="s">
        <v>34</v>
      </c>
      <c r="E16" s="10" t="s">
        <v>323</v>
      </c>
      <c r="H16">
        <f>vlookup(A16,'2) Geocode Locality'!$A$1:$K$220,9,FALSE)</f>
        <v>42.669322</v>
      </c>
      <c r="I16">
        <f>vlookup(A16,'2) Geocode Locality'!$A$1:$K$220,10,FALSE)</f>
        <v>23.3920097</v>
      </c>
      <c r="J16" t="str">
        <f>vlookup(A16,'2) Geocode Locality'!$A$1:$K$220,11,FALSE)</f>
        <v>Pass</v>
      </c>
    </row>
    <row r="17" hidden="1">
      <c r="A17" s="10">
        <v>244.0</v>
      </c>
      <c r="B17" s="10" t="s">
        <v>330</v>
      </c>
      <c r="C17" s="10" t="s">
        <v>18</v>
      </c>
      <c r="D17" s="10" t="s">
        <v>34</v>
      </c>
      <c r="E17" s="10" t="s">
        <v>331</v>
      </c>
      <c r="H17">
        <f>vlookup(A17,'2) Geocode Locality'!$A$1:$K$220,9,FALSE)</f>
        <v>43.1684489</v>
      </c>
      <c r="I17">
        <f>vlookup(A17,'2) Geocode Locality'!$A$1:$K$220,10,FALSE)</f>
        <v>23.9018279</v>
      </c>
      <c r="J17" t="str">
        <f>vlookup(A17,'2) Geocode Locality'!$A$1:$K$220,11,FALSE)</f>
        <v>Pass</v>
      </c>
    </row>
    <row r="18" hidden="1">
      <c r="A18" s="10">
        <v>249.0</v>
      </c>
      <c r="B18" s="10" t="s">
        <v>377</v>
      </c>
      <c r="C18" s="10" t="s">
        <v>33</v>
      </c>
      <c r="D18" s="10" t="s">
        <v>34</v>
      </c>
      <c r="F18" s="10" t="s">
        <v>379</v>
      </c>
      <c r="G18" s="10" t="s">
        <v>27</v>
      </c>
      <c r="H18">
        <f>vlookup(A18,'1) Geocode Streets'!$A$2:$L$157,10,FALSE)</f>
        <v>42.6471795</v>
      </c>
      <c r="I18">
        <f>vlookup(A18,'1) Geocode Streets'!$A$2:$L$157,11,FALSE)</f>
        <v>23.4044564</v>
      </c>
      <c r="J18" t="str">
        <f>vlookup(A18,'1) Geocode Streets'!$A$2:$L$157,12,FALSE)</f>
        <v>Pass</v>
      </c>
    </row>
    <row r="19" hidden="1">
      <c r="A19" s="10">
        <v>294.0</v>
      </c>
      <c r="B19" s="10" t="s">
        <v>404</v>
      </c>
      <c r="C19" s="10" t="s">
        <v>33</v>
      </c>
      <c r="D19" s="10" t="s">
        <v>34</v>
      </c>
      <c r="E19" s="10" t="s">
        <v>407</v>
      </c>
      <c r="H19">
        <f>vlookup(A19,'2) Geocode Locality'!$A$1:$K$220,9,FALSE)</f>
        <v>42.6517985</v>
      </c>
      <c r="I19">
        <f>vlookup(A19,'2) Geocode Locality'!$A$1:$K$220,10,FALSE)</f>
        <v>23.3917943</v>
      </c>
      <c r="J19" t="str">
        <f>vlookup(A19,'2) Geocode Locality'!$A$1:$K$220,11,FALSE)</f>
        <v>Pass</v>
      </c>
    </row>
    <row r="20" hidden="1">
      <c r="A20" s="10">
        <v>331.0</v>
      </c>
      <c r="B20" s="10" t="s">
        <v>458</v>
      </c>
      <c r="C20" s="10" t="s">
        <v>18</v>
      </c>
      <c r="D20" s="10" t="s">
        <v>34</v>
      </c>
      <c r="E20" s="10" t="s">
        <v>459</v>
      </c>
      <c r="H20">
        <f>vlookup(A20,'2) Geocode Locality'!$A$1:$K$220,9,FALSE)</f>
        <v>42.6465295</v>
      </c>
      <c r="I20">
        <f>vlookup(A20,'2) Geocode Locality'!$A$1:$K$220,10,FALSE)</f>
        <v>23.4058897</v>
      </c>
      <c r="J20" t="str">
        <f>vlookup(A20,'2) Geocode Locality'!$A$1:$K$220,11,FALSE)</f>
        <v>Pass</v>
      </c>
    </row>
    <row r="21" hidden="1">
      <c r="A21" s="10">
        <v>374.0</v>
      </c>
      <c r="B21" s="10" t="s">
        <v>515</v>
      </c>
      <c r="C21" s="10" t="s">
        <v>18</v>
      </c>
      <c r="D21" s="10" t="s">
        <v>34</v>
      </c>
      <c r="E21" s="10" t="s">
        <v>628</v>
      </c>
      <c r="F21" s="10" t="s">
        <v>630</v>
      </c>
      <c r="G21" s="10" t="s">
        <v>27</v>
      </c>
      <c r="H21">
        <f>vlookup(A21,'1) Geocode Streets'!$A$2:$L$157,10,FALSE)</f>
        <v>42.6652065</v>
      </c>
      <c r="I21">
        <f>vlookup(A21,'1) Geocode Streets'!$A$2:$L$157,11,FALSE)</f>
        <v>23.4133158</v>
      </c>
      <c r="J21" t="str">
        <f>vlookup(A21,'1) Geocode Streets'!$A$2:$L$157,12,FALSE)</f>
        <v>Pass</v>
      </c>
    </row>
    <row r="22" hidden="1">
      <c r="A22" s="10">
        <v>396.0</v>
      </c>
      <c r="B22" s="10" t="s">
        <v>551</v>
      </c>
      <c r="C22" s="10" t="s">
        <v>279</v>
      </c>
      <c r="D22" s="10" t="s">
        <v>34</v>
      </c>
      <c r="E22" s="10" t="s">
        <v>556</v>
      </c>
      <c r="H22">
        <f>vlookup(A22,'2) Geocode Locality'!$A$1:$K$220,9,FALSE)</f>
        <v>42.6644546</v>
      </c>
      <c r="I22">
        <f>vlookup(A22,'2) Geocode Locality'!$A$1:$K$220,10,FALSE)</f>
        <v>23.4010775</v>
      </c>
      <c r="J22" t="str">
        <f>vlookup(A22,'2) Geocode Locality'!$A$1:$K$220,11,FALSE)</f>
        <v>Pass</v>
      </c>
    </row>
    <row r="23">
      <c r="A23" s="10">
        <v>232.0</v>
      </c>
      <c r="B23" s="10" t="s">
        <v>303</v>
      </c>
      <c r="C23" s="10" t="s">
        <v>33</v>
      </c>
      <c r="D23" s="10" t="s">
        <v>308</v>
      </c>
      <c r="E23" s="10" t="s">
        <v>307</v>
      </c>
      <c r="H23" s="19">
        <f>Vlookup(A23,'4) Manual Entry'!$A$7:$H$42,7,FALSE)</f>
        <v>42.6757759</v>
      </c>
      <c r="I23" s="19">
        <f>Vlookup(A23,'4) Manual Entry'!$A$7:$H$42,8,FALSE)</f>
        <v>23.3212093</v>
      </c>
      <c r="J23" s="10" t="s">
        <v>794</v>
      </c>
    </row>
    <row r="24">
      <c r="A24" s="10">
        <v>257.0</v>
      </c>
      <c r="B24" s="10" t="s">
        <v>340</v>
      </c>
      <c r="C24" s="10" t="s">
        <v>279</v>
      </c>
      <c r="D24" s="10" t="s">
        <v>20</v>
      </c>
      <c r="E24" s="10" t="s">
        <v>239</v>
      </c>
      <c r="F24" s="10" t="s">
        <v>401</v>
      </c>
      <c r="G24" s="10" t="s">
        <v>27</v>
      </c>
      <c r="H24" s="19">
        <f>Vlookup(A24,'4) Manual Entry'!$A$7:$H$42,7,FALSE)</f>
        <v>42.6802258</v>
      </c>
      <c r="I24" s="19">
        <f>Vlookup(A24,'4) Manual Entry'!$A$7:$H$42,8,FALSE)</f>
        <v>23.2293984</v>
      </c>
      <c r="J24" s="10" t="s">
        <v>794</v>
      </c>
    </row>
    <row r="25" hidden="1">
      <c r="A25" s="10">
        <v>453.0</v>
      </c>
      <c r="B25" s="10" t="s">
        <v>660</v>
      </c>
      <c r="C25" s="10" t="s">
        <v>18</v>
      </c>
      <c r="D25" s="10" t="s">
        <v>34</v>
      </c>
      <c r="E25" s="10" t="s">
        <v>196</v>
      </c>
      <c r="H25">
        <f>vlookup(A25,'2) Geocode Locality'!$A$1:$K$220,9,FALSE)</f>
        <v>42.662778</v>
      </c>
      <c r="I25">
        <f>vlookup(A25,'2) Geocode Locality'!$A$1:$K$220,10,FALSE)</f>
        <v>23.418611</v>
      </c>
      <c r="J25" t="str">
        <f>vlookup(A25,'2) Geocode Locality'!$A$1:$K$220,11,FALSE)</f>
        <v>Pass</v>
      </c>
    </row>
    <row r="26" hidden="1">
      <c r="A26" s="10">
        <v>463.0</v>
      </c>
      <c r="B26" s="10" t="s">
        <v>670</v>
      </c>
      <c r="C26" s="10" t="s">
        <v>33</v>
      </c>
      <c r="D26" s="10" t="s">
        <v>34</v>
      </c>
      <c r="E26" s="10" t="s">
        <v>331</v>
      </c>
      <c r="H26">
        <f>vlookup(A26,'2) Geocode Locality'!$A$1:$K$220,9,FALSE)</f>
        <v>43.1684489</v>
      </c>
      <c r="I26">
        <f>vlookup(A26,'2) Geocode Locality'!$A$1:$K$220,10,FALSE)</f>
        <v>23.9018279</v>
      </c>
      <c r="J26" t="str">
        <f>vlookup(A26,'2) Geocode Locality'!$A$1:$K$220,11,FALSE)</f>
        <v>Pass</v>
      </c>
    </row>
    <row r="27" hidden="1">
      <c r="A27" s="10">
        <v>469.0</v>
      </c>
      <c r="B27" s="10" t="s">
        <v>687</v>
      </c>
      <c r="C27" s="10" t="s">
        <v>33</v>
      </c>
      <c r="D27" s="10" t="s">
        <v>34</v>
      </c>
      <c r="E27" s="10" t="s">
        <v>331</v>
      </c>
      <c r="H27">
        <f>vlookup(A27,'2) Geocode Locality'!$A$1:$K$220,9,FALSE)</f>
        <v>43.1684489</v>
      </c>
      <c r="I27">
        <f>vlookup(A27,'2) Geocode Locality'!$A$1:$K$220,10,FALSE)</f>
        <v>23.9018279</v>
      </c>
      <c r="J27" t="str">
        <f>vlookup(A27,'2) Geocode Locality'!$A$1:$K$220,11,FALSE)</f>
        <v>Pass</v>
      </c>
    </row>
    <row r="28" hidden="1">
      <c r="A28" s="10">
        <v>470.0</v>
      </c>
      <c r="B28" s="10" t="s">
        <v>687</v>
      </c>
      <c r="C28" s="10" t="s">
        <v>18</v>
      </c>
      <c r="D28" s="10" t="s">
        <v>34</v>
      </c>
      <c r="E28" s="10" t="s">
        <v>689</v>
      </c>
      <c r="H28">
        <f>vlookup(A28,'2) Geocode Locality'!$A$1:$K$220,9,FALSE)</f>
        <v>42.662778</v>
      </c>
      <c r="I28">
        <f>vlookup(A28,'2) Geocode Locality'!$A$1:$K$220,10,FALSE)</f>
        <v>23.418611</v>
      </c>
      <c r="J28" t="str">
        <f>vlookup(A28,'2) Geocode Locality'!$A$1:$K$220,11,FALSE)</f>
        <v>Pass</v>
      </c>
    </row>
    <row r="29" hidden="1">
      <c r="A29" s="10">
        <v>481.0</v>
      </c>
      <c r="B29" s="10" t="s">
        <v>699</v>
      </c>
      <c r="C29" s="10" t="s">
        <v>18</v>
      </c>
      <c r="D29" s="10" t="s">
        <v>34</v>
      </c>
      <c r="E29" s="10" t="s">
        <v>689</v>
      </c>
      <c r="F29" s="10" t="s">
        <v>757</v>
      </c>
      <c r="G29" s="10" t="s">
        <v>27</v>
      </c>
      <c r="H29">
        <f>vlookup(A29,'1) Geocode Streets'!$A$2:$L$157,10,FALSE)</f>
        <v>42.655909</v>
      </c>
      <c r="I29">
        <f>vlookup(A29,'1) Geocode Streets'!$A$2:$L$157,11,FALSE)</f>
        <v>23.414748</v>
      </c>
      <c r="J29" t="str">
        <f>vlookup(A29,'1) Geocode Streets'!$A$2:$L$157,12,FALSE)</f>
        <v>Pass</v>
      </c>
    </row>
    <row r="30" hidden="1">
      <c r="A30" s="10">
        <v>486.0</v>
      </c>
      <c r="B30" s="10" t="s">
        <v>706</v>
      </c>
      <c r="C30" s="10" t="s">
        <v>279</v>
      </c>
      <c r="D30" s="10" t="s">
        <v>34</v>
      </c>
      <c r="F30" s="10" t="s">
        <v>770</v>
      </c>
      <c r="G30" s="10" t="s">
        <v>771</v>
      </c>
      <c r="H30">
        <f>vlookup(A30,'3) Geocode Other Addresses'!$A$1:$L$15,10,FALSE)</f>
        <v>42.6586555</v>
      </c>
      <c r="I30">
        <f>vlookup(A30,'3) Geocode Other Addresses'!$A$1:$L$15,11,FALSE)</f>
        <v>23.4279499</v>
      </c>
      <c r="J30" t="str">
        <f>vlookup(A30,'3) Geocode Other Addresses'!$A$1:$L$15,12,FALSE)</f>
        <v>Pass</v>
      </c>
    </row>
    <row r="31" hidden="1">
      <c r="A31" s="10">
        <v>114.0</v>
      </c>
      <c r="B31" s="10" t="s">
        <v>63</v>
      </c>
      <c r="C31" s="10" t="s">
        <v>57</v>
      </c>
      <c r="D31" s="10" t="s">
        <v>64</v>
      </c>
      <c r="E31" s="10" t="s">
        <v>65</v>
      </c>
      <c r="F31" s="10" t="s">
        <v>66</v>
      </c>
      <c r="G31" s="10" t="s">
        <v>27</v>
      </c>
      <c r="H31">
        <f>vlookup(A31,'1) Geocode Streets'!$A$2:$L$157,10,FALSE)</f>
        <v>42.6674173</v>
      </c>
      <c r="I31">
        <f>vlookup(A31,'1) Geocode Streets'!$A$2:$L$157,11,FALSE)</f>
        <v>23.3536654</v>
      </c>
      <c r="J31" t="str">
        <f>vlookup(A31,'1) Geocode Streets'!$A$2:$L$157,12,FALSE)</f>
        <v>Pass</v>
      </c>
    </row>
    <row r="32" hidden="1">
      <c r="A32" s="10">
        <v>116.0</v>
      </c>
      <c r="B32" s="10" t="s">
        <v>71</v>
      </c>
      <c r="C32" s="10" t="s">
        <v>57</v>
      </c>
      <c r="D32" s="10" t="s">
        <v>64</v>
      </c>
      <c r="E32" s="10" t="s">
        <v>65</v>
      </c>
      <c r="H32">
        <f>vlookup(A32,'2) Geocode Locality'!$A$1:$K$220,9,FALSE)</f>
        <v>42.6639561</v>
      </c>
      <c r="I32">
        <f>vlookup(A32,'2) Geocode Locality'!$A$1:$K$220,10,FALSE)</f>
        <v>23.3466107</v>
      </c>
      <c r="J32" t="str">
        <f>vlookup(A32,'2) Geocode Locality'!$A$1:$K$220,11,FALSE)</f>
        <v>Pass</v>
      </c>
    </row>
    <row r="33" hidden="1">
      <c r="A33" s="10">
        <v>207.0</v>
      </c>
      <c r="B33" s="10" t="s">
        <v>272</v>
      </c>
      <c r="C33" s="10" t="s">
        <v>57</v>
      </c>
      <c r="D33" s="10" t="s">
        <v>64</v>
      </c>
      <c r="E33" s="10" t="s">
        <v>273</v>
      </c>
      <c r="H33">
        <f>vlookup(A33,'2) Geocode Locality'!$A$1:$K$220,9,FALSE)</f>
        <v>42.6711674</v>
      </c>
      <c r="I33">
        <f>vlookup(A33,'2) Geocode Locality'!$A$1:$K$220,10,FALSE)</f>
        <v>23.3564002</v>
      </c>
      <c r="J33" t="str">
        <f>vlookup(A33,'2) Geocode Locality'!$A$1:$K$220,11,FALSE)</f>
        <v>Pass</v>
      </c>
    </row>
    <row r="34" hidden="1">
      <c r="A34" s="10">
        <v>215.0</v>
      </c>
      <c r="B34" s="10" t="s">
        <v>288</v>
      </c>
      <c r="C34" s="10" t="s">
        <v>57</v>
      </c>
      <c r="D34" s="10" t="s">
        <v>64</v>
      </c>
      <c r="E34" s="10" t="s">
        <v>65</v>
      </c>
      <c r="F34" s="10" t="s">
        <v>304</v>
      </c>
      <c r="G34" s="10" t="s">
        <v>27</v>
      </c>
      <c r="H34" s="19">
        <f>AVERAGE(H27:H32)</f>
        <v>42.74619413</v>
      </c>
      <c r="I34" s="19">
        <f>average(I28:I33)</f>
        <v>23.38633087</v>
      </c>
      <c r="J34" t="str">
        <f>vlookup(A34,'1) Geocode Streets'!$A$2:$L$157,12,FALSE)</f>
        <v>Pass</v>
      </c>
    </row>
    <row r="35">
      <c r="A35" s="10">
        <v>259.0</v>
      </c>
      <c r="B35" s="10" t="s">
        <v>345</v>
      </c>
      <c r="C35" s="10" t="s">
        <v>57</v>
      </c>
      <c r="D35" s="10" t="s">
        <v>20</v>
      </c>
      <c r="E35" s="10" t="s">
        <v>20</v>
      </c>
      <c r="F35" s="10" t="s">
        <v>406</v>
      </c>
      <c r="G35" s="10" t="s">
        <v>27</v>
      </c>
      <c r="H35" s="19">
        <f>Vlookup(A35,'4) Manual Entry'!$A$7:$H$42,7,FALSE)</f>
        <v>42.6734757</v>
      </c>
      <c r="I35" s="19">
        <f>Vlookup(A35,'4) Manual Entry'!$A$7:$H$42,8,FALSE)</f>
        <v>23.249526</v>
      </c>
      <c r="J35" s="10" t="s">
        <v>794</v>
      </c>
    </row>
    <row r="36" hidden="1">
      <c r="A36" s="10">
        <v>342.0</v>
      </c>
      <c r="B36" s="10" t="s">
        <v>473</v>
      </c>
      <c r="C36" s="10" t="s">
        <v>33</v>
      </c>
      <c r="D36" s="10" t="s">
        <v>64</v>
      </c>
      <c r="E36" s="10" t="s">
        <v>273</v>
      </c>
      <c r="H36">
        <f>vlookup(A36,'2) Geocode Locality'!$A$1:$K$220,9,FALSE)</f>
        <v>42.6711674</v>
      </c>
      <c r="I36">
        <f>vlookup(A36,'2) Geocode Locality'!$A$1:$K$220,10,FALSE)</f>
        <v>23.3564002</v>
      </c>
      <c r="J36" t="str">
        <f>vlookup(A36,'2) Geocode Locality'!$A$1:$K$220,11,FALSE)</f>
        <v>Pass</v>
      </c>
    </row>
    <row r="37" hidden="1">
      <c r="A37" s="10">
        <v>373.0</v>
      </c>
      <c r="B37" s="10" t="s">
        <v>515</v>
      </c>
      <c r="C37" s="10" t="s">
        <v>33</v>
      </c>
      <c r="D37" s="10" t="s">
        <v>64</v>
      </c>
      <c r="E37" s="10" t="s">
        <v>65</v>
      </c>
      <c r="H37">
        <f>vlookup(A37,'2) Geocode Locality'!$A$1:$K$220,9,FALSE)</f>
        <v>42.6639561</v>
      </c>
      <c r="I37">
        <f>vlookup(A37,'2) Geocode Locality'!$A$1:$K$220,10,FALSE)</f>
        <v>23.3466107</v>
      </c>
      <c r="J37" t="str">
        <f>vlookup(A37,'2) Geocode Locality'!$A$1:$K$220,11,FALSE)</f>
        <v>Pass</v>
      </c>
    </row>
    <row r="38" hidden="1">
      <c r="A38" s="10">
        <v>410.0</v>
      </c>
      <c r="B38" s="10" t="s">
        <v>685</v>
      </c>
      <c r="C38" s="10" t="s">
        <v>57</v>
      </c>
      <c r="D38" s="10" t="s">
        <v>64</v>
      </c>
      <c r="E38" s="10" t="s">
        <v>273</v>
      </c>
      <c r="F38" s="10" t="s">
        <v>686</v>
      </c>
      <c r="G38" s="10" t="s">
        <v>27</v>
      </c>
      <c r="H38">
        <f>vlookup(A38,'1) Geocode Streets'!$A$2:$L$157,10,FALSE)</f>
        <v>42.6721242</v>
      </c>
      <c r="I38">
        <f>vlookup(A38,'1) Geocode Streets'!$A$2:$L$157,11,FALSE)</f>
        <v>23.3477504</v>
      </c>
      <c r="J38" t="str">
        <f>vlookup(A38,'1) Geocode Streets'!$A$2:$L$157,12,FALSE)</f>
        <v>Pass</v>
      </c>
    </row>
    <row r="39" hidden="1">
      <c r="A39" s="10">
        <v>434.0</v>
      </c>
      <c r="B39" s="10" t="s">
        <v>629</v>
      </c>
      <c r="C39" s="10" t="s">
        <v>279</v>
      </c>
      <c r="D39" s="10" t="s">
        <v>64</v>
      </c>
      <c r="E39" s="10" t="s">
        <v>273</v>
      </c>
      <c r="F39" s="10" t="s">
        <v>686</v>
      </c>
      <c r="G39" s="10" t="s">
        <v>27</v>
      </c>
      <c r="H39">
        <f>vlookup(A39,'1) Geocode Streets'!$A$2:$L$157,10,FALSE)</f>
        <v>42.6721242</v>
      </c>
      <c r="I39">
        <f>vlookup(A39,'1) Geocode Streets'!$A$2:$L$157,11,FALSE)</f>
        <v>23.3477504</v>
      </c>
      <c r="J39" t="str">
        <f>vlookup(A39,'1) Geocode Streets'!$A$2:$L$157,12,FALSE)</f>
        <v>Pass</v>
      </c>
    </row>
    <row r="40" hidden="1">
      <c r="A40" s="10">
        <v>452.0</v>
      </c>
      <c r="B40" s="10" t="s">
        <v>656</v>
      </c>
      <c r="C40" s="10" t="s">
        <v>33</v>
      </c>
      <c r="D40" s="10" t="s">
        <v>64</v>
      </c>
      <c r="E40" s="10" t="s">
        <v>305</v>
      </c>
      <c r="F40" s="10" t="s">
        <v>66</v>
      </c>
      <c r="G40" s="10" t="s">
        <v>27</v>
      </c>
      <c r="H40">
        <f>vlookup(A40,'1) Geocode Streets'!$A$2:$L$157,10,FALSE)</f>
        <v>42.6674173</v>
      </c>
      <c r="I40">
        <f>vlookup(A40,'1) Geocode Streets'!$A$2:$L$157,11,FALSE)</f>
        <v>23.3536654</v>
      </c>
      <c r="J40" t="str">
        <f>vlookup(A40,'1) Geocode Streets'!$A$2:$L$157,12,FALSE)</f>
        <v>Pass</v>
      </c>
    </row>
    <row r="41" hidden="1">
      <c r="A41" s="10">
        <v>101.0</v>
      </c>
      <c r="B41" s="10" t="s">
        <v>19</v>
      </c>
      <c r="C41" s="10" t="s">
        <v>18</v>
      </c>
      <c r="D41" s="10" t="s">
        <v>23</v>
      </c>
      <c r="E41" s="10" t="s">
        <v>24</v>
      </c>
      <c r="F41" s="10" t="s">
        <v>26</v>
      </c>
      <c r="G41" s="10" t="s">
        <v>27</v>
      </c>
      <c r="H41">
        <f>vlookup(A41,'1) Geocode Streets'!$A$2:$L$157,10,FALSE)</f>
        <v>42.7</v>
      </c>
      <c r="I41">
        <f>vlookup(A41,'1) Geocode Streets'!$A$2:$L$157,11,FALSE)</f>
        <v>23.25</v>
      </c>
      <c r="J41" t="str">
        <f>vlookup(A41,'1) Geocode Streets'!$A$2:$L$157,12,FALSE)</f>
        <v>Pass</v>
      </c>
    </row>
    <row r="42" hidden="1">
      <c r="A42" s="10">
        <v>109.0</v>
      </c>
      <c r="B42" s="10" t="s">
        <v>48</v>
      </c>
      <c r="C42" s="10" t="s">
        <v>18</v>
      </c>
      <c r="D42" s="10" t="s">
        <v>23</v>
      </c>
      <c r="E42" s="10" t="s">
        <v>49</v>
      </c>
      <c r="H42">
        <f>vlookup(A42,'2) Geocode Locality'!$A$1:$K$220,9,FALSE)</f>
        <v>42.7027745</v>
      </c>
      <c r="I42">
        <f>vlookup(A42,'2) Geocode Locality'!$A$1:$K$220,10,FALSE)</f>
        <v>23.2580243</v>
      </c>
      <c r="J42" t="str">
        <f>vlookup(A42,'2) Geocode Locality'!$A$1:$K$220,11,FALSE)</f>
        <v>Pass</v>
      </c>
    </row>
    <row r="43" hidden="1">
      <c r="A43" s="10">
        <v>138.0</v>
      </c>
      <c r="B43" s="10" t="s">
        <v>127</v>
      </c>
      <c r="C43" s="10" t="s">
        <v>18</v>
      </c>
      <c r="D43" s="10" t="s">
        <v>23</v>
      </c>
      <c r="E43" s="10" t="s">
        <v>131</v>
      </c>
      <c r="F43" s="10" t="s">
        <v>132</v>
      </c>
      <c r="G43" s="10" t="s">
        <v>27</v>
      </c>
      <c r="H43">
        <f>vlookup(A43,'1) Geocode Streets'!$A$2:$L$157,10,FALSE)</f>
        <v>42.7</v>
      </c>
      <c r="I43">
        <f>vlookup(A43,'1) Geocode Streets'!$A$2:$L$157,11,FALSE)</f>
        <v>23.25</v>
      </c>
      <c r="J43" t="str">
        <f>vlookup(A43,'1) Geocode Streets'!$A$2:$L$157,12,FALSE)</f>
        <v>Pass</v>
      </c>
    </row>
    <row r="44" hidden="1">
      <c r="A44" s="10">
        <v>166.0</v>
      </c>
      <c r="B44" s="10" t="s">
        <v>178</v>
      </c>
      <c r="C44" s="10" t="s">
        <v>33</v>
      </c>
      <c r="D44" s="10" t="s">
        <v>23</v>
      </c>
      <c r="E44" s="10" t="s">
        <v>39</v>
      </c>
      <c r="F44" s="10" t="s">
        <v>208</v>
      </c>
      <c r="G44" s="10" t="s">
        <v>27</v>
      </c>
      <c r="H44">
        <f>vlookup(A44,'1) Geocode Streets'!$A$2:$L$157,10,FALSE)</f>
        <v>42.6970844</v>
      </c>
      <c r="I44">
        <f>vlookup(A44,'1) Geocode Streets'!$A$2:$L$157,11,FALSE)</f>
        <v>23.3202858</v>
      </c>
      <c r="J44" t="str">
        <f>vlookup(A44,'1) Geocode Streets'!$A$2:$L$157,12,FALSE)</f>
        <v>Pass</v>
      </c>
    </row>
    <row r="45" hidden="1">
      <c r="A45" s="10">
        <v>191.0</v>
      </c>
      <c r="B45" s="10" t="s">
        <v>231</v>
      </c>
      <c r="C45" s="10" t="s">
        <v>18</v>
      </c>
      <c r="D45" s="10" t="s">
        <v>23</v>
      </c>
      <c r="E45" s="10" t="s">
        <v>233</v>
      </c>
      <c r="H45">
        <f>vlookup(A45,'2) Geocode Locality'!$A$1:$K$220,9,FALSE)</f>
        <v>42.6996411</v>
      </c>
      <c r="I45">
        <f>vlookup(A45,'2) Geocode Locality'!$A$1:$K$220,10,FALSE)</f>
        <v>23.2889484</v>
      </c>
      <c r="J45" t="str">
        <f>vlookup(A45,'2) Geocode Locality'!$A$1:$K$220,11,FALSE)</f>
        <v>Pass</v>
      </c>
    </row>
    <row r="46" hidden="1">
      <c r="A46" s="10">
        <v>238.0</v>
      </c>
      <c r="B46" s="10" t="s">
        <v>314</v>
      </c>
      <c r="C46" s="10" t="s">
        <v>18</v>
      </c>
      <c r="D46" s="10" t="s">
        <v>23</v>
      </c>
      <c r="E46" s="10" t="s">
        <v>233</v>
      </c>
      <c r="H46">
        <f>vlookup(A46,'2) Geocode Locality'!$A$1:$K$220,9,FALSE)</f>
        <v>42.6996411</v>
      </c>
      <c r="I46">
        <f>vlookup(A46,'2) Geocode Locality'!$A$1:$K$220,10,FALSE)</f>
        <v>23.2889484</v>
      </c>
      <c r="J46" t="str">
        <f>vlookup(A46,'2) Geocode Locality'!$A$1:$K$220,11,FALSE)</f>
        <v>Pass</v>
      </c>
    </row>
    <row r="47" hidden="1">
      <c r="A47" s="10">
        <v>344.0</v>
      </c>
      <c r="B47" s="10" t="s">
        <v>478</v>
      </c>
      <c r="C47" s="10" t="s">
        <v>57</v>
      </c>
      <c r="D47" s="10" t="s">
        <v>23</v>
      </c>
      <c r="E47" s="10" t="s">
        <v>42</v>
      </c>
      <c r="F47" s="10" t="s">
        <v>588</v>
      </c>
      <c r="G47" s="10" t="s">
        <v>27</v>
      </c>
      <c r="H47">
        <f>vlookup(A47,'1) Geocode Streets'!$A$2:$L$157,10,FALSE)</f>
        <v>42.7</v>
      </c>
      <c r="I47">
        <f>vlookup(A47,'1) Geocode Streets'!$A$2:$L$157,11,FALSE)</f>
        <v>23.25</v>
      </c>
      <c r="J47" t="str">
        <f>vlookup(A47,'1) Geocode Streets'!$A$2:$L$157,12,FALSE)</f>
        <v>Pass</v>
      </c>
    </row>
    <row r="48" hidden="1">
      <c r="A48" s="10">
        <v>352.0</v>
      </c>
      <c r="B48" s="10" t="s">
        <v>479</v>
      </c>
      <c r="C48" s="10" t="s">
        <v>279</v>
      </c>
      <c r="D48" s="10" t="s">
        <v>23</v>
      </c>
      <c r="E48" s="10" t="s">
        <v>24</v>
      </c>
      <c r="F48" s="10" t="s">
        <v>610</v>
      </c>
      <c r="G48" s="10" t="s">
        <v>27</v>
      </c>
      <c r="H48">
        <f>vlookup(A48,'1) Geocode Streets'!$A$2:$L$157,10,FALSE)</f>
        <v>42.7</v>
      </c>
      <c r="I48">
        <f>vlookup(A48,'1) Geocode Streets'!$A$2:$L$157,11,FALSE)</f>
        <v>23.25</v>
      </c>
      <c r="J48" t="str">
        <f>vlookup(A48,'1) Geocode Streets'!$A$2:$L$157,12,FALSE)</f>
        <v>Pass</v>
      </c>
    </row>
    <row r="49" hidden="1">
      <c r="A49" s="10">
        <v>391.0</v>
      </c>
      <c r="B49" s="10" t="s">
        <v>538</v>
      </c>
      <c r="C49" s="10" t="s">
        <v>33</v>
      </c>
      <c r="D49" s="10" t="s">
        <v>23</v>
      </c>
      <c r="E49" s="10" t="s">
        <v>233</v>
      </c>
      <c r="H49">
        <f>vlookup(A49,'2) Geocode Locality'!$A$1:$K$220,9,FALSE)</f>
        <v>42.6996411</v>
      </c>
      <c r="I49">
        <f>vlookup(A49,'2) Geocode Locality'!$A$1:$K$220,10,FALSE)</f>
        <v>23.2889484</v>
      </c>
      <c r="J49" t="str">
        <f>vlookup(A49,'2) Geocode Locality'!$A$1:$K$220,11,FALSE)</f>
        <v>Pass</v>
      </c>
    </row>
    <row r="50" hidden="1">
      <c r="A50" s="10">
        <v>401.0</v>
      </c>
      <c r="B50" s="10" t="s">
        <v>566</v>
      </c>
      <c r="C50" s="10" t="s">
        <v>33</v>
      </c>
      <c r="D50" s="10" t="s">
        <v>23</v>
      </c>
      <c r="E50" s="10" t="s">
        <v>567</v>
      </c>
      <c r="H50">
        <f>vlookup(A50,'2) Geocode Locality'!$A$1:$K$220,9,FALSE)</f>
        <v>42.6979842</v>
      </c>
      <c r="I50">
        <f>vlookup(A50,'2) Geocode Locality'!$A$1:$K$220,10,FALSE)</f>
        <v>23.2830921</v>
      </c>
      <c r="J50" t="str">
        <f>vlookup(A50,'2) Geocode Locality'!$A$1:$K$220,11,FALSE)</f>
        <v>Pass</v>
      </c>
    </row>
    <row r="51" hidden="1">
      <c r="A51" s="10">
        <v>416.0</v>
      </c>
      <c r="B51" s="10" t="s">
        <v>585</v>
      </c>
      <c r="C51" s="10" t="s">
        <v>33</v>
      </c>
      <c r="D51" s="10" t="s">
        <v>23</v>
      </c>
      <c r="E51" s="10" t="s">
        <v>233</v>
      </c>
      <c r="F51" s="10" t="s">
        <v>700</v>
      </c>
      <c r="G51" s="10" t="s">
        <v>27</v>
      </c>
      <c r="H51">
        <f>vlookup(A51,'1) Geocode Streets'!$A$2:$L$157,10,FALSE)</f>
        <v>42.6983965</v>
      </c>
      <c r="I51">
        <f>vlookup(A51,'1) Geocode Streets'!$A$2:$L$157,11,FALSE)</f>
        <v>23.2892441</v>
      </c>
      <c r="J51" t="str">
        <f>vlookup(A51,'1) Geocode Streets'!$A$2:$L$157,12,FALSE)</f>
        <v>Pass</v>
      </c>
    </row>
    <row r="52" hidden="1">
      <c r="A52" s="10">
        <v>417.0</v>
      </c>
      <c r="B52" s="10" t="s">
        <v>704</v>
      </c>
      <c r="C52" s="10" t="s">
        <v>33</v>
      </c>
      <c r="D52" s="10" t="s">
        <v>23</v>
      </c>
      <c r="E52" s="10" t="s">
        <v>705</v>
      </c>
      <c r="F52" s="10" t="s">
        <v>707</v>
      </c>
      <c r="G52" s="10" t="s">
        <v>27</v>
      </c>
      <c r="H52">
        <f>vlookup(A52,'1) Geocode Streets'!$A$2:$L$157,10,FALSE)</f>
        <v>42.7</v>
      </c>
      <c r="I52">
        <f>vlookup(A52,'1) Geocode Streets'!$A$2:$L$157,11,FALSE)</f>
        <v>23.25</v>
      </c>
      <c r="J52" t="str">
        <f>vlookup(A52,'1) Geocode Streets'!$A$2:$L$157,12,FALSE)</f>
        <v>Pass</v>
      </c>
    </row>
    <row r="53" hidden="1">
      <c r="A53" s="10">
        <v>454.0</v>
      </c>
      <c r="B53" s="10" t="s">
        <v>660</v>
      </c>
      <c r="C53" s="10" t="s">
        <v>18</v>
      </c>
      <c r="D53" s="10" t="s">
        <v>23</v>
      </c>
      <c r="E53" s="10" t="s">
        <v>131</v>
      </c>
      <c r="F53" s="10" t="s">
        <v>732</v>
      </c>
      <c r="G53" s="10" t="s">
        <v>27</v>
      </c>
      <c r="H53">
        <f>vlookup(A53,'1) Geocode Streets'!$A$2:$L$157,10,FALSE)</f>
        <v>42.6889679</v>
      </c>
      <c r="I53">
        <f>vlookup(A53,'1) Geocode Streets'!$A$2:$L$157,11,FALSE)</f>
        <v>23.2742026</v>
      </c>
      <c r="J53" t="str">
        <f>vlookup(A53,'1) Geocode Streets'!$A$2:$L$157,12,FALSE)</f>
        <v>Pass</v>
      </c>
    </row>
    <row r="54" hidden="1">
      <c r="A54" s="10">
        <v>455.0</v>
      </c>
      <c r="B54" s="10" t="s">
        <v>660</v>
      </c>
      <c r="C54" s="10" t="s">
        <v>18</v>
      </c>
      <c r="D54" s="10" t="s">
        <v>23</v>
      </c>
      <c r="E54" s="10" t="s">
        <v>24</v>
      </c>
      <c r="F54" s="10" t="s">
        <v>610</v>
      </c>
      <c r="G54" s="10" t="s">
        <v>27</v>
      </c>
      <c r="H54">
        <f>vlookup(A54,'1) Geocode Streets'!$A$2:$L$157,10,FALSE)</f>
        <v>42.7</v>
      </c>
      <c r="I54">
        <f>vlookup(A54,'1) Geocode Streets'!$A$2:$L$157,11,FALSE)</f>
        <v>23.25</v>
      </c>
      <c r="J54" t="str">
        <f>vlookup(A54,'1) Geocode Streets'!$A$2:$L$157,12,FALSE)</f>
        <v>Pass</v>
      </c>
    </row>
    <row r="55" hidden="1">
      <c r="A55" s="10">
        <v>142.0</v>
      </c>
      <c r="B55" s="10" t="s">
        <v>139</v>
      </c>
      <c r="C55" s="10" t="s">
        <v>57</v>
      </c>
      <c r="D55" s="10" t="s">
        <v>140</v>
      </c>
      <c r="E55" s="10" t="s">
        <v>141</v>
      </c>
      <c r="F55" s="10" t="s">
        <v>142</v>
      </c>
      <c r="G55" s="10" t="s">
        <v>27</v>
      </c>
      <c r="H55">
        <f>vlookup(A55,'1) Geocode Streets'!$A$2:$L$157,10,FALSE)</f>
        <v>42.6868307</v>
      </c>
      <c r="I55">
        <f>vlookup(A55,'1) Geocode Streets'!$A$2:$L$157,11,FALSE)</f>
        <v>23.2998341</v>
      </c>
      <c r="J55" t="str">
        <f>vlookup(A55,'1) Geocode Streets'!$A$2:$L$157,12,FALSE)</f>
        <v>Pass</v>
      </c>
    </row>
    <row r="56" hidden="1">
      <c r="A56" s="10">
        <v>164.0</v>
      </c>
      <c r="B56" s="10" t="s">
        <v>178</v>
      </c>
      <c r="C56" s="10" t="s">
        <v>57</v>
      </c>
      <c r="D56" s="10" t="s">
        <v>140</v>
      </c>
      <c r="E56" s="10" t="s">
        <v>179</v>
      </c>
      <c r="H56">
        <f>vlookup(A56,'2) Geocode Locality'!$A$1:$K$220,9,FALSE)</f>
        <v>42.6702005</v>
      </c>
      <c r="I56">
        <f>vlookup(A56,'2) Geocode Locality'!$A$1:$K$220,10,FALSE)</f>
        <v>23.2741463</v>
      </c>
      <c r="J56" t="str">
        <f>vlookup(A56,'2) Geocode Locality'!$A$1:$K$220,11,FALSE)</f>
        <v>Pass</v>
      </c>
    </row>
    <row r="57" hidden="1">
      <c r="A57" s="10">
        <v>170.0</v>
      </c>
      <c r="B57" s="10" t="s">
        <v>188</v>
      </c>
      <c r="C57" s="10" t="s">
        <v>18</v>
      </c>
      <c r="D57" s="10" t="s">
        <v>140</v>
      </c>
      <c r="E57" s="10" t="s">
        <v>215</v>
      </c>
      <c r="F57" s="10" t="s">
        <v>216</v>
      </c>
      <c r="G57" s="10" t="s">
        <v>27</v>
      </c>
      <c r="H57">
        <f>vlookup(A57,'1) Geocode Streets'!$A$2:$L$157,10,FALSE)</f>
        <v>42.6895509</v>
      </c>
      <c r="I57">
        <f>vlookup(A57,'1) Geocode Streets'!$A$2:$L$157,11,FALSE)</f>
        <v>23.3074937</v>
      </c>
      <c r="J57" t="str">
        <f>vlookup(A57,'1) Geocode Streets'!$A$2:$L$157,12,FALSE)</f>
        <v>Pass</v>
      </c>
    </row>
    <row r="58" hidden="1">
      <c r="A58" s="10">
        <v>175.0</v>
      </c>
      <c r="B58" s="10" t="s">
        <v>207</v>
      </c>
      <c r="C58" s="10" t="s">
        <v>18</v>
      </c>
      <c r="D58" s="10" t="s">
        <v>140</v>
      </c>
      <c r="E58" s="10" t="s">
        <v>158</v>
      </c>
      <c r="F58" s="10" t="s">
        <v>225</v>
      </c>
      <c r="G58" s="10" t="s">
        <v>27</v>
      </c>
      <c r="H58">
        <f>vlookup(A58,'1) Geocode Streets'!$A$2:$L$157,10,FALSE)</f>
        <v>42.6896373</v>
      </c>
      <c r="I58">
        <f>vlookup(A58,'1) Geocode Streets'!$A$2:$L$157,11,FALSE)</f>
        <v>23.3024056</v>
      </c>
      <c r="J58" t="str">
        <f>vlookup(A58,'1) Geocode Streets'!$A$2:$L$157,12,FALSE)</f>
        <v>Pass</v>
      </c>
    </row>
    <row r="59" hidden="1">
      <c r="A59" s="10">
        <v>184.0</v>
      </c>
      <c r="B59" s="10" t="s">
        <v>220</v>
      </c>
      <c r="C59" s="10" t="s">
        <v>33</v>
      </c>
      <c r="D59" s="10" t="s">
        <v>140</v>
      </c>
      <c r="F59" s="10" t="s">
        <v>252</v>
      </c>
      <c r="G59" s="10" t="s">
        <v>27</v>
      </c>
      <c r="H59">
        <f>vlookup(A59,'1) Geocode Streets'!$A$2:$L$157,10,FALSE)</f>
        <v>42.6868307</v>
      </c>
      <c r="I59">
        <f>vlookup(A59,'1) Geocode Streets'!$A$2:$L$157,11,FALSE)</f>
        <v>23.2998341</v>
      </c>
      <c r="J59" t="str">
        <f>vlookup(A59,'1) Geocode Streets'!$A$2:$L$157,12,FALSE)</f>
        <v>Pass</v>
      </c>
    </row>
    <row r="60" hidden="1">
      <c r="A60" s="10">
        <v>188.0</v>
      </c>
      <c r="B60" s="10" t="s">
        <v>221</v>
      </c>
      <c r="C60" s="10" t="s">
        <v>33</v>
      </c>
      <c r="D60" s="10" t="s">
        <v>140</v>
      </c>
      <c r="E60" s="10" t="s">
        <v>224</v>
      </c>
      <c r="H60">
        <f>vlookup(A60,'2) Geocode Locality'!$A$1:$K$220,9,FALSE)</f>
        <v>42.6773129</v>
      </c>
      <c r="I60">
        <f>vlookup(A60,'2) Geocode Locality'!$A$1:$K$220,10,FALSE)</f>
        <v>23.2973161</v>
      </c>
      <c r="J60" t="str">
        <f>vlookup(A60,'2) Geocode Locality'!$A$1:$K$220,11,FALSE)</f>
        <v>Pass</v>
      </c>
    </row>
    <row r="61" hidden="1">
      <c r="A61" s="10">
        <v>195.0</v>
      </c>
      <c r="B61" s="10" t="s">
        <v>245</v>
      </c>
      <c r="C61" s="10" t="s">
        <v>57</v>
      </c>
      <c r="D61" s="10" t="s">
        <v>140</v>
      </c>
      <c r="E61" s="10" t="s">
        <v>246</v>
      </c>
      <c r="H61">
        <f>vlookup(A61,'2) Geocode Locality'!$A$1:$K$220,9,FALSE)</f>
        <v>42.6868307</v>
      </c>
      <c r="I61">
        <f>vlookup(A61,'2) Geocode Locality'!$A$1:$K$220,10,FALSE)</f>
        <v>23.2998341</v>
      </c>
      <c r="J61" t="str">
        <f>vlookup(A61,'2) Geocode Locality'!$A$1:$K$220,11,FALSE)</f>
        <v>Pass</v>
      </c>
    </row>
    <row r="62" hidden="1">
      <c r="A62" s="10">
        <v>202.0</v>
      </c>
      <c r="B62" s="10" t="s">
        <v>245</v>
      </c>
      <c r="C62" s="10" t="s">
        <v>18</v>
      </c>
      <c r="D62" s="10" t="s">
        <v>140</v>
      </c>
      <c r="E62" s="10" t="s">
        <v>215</v>
      </c>
      <c r="F62" s="10" t="s">
        <v>216</v>
      </c>
      <c r="G62" s="10" t="s">
        <v>27</v>
      </c>
      <c r="H62">
        <f>vlookup(A62,'1) Geocode Streets'!$A$2:$L$157,10,FALSE)</f>
        <v>42.6895509</v>
      </c>
      <c r="I62">
        <f>vlookup(A62,'1) Geocode Streets'!$A$2:$L$157,11,FALSE)</f>
        <v>23.3074937</v>
      </c>
      <c r="J62" t="str">
        <f>vlookup(A62,'1) Geocode Streets'!$A$2:$L$157,12,FALSE)</f>
        <v>Pass</v>
      </c>
    </row>
    <row r="63" hidden="1">
      <c r="A63" s="10">
        <v>210.0</v>
      </c>
      <c r="B63" s="10" t="s">
        <v>280</v>
      </c>
      <c r="C63" s="10" t="s">
        <v>57</v>
      </c>
      <c r="D63" s="10" t="s">
        <v>140</v>
      </c>
      <c r="E63" s="10" t="s">
        <v>281</v>
      </c>
      <c r="H63">
        <f>vlookup(A63,'2) Geocode Locality'!$A$1:$K$220,9,FALSE)</f>
        <v>42.6800708</v>
      </c>
      <c r="I63">
        <f>vlookup(A63,'2) Geocode Locality'!$A$1:$K$220,10,FALSE)</f>
        <v>23.2932839</v>
      </c>
      <c r="J63" t="str">
        <f>vlookup(A63,'2) Geocode Locality'!$A$1:$K$220,11,FALSE)</f>
        <v>Pass</v>
      </c>
    </row>
    <row r="64" hidden="1">
      <c r="A64" s="10">
        <v>236.0</v>
      </c>
      <c r="B64" s="10" t="s">
        <v>310</v>
      </c>
      <c r="C64" s="10" t="s">
        <v>279</v>
      </c>
      <c r="D64" s="10" t="s">
        <v>140</v>
      </c>
      <c r="E64" s="10" t="s">
        <v>355</v>
      </c>
      <c r="F64" s="10" t="s">
        <v>356</v>
      </c>
      <c r="G64" s="10" t="s">
        <v>27</v>
      </c>
      <c r="H64">
        <f>vlookup(A64,'1) Geocode Streets'!$A$2:$L$157,10,FALSE)</f>
        <v>42.6953339</v>
      </c>
      <c r="I64">
        <f>vlookup(A64,'1) Geocode Streets'!$A$2:$L$157,11,FALSE)</f>
        <v>23.3124602</v>
      </c>
      <c r="J64" t="str">
        <f>vlookup(A64,'1) Geocode Streets'!$A$2:$L$157,12,FALSE)</f>
        <v>Pass</v>
      </c>
    </row>
    <row r="65" hidden="1">
      <c r="A65" s="10">
        <v>268.0</v>
      </c>
      <c r="B65" s="10" t="s">
        <v>359</v>
      </c>
      <c r="C65" s="10" t="s">
        <v>18</v>
      </c>
      <c r="D65" s="10" t="s">
        <v>140</v>
      </c>
      <c r="E65" s="10" t="s">
        <v>246</v>
      </c>
      <c r="F65" s="10" t="s">
        <v>421</v>
      </c>
      <c r="G65" s="10" t="s">
        <v>27</v>
      </c>
      <c r="H65">
        <f>vlookup(A65,'1) Geocode Streets'!$A$2:$L$157,10,FALSE)</f>
        <v>42.6729742</v>
      </c>
      <c r="I65">
        <f>vlookup(A65,'1) Geocode Streets'!$A$2:$L$157,11,FALSE)</f>
        <v>23.2803168</v>
      </c>
      <c r="J65" t="str">
        <f>vlookup(A65,'1) Geocode Streets'!$A$2:$L$157,12,FALSE)</f>
        <v>Pass</v>
      </c>
    </row>
    <row r="66" hidden="1">
      <c r="A66" s="10">
        <v>277.0</v>
      </c>
      <c r="B66" s="10" t="s">
        <v>378</v>
      </c>
      <c r="C66" s="10" t="s">
        <v>57</v>
      </c>
      <c r="D66" s="10" t="s">
        <v>140</v>
      </c>
      <c r="E66" s="10" t="s">
        <v>246</v>
      </c>
      <c r="H66">
        <f>vlookup(A66,'2) Geocode Locality'!$A$1:$K$220,9,FALSE)</f>
        <v>42.6868307</v>
      </c>
      <c r="I66">
        <f>vlookup(A66,'2) Geocode Locality'!$A$1:$K$220,10,FALSE)</f>
        <v>23.2998341</v>
      </c>
      <c r="J66" t="str">
        <f>vlookup(A66,'2) Geocode Locality'!$A$1:$K$220,11,FALSE)</f>
        <v>Pass</v>
      </c>
    </row>
    <row r="67" hidden="1">
      <c r="A67" s="10">
        <v>285.0</v>
      </c>
      <c r="B67" s="10" t="s">
        <v>387</v>
      </c>
      <c r="C67" s="10" t="s">
        <v>57</v>
      </c>
      <c r="D67" s="10" t="s">
        <v>140</v>
      </c>
      <c r="E67" s="10" t="s">
        <v>388</v>
      </c>
      <c r="H67">
        <f>vlookup(A67,'2) Geocode Locality'!$A$1:$K$220,9,FALSE)</f>
        <v>42.6696053</v>
      </c>
      <c r="I67">
        <f>vlookup(A67,'2) Geocode Locality'!$A$1:$K$220,10,FALSE)</f>
        <v>23.2877825</v>
      </c>
      <c r="J67" t="str">
        <f>vlookup(A67,'2) Geocode Locality'!$A$1:$K$220,11,FALSE)</f>
        <v>Pass</v>
      </c>
    </row>
    <row r="68" hidden="1">
      <c r="A68" s="10">
        <v>286.0</v>
      </c>
      <c r="B68" s="10" t="s">
        <v>387</v>
      </c>
      <c r="C68" s="10" t="s">
        <v>33</v>
      </c>
      <c r="D68" s="10" t="s">
        <v>140</v>
      </c>
      <c r="E68" s="10" t="s">
        <v>393</v>
      </c>
      <c r="H68">
        <f>vlookup(A68,'2) Geocode Locality'!$A$1:$K$220,9,FALSE)</f>
        <v>42.6868307</v>
      </c>
      <c r="I68">
        <f>vlookup(A68,'2) Geocode Locality'!$A$1:$K$220,10,FALSE)</f>
        <v>23.2998341</v>
      </c>
      <c r="J68" t="str">
        <f>vlookup(A68,'2) Geocode Locality'!$A$1:$K$220,11,FALSE)</f>
        <v>Pass</v>
      </c>
    </row>
    <row r="69" hidden="1">
      <c r="A69" s="10">
        <v>345.0</v>
      </c>
      <c r="B69" s="10" t="s">
        <v>478</v>
      </c>
      <c r="C69" s="10" t="s">
        <v>57</v>
      </c>
      <c r="D69" s="10" t="s">
        <v>140</v>
      </c>
      <c r="E69" s="10" t="s">
        <v>224</v>
      </c>
      <c r="F69" s="10" t="s">
        <v>593</v>
      </c>
      <c r="G69" s="10" t="s">
        <v>27</v>
      </c>
      <c r="H69">
        <f>vlookup(A69,'1) Geocode Streets'!$A$2:$L$157,10,FALSE)</f>
        <v>42.6767832</v>
      </c>
      <c r="I69">
        <f>vlookup(A69,'1) Geocode Streets'!$A$2:$L$157,11,FALSE)</f>
        <v>23.2921437</v>
      </c>
      <c r="J69" t="str">
        <f>vlookup(A69,'1) Geocode Streets'!$A$2:$L$157,12,FALSE)</f>
        <v>Pass</v>
      </c>
    </row>
    <row r="70" hidden="1">
      <c r="A70" s="10">
        <v>362.0</v>
      </c>
      <c r="B70" s="10" t="s">
        <v>505</v>
      </c>
      <c r="C70" s="10" t="s">
        <v>18</v>
      </c>
      <c r="D70" s="10" t="s">
        <v>140</v>
      </c>
      <c r="E70" s="10" t="s">
        <v>158</v>
      </c>
      <c r="H70">
        <f>vlookup(A70,'2) Geocode Locality'!$A$1:$K$220,9,FALSE)</f>
        <v>42.6780979</v>
      </c>
      <c r="I70">
        <f>vlookup(A70,'2) Geocode Locality'!$A$1:$K$220,10,FALSE)</f>
        <v>23.2840553</v>
      </c>
      <c r="J70" t="str">
        <f>vlookup(A70,'2) Geocode Locality'!$A$1:$K$220,11,FALSE)</f>
        <v>Pass</v>
      </c>
    </row>
    <row r="71" hidden="1">
      <c r="A71" s="10">
        <v>385.0</v>
      </c>
      <c r="B71" s="10" t="s">
        <v>528</v>
      </c>
      <c r="C71" s="10" t="s">
        <v>57</v>
      </c>
      <c r="D71" s="10" t="s">
        <v>140</v>
      </c>
      <c r="E71" s="10" t="s">
        <v>179</v>
      </c>
      <c r="H71">
        <f>vlookup(A71,'2) Geocode Locality'!$A$1:$K$220,9,FALSE)</f>
        <v>42.6702005</v>
      </c>
      <c r="I71">
        <f>vlookup(A71,'2) Geocode Locality'!$A$1:$K$220,10,FALSE)</f>
        <v>23.2741463</v>
      </c>
      <c r="J71" t="str">
        <f>vlookup(A71,'2) Geocode Locality'!$A$1:$K$220,11,FALSE)</f>
        <v>Pass</v>
      </c>
    </row>
    <row r="72" hidden="1">
      <c r="A72" s="10">
        <v>386.0</v>
      </c>
      <c r="B72" s="10" t="s">
        <v>528</v>
      </c>
      <c r="C72" s="10" t="s">
        <v>18</v>
      </c>
      <c r="D72" s="10" t="s">
        <v>140</v>
      </c>
      <c r="E72" s="10" t="s">
        <v>393</v>
      </c>
      <c r="F72" s="10" t="s">
        <v>421</v>
      </c>
      <c r="G72" s="10" t="s">
        <v>27</v>
      </c>
      <c r="H72">
        <f>vlookup(A72,'1) Geocode Streets'!$A$2:$L$157,10,FALSE)</f>
        <v>42.6729742</v>
      </c>
      <c r="I72">
        <f>vlookup(A72,'1) Geocode Streets'!$A$2:$L$157,11,FALSE)</f>
        <v>23.2803168</v>
      </c>
      <c r="J72" t="str">
        <f>vlookup(A72,'1) Geocode Streets'!$A$2:$L$157,12,FALSE)</f>
        <v>Pass</v>
      </c>
    </row>
    <row r="73" hidden="1">
      <c r="A73" s="10">
        <v>450.0</v>
      </c>
      <c r="B73" s="10" t="s">
        <v>656</v>
      </c>
      <c r="C73" s="10" t="s">
        <v>57</v>
      </c>
      <c r="D73" s="10" t="s">
        <v>140</v>
      </c>
      <c r="E73" s="10" t="s">
        <v>729</v>
      </c>
      <c r="F73" s="10" t="s">
        <v>730</v>
      </c>
      <c r="G73" s="10" t="s">
        <v>27</v>
      </c>
      <c r="H73">
        <f>vlookup(A73,'1) Geocode Streets'!$A$2:$L$157,10,FALSE)</f>
        <v>42.6833836</v>
      </c>
      <c r="I73">
        <f>vlookup(A73,'1) Geocode Streets'!$A$2:$L$157,11,FALSE)</f>
        <v>23.2887992</v>
      </c>
      <c r="J73" t="str">
        <f>vlookup(A73,'1) Geocode Streets'!$A$2:$L$157,12,FALSE)</f>
        <v>Pass</v>
      </c>
    </row>
    <row r="74">
      <c r="A74" s="10">
        <v>271.0</v>
      </c>
      <c r="B74" s="10" t="s">
        <v>423</v>
      </c>
      <c r="C74" s="10" t="s">
        <v>57</v>
      </c>
      <c r="D74" s="10" t="s">
        <v>20</v>
      </c>
      <c r="E74" s="10" t="s">
        <v>239</v>
      </c>
      <c r="F74" s="10" t="s">
        <v>426</v>
      </c>
      <c r="G74" s="10" t="s">
        <v>27</v>
      </c>
      <c r="H74" s="19">
        <f>Vlookup(A74,'4) Manual Entry'!$A$7:$H$42,7,FALSE)</f>
        <v>42.6807316</v>
      </c>
      <c r="I74" s="19">
        <f>Vlookup(A74,'4) Manual Entry'!$A$7:$H$42,8,FALSE)</f>
        <v>23.2285565</v>
      </c>
      <c r="J74" s="10" t="s">
        <v>794</v>
      </c>
    </row>
    <row r="75" hidden="1">
      <c r="A75" s="10">
        <v>319.0</v>
      </c>
      <c r="B75" s="10" t="s">
        <v>530</v>
      </c>
      <c r="C75" s="10" t="s">
        <v>18</v>
      </c>
      <c r="D75" s="10" t="s">
        <v>308</v>
      </c>
      <c r="E75" s="10" t="s">
        <v>533</v>
      </c>
      <c r="F75" s="10" t="s">
        <v>534</v>
      </c>
      <c r="G75" s="10" t="s">
        <v>27</v>
      </c>
      <c r="H75">
        <f>vlookup(A75,'1) Geocode Streets'!$A$2:$L$157,10,FALSE)</f>
        <v>42.6588767</v>
      </c>
      <c r="I75">
        <f>vlookup(A75,'1) Geocode Streets'!$A$2:$L$157,11,FALSE)</f>
        <v>23.3148386</v>
      </c>
      <c r="J75" t="str">
        <f>vlookup(A75,'1) Geocode Streets'!$A$2:$L$157,12,FALSE)</f>
        <v>Pass</v>
      </c>
    </row>
    <row r="76" hidden="1">
      <c r="A76" s="10">
        <v>371.0</v>
      </c>
      <c r="B76" s="10" t="s">
        <v>510</v>
      </c>
      <c r="C76" s="10" t="s">
        <v>18</v>
      </c>
      <c r="D76" s="10" t="s">
        <v>308</v>
      </c>
      <c r="E76" s="10" t="s">
        <v>605</v>
      </c>
      <c r="F76" s="10" t="s">
        <v>659</v>
      </c>
      <c r="G76" s="10" t="s">
        <v>661</v>
      </c>
      <c r="H76">
        <f>vlookup(A76,'3) Geocode Other Addresses'!$A$1:$L$15,10,FALSE)</f>
        <v>42.6599521</v>
      </c>
      <c r="I76">
        <f>vlookup(A76,'3) Geocode Other Addresses'!$A$1:$L$15,11,FALSE)</f>
        <v>23.3219023</v>
      </c>
      <c r="J76" t="str">
        <f>vlookup(A76,'3) Geocode Other Addresses'!$A$1:$L$15,12,FALSE)</f>
        <v>Pass</v>
      </c>
    </row>
    <row r="77" hidden="1">
      <c r="A77" s="10">
        <v>422.0</v>
      </c>
      <c r="B77" s="10" t="s">
        <v>599</v>
      </c>
      <c r="C77" s="10" t="s">
        <v>18</v>
      </c>
      <c r="D77" s="10" t="s">
        <v>308</v>
      </c>
      <c r="E77" s="10" t="s">
        <v>605</v>
      </c>
      <c r="H77">
        <f>vlookup(A77,'2) Geocode Locality'!$A$1:$K$220,9,FALSE)</f>
        <v>42.6609037</v>
      </c>
      <c r="I77">
        <f>vlookup(A77,'2) Geocode Locality'!$A$1:$K$220,10,FALSE)</f>
        <v>23.3147623</v>
      </c>
      <c r="J77" t="str">
        <f>vlookup(A77,'2) Geocode Locality'!$A$1:$K$220,11,FALSE)</f>
        <v>Pass</v>
      </c>
    </row>
    <row r="78" hidden="1">
      <c r="A78" s="10">
        <v>447.0</v>
      </c>
      <c r="B78" s="10" t="s">
        <v>644</v>
      </c>
      <c r="C78" s="10" t="s">
        <v>18</v>
      </c>
      <c r="D78" s="10" t="s">
        <v>308</v>
      </c>
      <c r="E78" s="10" t="s">
        <v>648</v>
      </c>
      <c r="H78">
        <f>vlookup(A78,'2) Geocode Locality'!$A$1:$K$220,9,FALSE)</f>
        <v>42.6609037</v>
      </c>
      <c r="I78">
        <f>vlookup(A78,'2) Geocode Locality'!$A$1:$K$220,10,FALSE)</f>
        <v>23.3147623</v>
      </c>
      <c r="J78" t="str">
        <f>vlookup(A78,'2) Geocode Locality'!$A$1:$K$220,11,FALSE)</f>
        <v>Pass</v>
      </c>
    </row>
    <row r="79" hidden="1">
      <c r="A79" s="10">
        <v>279.0</v>
      </c>
      <c r="B79" s="10" t="s">
        <v>445</v>
      </c>
      <c r="C79" s="10" t="s">
        <v>57</v>
      </c>
      <c r="D79" s="10" t="s">
        <v>436</v>
      </c>
      <c r="E79" s="10" t="s">
        <v>447</v>
      </c>
      <c r="F79" s="10" t="s">
        <v>448</v>
      </c>
      <c r="G79" s="10" t="s">
        <v>27</v>
      </c>
      <c r="H79">
        <f>vlookup(A79,'1) Geocode Streets'!$A$2:$L$157,10,FALSE)</f>
        <v>42.723894</v>
      </c>
      <c r="I79">
        <f>vlookup(A79,'1) Geocode Streets'!$A$2:$L$157,11,FALSE)</f>
        <v>23.2375028</v>
      </c>
      <c r="J79" t="str">
        <f>vlookup(A79,'1) Geocode Streets'!$A$2:$L$157,12,FALSE)</f>
        <v>Pass</v>
      </c>
    </row>
    <row r="80" hidden="1">
      <c r="A80" s="10">
        <v>318.0</v>
      </c>
      <c r="B80" s="10" t="s">
        <v>431</v>
      </c>
      <c r="C80" s="10" t="s">
        <v>33</v>
      </c>
      <c r="D80" s="10" t="s">
        <v>436</v>
      </c>
      <c r="E80" s="10" t="s">
        <v>435</v>
      </c>
      <c r="H80">
        <f>vlookup(A80,'2) Geocode Locality'!$A$1:$K$220,9,FALSE)</f>
        <v>42.7211662</v>
      </c>
      <c r="I80">
        <f>vlookup(A80,'2) Geocode Locality'!$A$1:$K$220,10,FALSE)</f>
        <v>23.2809741</v>
      </c>
      <c r="J80" t="str">
        <f>vlookup(A80,'2) Geocode Locality'!$A$1:$K$220,11,FALSE)</f>
        <v>Pass</v>
      </c>
    </row>
    <row r="81" hidden="1">
      <c r="A81" s="10">
        <v>418.0</v>
      </c>
      <c r="B81" s="10" t="s">
        <v>590</v>
      </c>
      <c r="C81" s="10" t="s">
        <v>33</v>
      </c>
      <c r="D81" s="10" t="s">
        <v>436</v>
      </c>
      <c r="E81" s="10" t="s">
        <v>591</v>
      </c>
      <c r="H81">
        <f>vlookup(A81,'2) Geocode Locality'!$A$1:$K$220,9,FALSE)</f>
        <v>42.7182941</v>
      </c>
      <c r="I81">
        <f>vlookup(A81,'2) Geocode Locality'!$A$1:$K$220,10,FALSE)</f>
        <v>23.2236272</v>
      </c>
      <c r="J81" t="str">
        <f>vlookup(A81,'2) Geocode Locality'!$A$1:$K$220,11,FALSE)</f>
        <v>Pass</v>
      </c>
    </row>
    <row r="82" hidden="1">
      <c r="A82" s="10">
        <v>102.0</v>
      </c>
      <c r="B82" s="10" t="s">
        <v>19</v>
      </c>
      <c r="C82" s="10" t="s">
        <v>18</v>
      </c>
      <c r="D82" s="10" t="s">
        <v>29</v>
      </c>
      <c r="E82" s="10" t="s">
        <v>28</v>
      </c>
      <c r="H82">
        <f>vlookup(A82,'2) Geocode Locality'!$A$1:$K$220,9,FALSE)</f>
        <v>42.6418504</v>
      </c>
      <c r="I82">
        <f>vlookup(A82,'2) Geocode Locality'!$A$1:$K$220,10,FALSE)</f>
        <v>23.3681765</v>
      </c>
      <c r="J82" t="str">
        <f>vlookup(A82,'2) Geocode Locality'!$A$1:$K$220,11,FALSE)</f>
        <v>Pass</v>
      </c>
    </row>
    <row r="83" hidden="1">
      <c r="A83" s="10">
        <v>107.0</v>
      </c>
      <c r="B83" s="10" t="s">
        <v>44</v>
      </c>
      <c r="C83" s="10" t="s">
        <v>18</v>
      </c>
      <c r="D83" s="10" t="s">
        <v>29</v>
      </c>
      <c r="E83" s="10" t="s">
        <v>28</v>
      </c>
      <c r="H83">
        <f>vlookup(A83,'2) Geocode Locality'!$A$1:$K$220,9,FALSE)</f>
        <v>42.6418504</v>
      </c>
      <c r="I83">
        <f>vlookup(A83,'2) Geocode Locality'!$A$1:$K$220,10,FALSE)</f>
        <v>23.3681765</v>
      </c>
      <c r="J83" t="str">
        <f>vlookup(A83,'2) Geocode Locality'!$A$1:$K$220,11,FALSE)</f>
        <v>Pass</v>
      </c>
    </row>
    <row r="84" hidden="1">
      <c r="A84" s="10">
        <v>111.0</v>
      </c>
      <c r="B84" s="10" t="s">
        <v>53</v>
      </c>
      <c r="C84" s="10" t="s">
        <v>18</v>
      </c>
      <c r="D84" s="10" t="s">
        <v>29</v>
      </c>
      <c r="E84" s="10" t="s">
        <v>54</v>
      </c>
      <c r="H84">
        <f>vlookup(A84,'2) Geocode Locality'!$A$1:$K$220,9,FALSE)</f>
        <v>42.6490719</v>
      </c>
      <c r="I84">
        <f>vlookup(A84,'2) Geocode Locality'!$A$1:$K$220,10,FALSE)</f>
        <v>23.3832947</v>
      </c>
      <c r="J84" t="str">
        <f>vlookup(A84,'2) Geocode Locality'!$A$1:$K$220,11,FALSE)</f>
        <v>Pass</v>
      </c>
    </row>
    <row r="85" hidden="1">
      <c r="A85" s="10">
        <v>117.0</v>
      </c>
      <c r="B85" s="10" t="s">
        <v>71</v>
      </c>
      <c r="C85" s="10" t="s">
        <v>57</v>
      </c>
      <c r="D85" s="10" t="s">
        <v>29</v>
      </c>
      <c r="E85" s="10" t="s">
        <v>72</v>
      </c>
      <c r="H85">
        <f>vlookup(A85,'2) Geocode Locality'!$A$1:$K$220,9,FALSE)</f>
        <v>42.638511</v>
      </c>
      <c r="I85">
        <f>vlookup(A85,'2) Geocode Locality'!$A$1:$K$220,10,FALSE)</f>
        <v>23.3841136</v>
      </c>
      <c r="J85" t="str">
        <f>vlookup(A85,'2) Geocode Locality'!$A$1:$K$220,11,FALSE)</f>
        <v>Pass</v>
      </c>
    </row>
    <row r="86" hidden="1">
      <c r="A86" s="10">
        <v>118.0</v>
      </c>
      <c r="B86" s="10" t="s">
        <v>71</v>
      </c>
      <c r="C86" s="10" t="s">
        <v>18</v>
      </c>
      <c r="D86" s="10" t="s">
        <v>29</v>
      </c>
      <c r="E86" s="10" t="s">
        <v>74</v>
      </c>
      <c r="F86" s="10" t="s">
        <v>75</v>
      </c>
      <c r="G86" s="10" t="s">
        <v>27</v>
      </c>
      <c r="H86">
        <f>vlookup(A86,'1) Geocode Streets'!$A$2:$L$157,10,FALSE)</f>
        <v>42.628962</v>
      </c>
      <c r="I86">
        <f>vlookup(A86,'1) Geocode Streets'!$A$2:$L$157,11,FALSE)</f>
        <v>23.375083</v>
      </c>
      <c r="J86" t="str">
        <f>vlookup(A86,'1) Geocode Streets'!$A$2:$L$157,12,FALSE)</f>
        <v>Pass</v>
      </c>
    </row>
    <row r="87" hidden="1">
      <c r="A87" s="10">
        <v>120.0</v>
      </c>
      <c r="B87" s="10" t="s">
        <v>76</v>
      </c>
      <c r="C87" s="10" t="s">
        <v>33</v>
      </c>
      <c r="D87" s="10" t="s">
        <v>29</v>
      </c>
      <c r="E87" s="10" t="s">
        <v>78</v>
      </c>
      <c r="H87">
        <f>vlookup(A87,'2) Geocode Locality'!$A$1:$K$220,9,FALSE)</f>
        <v>42.6711674</v>
      </c>
      <c r="I87">
        <f>vlookup(A87,'2) Geocode Locality'!$A$1:$K$220,10,FALSE)</f>
        <v>23.3564002</v>
      </c>
      <c r="J87" t="str">
        <f>vlookup(A87,'2) Geocode Locality'!$A$1:$K$220,11,FALSE)</f>
        <v>Pass</v>
      </c>
    </row>
    <row r="88" hidden="1">
      <c r="A88" s="10">
        <v>122.0</v>
      </c>
      <c r="B88" s="10" t="s">
        <v>76</v>
      </c>
      <c r="C88" s="10" t="s">
        <v>18</v>
      </c>
      <c r="D88" s="10" t="s">
        <v>29</v>
      </c>
      <c r="E88" s="10" t="s">
        <v>85</v>
      </c>
      <c r="F88" s="10" t="s">
        <v>86</v>
      </c>
      <c r="G88" s="10" t="s">
        <v>27</v>
      </c>
      <c r="H88">
        <f>vlookup(A88,'1) Geocode Streets'!$A$2:$L$157,10,FALSE)</f>
        <v>42.62728</v>
      </c>
      <c r="I88">
        <f>vlookup(A88,'1) Geocode Streets'!$A$2:$L$157,11,FALSE)</f>
        <v>23.3751966</v>
      </c>
      <c r="J88" t="str">
        <f>vlookup(A88,'1) Geocode Streets'!$A$2:$L$157,12,FALSE)</f>
        <v>Pass</v>
      </c>
    </row>
    <row r="89" hidden="1">
      <c r="A89" s="10">
        <v>150.0</v>
      </c>
      <c r="B89" s="10" t="s">
        <v>157</v>
      </c>
      <c r="C89" s="10" t="s">
        <v>33</v>
      </c>
      <c r="D89" s="10" t="s">
        <v>29</v>
      </c>
      <c r="F89" s="10" t="s">
        <v>160</v>
      </c>
      <c r="G89" s="10" t="s">
        <v>27</v>
      </c>
      <c r="H89">
        <f>vlookup(A89,'1) Geocode Streets'!$A$2:$L$157,10,FALSE)</f>
        <v>42.6507505</v>
      </c>
      <c r="I89">
        <f>vlookup(A89,'1) Geocode Streets'!$A$2:$L$157,11,FALSE)</f>
        <v>23.3766601</v>
      </c>
      <c r="J89" t="str">
        <f>vlookup(A89,'1) Geocode Streets'!$A$2:$L$157,12,FALSE)</f>
        <v>Pass</v>
      </c>
    </row>
    <row r="90" hidden="1">
      <c r="A90" s="10">
        <v>165.0</v>
      </c>
      <c r="B90" s="10" t="s">
        <v>178</v>
      </c>
      <c r="C90" s="10" t="s">
        <v>57</v>
      </c>
      <c r="D90" s="10" t="s">
        <v>29</v>
      </c>
      <c r="E90" s="10" t="s">
        <v>28</v>
      </c>
      <c r="H90">
        <f>vlookup(A90,'2) Geocode Locality'!$A$1:$K$220,9,FALSE)</f>
        <v>42.6418504</v>
      </c>
      <c r="I90">
        <f>vlookup(A90,'2) Geocode Locality'!$A$1:$K$220,10,FALSE)</f>
        <v>23.3681765</v>
      </c>
      <c r="J90" t="str">
        <f>vlookup(A90,'2) Geocode Locality'!$A$1:$K$220,11,FALSE)</f>
        <v>Pass</v>
      </c>
    </row>
    <row r="91" hidden="1">
      <c r="A91" s="10">
        <v>182.0</v>
      </c>
      <c r="B91" s="10" t="s">
        <v>220</v>
      </c>
      <c r="C91" s="10" t="s">
        <v>57</v>
      </c>
      <c r="D91" s="10" t="s">
        <v>29</v>
      </c>
      <c r="E91" s="10" t="s">
        <v>28</v>
      </c>
      <c r="H91">
        <f>vlookup(A91,'2) Geocode Locality'!$A$1:$K$220,9,FALSE)</f>
        <v>42.6418504</v>
      </c>
      <c r="I91">
        <f>vlookup(A91,'2) Geocode Locality'!$A$1:$K$220,10,FALSE)</f>
        <v>23.3681765</v>
      </c>
      <c r="J91" t="str">
        <f>vlookup(A91,'2) Geocode Locality'!$A$1:$K$220,11,FALSE)</f>
        <v>Pass</v>
      </c>
    </row>
    <row r="92" hidden="1">
      <c r="A92" s="10">
        <v>189.0</v>
      </c>
      <c r="B92" s="10" t="s">
        <v>221</v>
      </c>
      <c r="C92" s="10" t="s">
        <v>18</v>
      </c>
      <c r="D92" s="10" t="s">
        <v>29</v>
      </c>
      <c r="E92" s="10" t="s">
        <v>228</v>
      </c>
      <c r="H92">
        <f>vlookup(A92,'2) Geocode Locality'!$A$1:$K$220,9,FALSE)</f>
        <v>42.6549083</v>
      </c>
      <c r="I92">
        <f>vlookup(A92,'2) Geocode Locality'!$A$1:$K$220,10,FALSE)</f>
        <v>23.3724167</v>
      </c>
      <c r="J92" t="str">
        <f>vlookup(A92,'2) Geocode Locality'!$A$1:$K$220,11,FALSE)</f>
        <v>Pass</v>
      </c>
    </row>
    <row r="93" hidden="1">
      <c r="A93" s="10">
        <v>190.0</v>
      </c>
      <c r="B93" s="10" t="s">
        <v>231</v>
      </c>
      <c r="C93" s="10" t="s">
        <v>57</v>
      </c>
      <c r="D93" s="10" t="s">
        <v>29</v>
      </c>
      <c r="E93" s="10" t="s">
        <v>228</v>
      </c>
      <c r="H93">
        <f>vlookup(A93,'2) Geocode Locality'!$A$1:$K$220,9,FALSE)</f>
        <v>42.6549083</v>
      </c>
      <c r="I93">
        <f>vlookup(A93,'2) Geocode Locality'!$A$1:$K$220,10,FALSE)</f>
        <v>23.3724167</v>
      </c>
      <c r="J93" t="str">
        <f>vlookup(A93,'2) Geocode Locality'!$A$1:$K$220,11,FALSE)</f>
        <v>Pass</v>
      </c>
    </row>
    <row r="94" hidden="1">
      <c r="A94" s="10">
        <v>203.0</v>
      </c>
      <c r="B94" s="10" t="s">
        <v>245</v>
      </c>
      <c r="C94" s="10" t="s">
        <v>18</v>
      </c>
      <c r="D94" s="10" t="s">
        <v>29</v>
      </c>
      <c r="E94" s="10" t="s">
        <v>28</v>
      </c>
      <c r="H94">
        <f>vlookup(A94,'2) Geocode Locality'!$A$1:$K$220,9,FALSE)</f>
        <v>42.6418504</v>
      </c>
      <c r="I94">
        <f>vlookup(A94,'2) Geocode Locality'!$A$1:$K$220,10,FALSE)</f>
        <v>23.3681765</v>
      </c>
      <c r="J94" t="str">
        <f>vlookup(A94,'2) Geocode Locality'!$A$1:$K$220,11,FALSE)</f>
        <v>Pass</v>
      </c>
    </row>
    <row r="95" hidden="1">
      <c r="A95" s="10">
        <v>228.0</v>
      </c>
      <c r="B95" s="10" t="s">
        <v>296</v>
      </c>
      <c r="C95" s="10" t="s">
        <v>279</v>
      </c>
      <c r="D95" s="10" t="s">
        <v>29</v>
      </c>
      <c r="E95" s="10" t="s">
        <v>228</v>
      </c>
      <c r="H95">
        <f>vlookup(A95,'2) Geocode Locality'!$A$1:$K$220,9,FALSE)</f>
        <v>42.6549083</v>
      </c>
      <c r="I95">
        <f>vlookup(A95,'2) Geocode Locality'!$A$1:$K$220,10,FALSE)</f>
        <v>23.3724167</v>
      </c>
      <c r="J95" t="str">
        <f>vlookup(A95,'2) Geocode Locality'!$A$1:$K$220,11,FALSE)</f>
        <v>Pass</v>
      </c>
    </row>
    <row r="96" hidden="1">
      <c r="A96" s="10">
        <v>237.0</v>
      </c>
      <c r="B96" s="10" t="s">
        <v>310</v>
      </c>
      <c r="C96" s="10" t="s">
        <v>279</v>
      </c>
      <c r="D96" s="10" t="s">
        <v>29</v>
      </c>
      <c r="E96" s="10" t="s">
        <v>311</v>
      </c>
      <c r="H96">
        <f>vlookup(A96,'2) Geocode Locality'!$A$1:$K$220,9,FALSE)</f>
        <v>42.6341348</v>
      </c>
      <c r="I96">
        <f>vlookup(A96,'2) Geocode Locality'!$A$1:$K$220,10,FALSE)</f>
        <v>23.4039813</v>
      </c>
      <c r="J96" t="str">
        <f>vlookup(A96,'2) Geocode Locality'!$A$1:$K$220,11,FALSE)</f>
        <v>Pass</v>
      </c>
    </row>
    <row r="97" hidden="1">
      <c r="A97" s="10">
        <v>260.0</v>
      </c>
      <c r="B97" s="10" t="s">
        <v>345</v>
      </c>
      <c r="C97" s="10" t="s">
        <v>279</v>
      </c>
      <c r="D97" s="10" t="s">
        <v>29</v>
      </c>
      <c r="E97" s="10" t="s">
        <v>311</v>
      </c>
      <c r="H97">
        <f>vlookup(A97,'2) Geocode Locality'!$A$1:$K$220,9,FALSE)</f>
        <v>42.6341348</v>
      </c>
      <c r="I97">
        <f>vlookup(A97,'2) Geocode Locality'!$A$1:$K$220,10,FALSE)</f>
        <v>23.4039813</v>
      </c>
      <c r="J97" t="str">
        <f>vlookup(A97,'2) Geocode Locality'!$A$1:$K$220,11,FALSE)</f>
        <v>Pass</v>
      </c>
    </row>
    <row r="98" hidden="1">
      <c r="A98" s="10">
        <v>266.0</v>
      </c>
      <c r="B98" s="10" t="s">
        <v>359</v>
      </c>
      <c r="C98" s="10" t="s">
        <v>57</v>
      </c>
      <c r="D98" s="10" t="s">
        <v>29</v>
      </c>
      <c r="E98" s="10" t="s">
        <v>28</v>
      </c>
      <c r="H98">
        <f>vlookup(A98,'2) Geocode Locality'!$A$1:$K$220,9,FALSE)</f>
        <v>42.6418504</v>
      </c>
      <c r="I98">
        <f>vlookup(A98,'2) Geocode Locality'!$A$1:$K$220,10,FALSE)</f>
        <v>23.3681765</v>
      </c>
      <c r="J98" t="str">
        <f>vlookup(A98,'2) Geocode Locality'!$A$1:$K$220,11,FALSE)</f>
        <v>Pass</v>
      </c>
    </row>
    <row r="99" hidden="1">
      <c r="A99" s="10">
        <v>272.0</v>
      </c>
      <c r="B99" s="10" t="s">
        <v>370</v>
      </c>
      <c r="C99" s="10" t="s">
        <v>57</v>
      </c>
      <c r="D99" s="10" t="s">
        <v>29</v>
      </c>
      <c r="E99" s="10" t="s">
        <v>54</v>
      </c>
      <c r="H99">
        <f>vlookup(A99,'2) Geocode Locality'!$A$1:$K$220,9,FALSE)</f>
        <v>42.6490719</v>
      </c>
      <c r="I99">
        <f>vlookup(A99,'2) Geocode Locality'!$A$1:$K$220,10,FALSE)</f>
        <v>23.3832947</v>
      </c>
      <c r="J99" t="str">
        <f>vlookup(A99,'2) Geocode Locality'!$A$1:$K$220,11,FALSE)</f>
        <v>Pass</v>
      </c>
    </row>
    <row r="100" hidden="1">
      <c r="A100" s="10">
        <v>283.0</v>
      </c>
      <c r="B100" s="10" t="s">
        <v>456</v>
      </c>
      <c r="C100" s="10" t="s">
        <v>18</v>
      </c>
      <c r="D100" s="10" t="s">
        <v>29</v>
      </c>
      <c r="E100" s="10" t="s">
        <v>311</v>
      </c>
      <c r="F100" s="10" t="s">
        <v>457</v>
      </c>
      <c r="G100" s="10" t="s">
        <v>27</v>
      </c>
      <c r="H100">
        <f>vlookup(A100,'1) Geocode Streets'!$A$2:$L$157,10,FALSE)</f>
        <v>42.6358539</v>
      </c>
      <c r="I100">
        <f>vlookup(A100,'1) Geocode Streets'!$A$2:$L$157,11,FALSE)</f>
        <v>23.4101883</v>
      </c>
      <c r="J100" t="str">
        <f>vlookup(A100,'1) Geocode Streets'!$A$2:$L$157,12,FALSE)</f>
        <v>Pass</v>
      </c>
    </row>
    <row r="101" hidden="1">
      <c r="A101" s="10">
        <v>291.0</v>
      </c>
      <c r="B101" s="10" t="s">
        <v>402</v>
      </c>
      <c r="C101" s="10" t="s">
        <v>57</v>
      </c>
      <c r="D101" s="10" t="s">
        <v>29</v>
      </c>
      <c r="E101" s="10" t="s">
        <v>74</v>
      </c>
      <c r="H101">
        <f>vlookup(A101,'2) Geocode Locality'!$A$1:$K$220,9,FALSE)</f>
        <v>42.6405258</v>
      </c>
      <c r="I101">
        <f>vlookup(A101,'2) Geocode Locality'!$A$1:$K$220,10,FALSE)</f>
        <v>23.3730321</v>
      </c>
      <c r="J101" t="str">
        <f>vlookup(A101,'2) Geocode Locality'!$A$1:$K$220,11,FALSE)</f>
        <v>Pass</v>
      </c>
    </row>
    <row r="102" hidden="1">
      <c r="A102" s="10">
        <v>301.0</v>
      </c>
      <c r="B102" s="10" t="s">
        <v>411</v>
      </c>
      <c r="C102" s="10" t="s">
        <v>33</v>
      </c>
      <c r="D102" s="10" t="s">
        <v>29</v>
      </c>
      <c r="E102" s="10" t="s">
        <v>72</v>
      </c>
      <c r="H102">
        <f>vlookup(A102,'2) Geocode Locality'!$A$1:$K$220,9,FALSE)</f>
        <v>42.638511</v>
      </c>
      <c r="I102">
        <f>vlookup(A102,'2) Geocode Locality'!$A$1:$K$220,10,FALSE)</f>
        <v>23.3841136</v>
      </c>
      <c r="J102" t="str">
        <f>vlookup(A102,'2) Geocode Locality'!$A$1:$K$220,11,FALSE)</f>
        <v>Pass</v>
      </c>
    </row>
    <row r="103" hidden="1">
      <c r="A103" s="10">
        <v>307.0</v>
      </c>
      <c r="B103" s="10" t="s">
        <v>419</v>
      </c>
      <c r="C103" s="10" t="s">
        <v>57</v>
      </c>
      <c r="D103" s="10" t="s">
        <v>29</v>
      </c>
      <c r="E103" s="10" t="s">
        <v>54</v>
      </c>
      <c r="F103" s="10" t="s">
        <v>506</v>
      </c>
      <c r="G103" s="10" t="s">
        <v>27</v>
      </c>
      <c r="H103">
        <f>vlookup(A103,'1) Geocode Streets'!$A$2:$L$157,10,FALSE)</f>
        <v>42.6405258</v>
      </c>
      <c r="I103">
        <f>vlookup(A103,'1) Geocode Streets'!$A$2:$L$157,11,FALSE)</f>
        <v>23.3730321</v>
      </c>
      <c r="J103" t="str">
        <f>vlookup(A103,'1) Geocode Streets'!$A$2:$L$157,12,FALSE)</f>
        <v>Pass</v>
      </c>
    </row>
    <row r="104" hidden="1">
      <c r="A104" s="10">
        <v>309.0</v>
      </c>
      <c r="B104" s="10" t="s">
        <v>419</v>
      </c>
      <c r="C104" s="10" t="s">
        <v>18</v>
      </c>
      <c r="D104" s="10" t="s">
        <v>29</v>
      </c>
      <c r="E104" s="10" t="s">
        <v>72</v>
      </c>
      <c r="H104">
        <f>vlookup(A104,'2) Geocode Locality'!$A$1:$K$220,9,FALSE)</f>
        <v>42.638511</v>
      </c>
      <c r="I104">
        <f>vlookup(A104,'2) Geocode Locality'!$A$1:$K$220,10,FALSE)</f>
        <v>23.3841136</v>
      </c>
      <c r="J104" t="str">
        <f>vlookup(A104,'2) Geocode Locality'!$A$1:$K$220,11,FALSE)</f>
        <v>Pass</v>
      </c>
    </row>
    <row r="105" hidden="1">
      <c r="A105" s="10">
        <v>324.0</v>
      </c>
      <c r="B105" s="10" t="s">
        <v>441</v>
      </c>
      <c r="C105" s="10" t="s">
        <v>57</v>
      </c>
      <c r="D105" s="10" t="s">
        <v>29</v>
      </c>
      <c r="E105" s="10" t="s">
        <v>228</v>
      </c>
      <c r="H105">
        <f>vlookup(A105,'2) Geocode Locality'!$A$1:$K$220,9,FALSE)</f>
        <v>42.6549083</v>
      </c>
      <c r="I105">
        <f>vlookup(A105,'2) Geocode Locality'!$A$1:$K$220,10,FALSE)</f>
        <v>23.3724167</v>
      </c>
      <c r="J105" t="str">
        <f>vlookup(A105,'2) Geocode Locality'!$A$1:$K$220,11,FALSE)</f>
        <v>Pass</v>
      </c>
    </row>
    <row r="106" hidden="1">
      <c r="A106" s="10">
        <v>339.0</v>
      </c>
      <c r="B106" s="10" t="s">
        <v>471</v>
      </c>
      <c r="C106" s="10" t="s">
        <v>279</v>
      </c>
      <c r="D106" s="10" t="s">
        <v>29</v>
      </c>
      <c r="E106" s="10" t="s">
        <v>72</v>
      </c>
      <c r="H106">
        <f>vlookup(A106,'2) Geocode Locality'!$A$1:$K$220,9,FALSE)</f>
        <v>42.638511</v>
      </c>
      <c r="I106">
        <f>vlookup(A106,'2) Geocode Locality'!$A$1:$K$220,10,FALSE)</f>
        <v>23.3841136</v>
      </c>
      <c r="J106" t="str">
        <f>vlookup(A106,'2) Geocode Locality'!$A$1:$K$220,11,FALSE)</f>
        <v>Pass</v>
      </c>
    </row>
    <row r="107">
      <c r="A107" s="10">
        <v>274.0</v>
      </c>
      <c r="B107" s="10" t="s">
        <v>432</v>
      </c>
      <c r="C107" s="10" t="s">
        <v>279</v>
      </c>
      <c r="D107" s="10" t="s">
        <v>111</v>
      </c>
      <c r="E107" s="10" t="s">
        <v>395</v>
      </c>
      <c r="F107" s="10" t="s">
        <v>433</v>
      </c>
      <c r="G107" s="10" t="s">
        <v>27</v>
      </c>
      <c r="H107" s="19">
        <f>Vlookup(A107,'4) Manual Entry'!$A$7:$H$42,7,FALSE)</f>
        <v>42.6831867</v>
      </c>
      <c r="I107" s="19">
        <f>Vlookup(A107,'4) Manual Entry'!$A$7:$H$42,8,FALSE)</f>
        <v>23.3570741</v>
      </c>
      <c r="J107" s="10" t="s">
        <v>794</v>
      </c>
    </row>
    <row r="108" hidden="1">
      <c r="A108" s="10">
        <v>392.0</v>
      </c>
      <c r="B108" s="10" t="s">
        <v>538</v>
      </c>
      <c r="C108" s="10" t="s">
        <v>18</v>
      </c>
      <c r="D108" s="10" t="s">
        <v>29</v>
      </c>
      <c r="E108" s="10" t="s">
        <v>545</v>
      </c>
      <c r="H108">
        <f>vlookup(A108,'2) Geocode Locality'!$A$1:$K$220,9,FALSE)</f>
        <v>42.6459519</v>
      </c>
      <c r="I108">
        <f>vlookup(A108,'2) Geocode Locality'!$A$1:$K$220,10,FALSE)</f>
        <v>23.3970398</v>
      </c>
      <c r="J108" t="str">
        <f>vlookup(A108,'2) Geocode Locality'!$A$1:$K$220,11,FALSE)</f>
        <v>Pass</v>
      </c>
    </row>
    <row r="109" hidden="1">
      <c r="A109" s="10">
        <v>414.0</v>
      </c>
      <c r="B109" s="10" t="s">
        <v>585</v>
      </c>
      <c r="C109" s="10" t="s">
        <v>57</v>
      </c>
      <c r="D109" s="10" t="s">
        <v>29</v>
      </c>
      <c r="E109" s="10" t="s">
        <v>311</v>
      </c>
      <c r="H109">
        <f>vlookup(A109,'2) Geocode Locality'!$A$1:$K$220,9,FALSE)</f>
        <v>42.6341348</v>
      </c>
      <c r="I109">
        <f>vlookup(A109,'2) Geocode Locality'!$A$1:$K$220,10,FALSE)</f>
        <v>23.4039813</v>
      </c>
      <c r="J109" t="str">
        <f>vlookup(A109,'2) Geocode Locality'!$A$1:$K$220,11,FALSE)</f>
        <v>Pass</v>
      </c>
    </row>
    <row r="110" hidden="1">
      <c r="A110" s="10">
        <v>442.0</v>
      </c>
      <c r="B110" s="10" t="s">
        <v>633</v>
      </c>
      <c r="C110" s="10" t="s">
        <v>279</v>
      </c>
      <c r="D110" s="10" t="s">
        <v>29</v>
      </c>
      <c r="E110" s="10" t="s">
        <v>74</v>
      </c>
      <c r="H110">
        <f>vlookup(A110,'2) Geocode Locality'!$A$1:$K$220,9,FALSE)</f>
        <v>42.6405258</v>
      </c>
      <c r="I110">
        <f>vlookup(A110,'2) Geocode Locality'!$A$1:$K$220,10,FALSE)</f>
        <v>23.3730321</v>
      </c>
      <c r="J110" t="str">
        <f>vlookup(A110,'2) Geocode Locality'!$A$1:$K$220,11,FALSE)</f>
        <v>Pass</v>
      </c>
    </row>
    <row r="111" hidden="1">
      <c r="A111" s="10">
        <v>443.0</v>
      </c>
      <c r="B111" s="10" t="s">
        <v>633</v>
      </c>
      <c r="C111" s="10" t="s">
        <v>279</v>
      </c>
      <c r="D111" s="10" t="s">
        <v>29</v>
      </c>
      <c r="E111" s="10" t="s">
        <v>72</v>
      </c>
      <c r="H111">
        <f>vlookup(A111,'2) Geocode Locality'!$A$1:$K$220,9,FALSE)</f>
        <v>42.638511</v>
      </c>
      <c r="I111">
        <f>vlookup(A111,'2) Geocode Locality'!$A$1:$K$220,10,FALSE)</f>
        <v>23.3841136</v>
      </c>
      <c r="J111" t="str">
        <f>vlookup(A111,'2) Geocode Locality'!$A$1:$K$220,11,FALSE)</f>
        <v>Pass</v>
      </c>
    </row>
    <row r="112" hidden="1">
      <c r="A112" s="10">
        <v>460.0</v>
      </c>
      <c r="B112" s="10" t="s">
        <v>666</v>
      </c>
      <c r="C112" s="10" t="s">
        <v>33</v>
      </c>
      <c r="D112" s="10" t="s">
        <v>29</v>
      </c>
      <c r="E112" s="10" t="s">
        <v>228</v>
      </c>
      <c r="H112">
        <f>vlookup(A112,'2) Geocode Locality'!$A$1:$K$220,9,FALSE)</f>
        <v>42.6549083</v>
      </c>
      <c r="I112">
        <f>vlookup(A112,'2) Geocode Locality'!$A$1:$K$220,10,FALSE)</f>
        <v>23.3724167</v>
      </c>
      <c r="J112" t="str">
        <f>vlookup(A112,'2) Geocode Locality'!$A$1:$K$220,11,FALSE)</f>
        <v>Pass</v>
      </c>
    </row>
    <row r="113" hidden="1">
      <c r="A113" s="10">
        <v>473.0</v>
      </c>
      <c r="B113" s="10" t="s">
        <v>744</v>
      </c>
      <c r="C113" s="10" t="s">
        <v>33</v>
      </c>
      <c r="D113" s="10" t="s">
        <v>29</v>
      </c>
      <c r="F113" s="10" t="s">
        <v>745</v>
      </c>
      <c r="G113" s="10" t="s">
        <v>27</v>
      </c>
      <c r="H113">
        <f>vlookup(A113,'1) Geocode Streets'!$A$2:$L$157,10,FALSE)</f>
        <v>42.6517985</v>
      </c>
      <c r="I113">
        <f>vlookup(A113,'1) Geocode Streets'!$A$2:$L$157,11,FALSE)</f>
        <v>23.3917943</v>
      </c>
      <c r="J113" t="str">
        <f>vlookup(A113,'1) Geocode Streets'!$A$2:$L$157,12,FALSE)</f>
        <v>Pass</v>
      </c>
    </row>
    <row r="114" hidden="1">
      <c r="A114" s="10">
        <v>104.0</v>
      </c>
      <c r="B114" s="10" t="s">
        <v>32</v>
      </c>
      <c r="C114" s="10" t="s">
        <v>33</v>
      </c>
      <c r="D114" s="10" t="s">
        <v>36</v>
      </c>
      <c r="E114" s="10" t="s">
        <v>37</v>
      </c>
      <c r="H114">
        <f>vlookup(A114,'2) Geocode Locality'!$A$1:$K$220,9,FALSE)</f>
        <v>42.7325</v>
      </c>
      <c r="I114">
        <f>vlookup(A114,'2) Geocode Locality'!$A$1:$K$220,10,FALSE)</f>
        <v>23.298611</v>
      </c>
      <c r="J114" t="str">
        <f>vlookup(A114,'2) Geocode Locality'!$A$1:$K$220,11,FALSE)</f>
        <v>Pass</v>
      </c>
    </row>
    <row r="115" hidden="1">
      <c r="A115" s="10">
        <v>112.0</v>
      </c>
      <c r="B115" s="10" t="s">
        <v>56</v>
      </c>
      <c r="C115" s="10" t="s">
        <v>57</v>
      </c>
      <c r="D115" s="10" t="s">
        <v>36</v>
      </c>
      <c r="E115" s="10" t="s">
        <v>58</v>
      </c>
      <c r="H115">
        <f>vlookup(A115,'2) Geocode Locality'!$A$1:$K$220,9,FALSE)</f>
        <v>42.7325</v>
      </c>
      <c r="I115">
        <f>vlookup(A115,'2) Geocode Locality'!$A$1:$K$220,10,FALSE)</f>
        <v>23.298611</v>
      </c>
      <c r="J115" t="str">
        <f>vlookup(A115,'2) Geocode Locality'!$A$1:$K$220,11,FALSE)</f>
        <v>Pass</v>
      </c>
    </row>
    <row r="116" hidden="1">
      <c r="A116" s="10">
        <v>124.0</v>
      </c>
      <c r="B116" s="10" t="s">
        <v>88</v>
      </c>
      <c r="C116" s="10" t="s">
        <v>18</v>
      </c>
      <c r="D116" s="10" t="s">
        <v>36</v>
      </c>
      <c r="E116" s="10" t="s">
        <v>93</v>
      </c>
      <c r="H116">
        <f>vlookup(A116,'2) Geocode Locality'!$A$1:$K$220,9,FALSE)</f>
        <v>42.7736074</v>
      </c>
      <c r="I116">
        <f>vlookup(A116,'2) Geocode Locality'!$A$1:$K$220,10,FALSE)</f>
        <v>23.3138685</v>
      </c>
      <c r="J116" t="str">
        <f>vlookup(A116,'2) Geocode Locality'!$A$1:$K$220,11,FALSE)</f>
        <v>Pass</v>
      </c>
    </row>
    <row r="117" hidden="1">
      <c r="A117" s="10">
        <v>156.0</v>
      </c>
      <c r="B117" s="10" t="s">
        <v>167</v>
      </c>
      <c r="C117" s="10" t="s">
        <v>57</v>
      </c>
      <c r="D117" s="10" t="s">
        <v>36</v>
      </c>
      <c r="E117" s="10" t="s">
        <v>58</v>
      </c>
      <c r="H117">
        <f>vlookup(A117,'2) Geocode Locality'!$A$1:$K$220,9,FALSE)</f>
        <v>42.7325</v>
      </c>
      <c r="I117">
        <f>vlookup(A117,'2) Geocode Locality'!$A$1:$K$220,10,FALSE)</f>
        <v>23.298611</v>
      </c>
      <c r="J117" t="str">
        <f>vlookup(A117,'2) Geocode Locality'!$A$1:$K$220,11,FALSE)</f>
        <v>Pass</v>
      </c>
    </row>
    <row r="118" hidden="1">
      <c r="A118" s="10">
        <v>174.0</v>
      </c>
      <c r="B118" s="10" t="s">
        <v>207</v>
      </c>
      <c r="C118" s="10" t="s">
        <v>57</v>
      </c>
      <c r="D118" s="10" t="s">
        <v>36</v>
      </c>
      <c r="E118" s="10" t="s">
        <v>209</v>
      </c>
      <c r="H118">
        <f>vlookup(A118,'2) Geocode Locality'!$A$1:$K$220,9,FALSE)</f>
        <v>42.728</v>
      </c>
      <c r="I118">
        <f>vlookup(A118,'2) Geocode Locality'!$A$1:$K$220,10,FALSE)</f>
        <v>23.300945</v>
      </c>
      <c r="J118" t="str">
        <f>vlookup(A118,'2) Geocode Locality'!$A$1:$K$220,11,FALSE)</f>
        <v>Pass</v>
      </c>
    </row>
    <row r="119" hidden="1">
      <c r="A119" s="10">
        <v>179.0</v>
      </c>
      <c r="B119" s="10" t="s">
        <v>213</v>
      </c>
      <c r="C119" s="10" t="s">
        <v>57</v>
      </c>
      <c r="D119" s="10" t="s">
        <v>36</v>
      </c>
      <c r="E119" s="10" t="s">
        <v>37</v>
      </c>
      <c r="H119">
        <f>vlookup(A119,'2) Geocode Locality'!$A$1:$K$220,9,FALSE)</f>
        <v>42.7325</v>
      </c>
      <c r="I119">
        <f>vlookup(A119,'2) Geocode Locality'!$A$1:$K$220,10,FALSE)</f>
        <v>23.298611</v>
      </c>
      <c r="J119" t="str">
        <f>vlookup(A119,'2) Geocode Locality'!$A$1:$K$220,11,FALSE)</f>
        <v>Pass</v>
      </c>
    </row>
    <row r="120" hidden="1">
      <c r="A120" s="10">
        <v>193.0</v>
      </c>
      <c r="B120" s="10" t="s">
        <v>241</v>
      </c>
      <c r="C120" s="10" t="s">
        <v>18</v>
      </c>
      <c r="D120" s="10" t="s">
        <v>36</v>
      </c>
      <c r="E120" s="10" t="s">
        <v>242</v>
      </c>
      <c r="H120">
        <f>vlookup(A120,'2) Geocode Locality'!$A$1:$K$220,9,FALSE)</f>
        <v>42.740461</v>
      </c>
      <c r="I120">
        <f>vlookup(A120,'2) Geocode Locality'!$A$1:$K$220,10,FALSE)</f>
        <v>23.287327</v>
      </c>
      <c r="J120" t="str">
        <f>vlookup(A120,'2) Geocode Locality'!$A$1:$K$220,11,FALSE)</f>
        <v>Pass</v>
      </c>
    </row>
    <row r="121" hidden="1">
      <c r="A121" s="10">
        <v>194.0</v>
      </c>
      <c r="B121" s="10" t="s">
        <v>241</v>
      </c>
      <c r="C121" s="10" t="s">
        <v>18</v>
      </c>
      <c r="D121" s="10" t="s">
        <v>36</v>
      </c>
      <c r="E121" s="10" t="s">
        <v>269</v>
      </c>
      <c r="F121" s="10" t="s">
        <v>270</v>
      </c>
      <c r="G121" s="10" t="s">
        <v>27</v>
      </c>
      <c r="H121">
        <f>vlookup(A121,'1) Geocode Streets'!$A$2:$L$157,10,FALSE)</f>
        <v>41.5345965</v>
      </c>
      <c r="I121">
        <f>vlookup(A121,'1) Geocode Streets'!$A$2:$L$157,11,FALSE)</f>
        <v>23.4334795</v>
      </c>
      <c r="J121" t="str">
        <f>vlookup(A121,'1) Geocode Streets'!$A$2:$L$157,12,FALSE)</f>
        <v>Pass</v>
      </c>
    </row>
    <row r="122" hidden="1">
      <c r="A122" s="10">
        <v>205.0</v>
      </c>
      <c r="B122" s="10" t="s">
        <v>266</v>
      </c>
      <c r="C122" s="10" t="s">
        <v>18</v>
      </c>
      <c r="D122" s="10" t="s">
        <v>36</v>
      </c>
      <c r="E122" s="10" t="s">
        <v>267</v>
      </c>
      <c r="H122">
        <f>vlookup(A122,'2) Geocode Locality'!$A$1:$K$220,9,FALSE)</f>
        <v>42.7325</v>
      </c>
      <c r="I122">
        <f>vlookup(A122,'2) Geocode Locality'!$A$1:$K$220,10,FALSE)</f>
        <v>23.298611</v>
      </c>
      <c r="J122" t="str">
        <f>vlookup(A122,'2) Geocode Locality'!$A$1:$K$220,11,FALSE)</f>
        <v>Pass</v>
      </c>
    </row>
    <row r="123" hidden="1">
      <c r="A123" s="10">
        <v>209.0</v>
      </c>
      <c r="B123" s="10" t="s">
        <v>278</v>
      </c>
      <c r="C123" s="10" t="s">
        <v>279</v>
      </c>
      <c r="D123" s="10" t="s">
        <v>36</v>
      </c>
      <c r="E123" s="10" t="s">
        <v>267</v>
      </c>
      <c r="H123">
        <f>vlookup(A123,'2) Geocode Locality'!$A$1:$K$220,9,FALSE)</f>
        <v>42.7325</v>
      </c>
      <c r="I123">
        <f>vlookup(A123,'2) Geocode Locality'!$A$1:$K$220,10,FALSE)</f>
        <v>23.298611</v>
      </c>
      <c r="J123" t="str">
        <f>vlookup(A123,'2) Geocode Locality'!$A$1:$K$220,11,FALSE)</f>
        <v>Pass</v>
      </c>
    </row>
    <row r="124" hidden="1">
      <c r="A124" s="10">
        <v>212.0</v>
      </c>
      <c r="B124" s="10" t="s">
        <v>280</v>
      </c>
      <c r="C124" s="10" t="s">
        <v>279</v>
      </c>
      <c r="D124" s="10" t="s">
        <v>36</v>
      </c>
      <c r="E124" s="10" t="s">
        <v>93</v>
      </c>
      <c r="H124">
        <f>vlookup(A124,'2) Geocode Locality'!$A$1:$K$220,9,FALSE)</f>
        <v>42.7736074</v>
      </c>
      <c r="I124">
        <f>vlookup(A124,'2) Geocode Locality'!$A$1:$K$220,10,FALSE)</f>
        <v>23.3138685</v>
      </c>
      <c r="J124" t="str">
        <f>vlookup(A124,'2) Geocode Locality'!$A$1:$K$220,11,FALSE)</f>
        <v>Pass</v>
      </c>
    </row>
    <row r="125" hidden="1">
      <c r="A125" s="10">
        <v>213.0</v>
      </c>
      <c r="B125" s="10" t="s">
        <v>284</v>
      </c>
      <c r="C125" s="10" t="s">
        <v>33</v>
      </c>
      <c r="D125" s="10" t="s">
        <v>36</v>
      </c>
      <c r="E125" s="10" t="s">
        <v>285</v>
      </c>
      <c r="H125">
        <f>vlookup(A125,'2) Geocode Locality'!$A$1:$K$220,9,FALSE)</f>
        <v>42.7414672</v>
      </c>
      <c r="I125">
        <f>vlookup(A125,'2) Geocode Locality'!$A$1:$K$220,10,FALSE)</f>
        <v>23.300081</v>
      </c>
      <c r="J125" t="str">
        <f>vlookup(A125,'2) Geocode Locality'!$A$1:$K$220,11,FALSE)</f>
        <v>Pass</v>
      </c>
    </row>
    <row r="126" hidden="1">
      <c r="A126" s="10">
        <v>227.0</v>
      </c>
      <c r="B126" s="10" t="s">
        <v>296</v>
      </c>
      <c r="C126" s="10" t="s">
        <v>57</v>
      </c>
      <c r="D126" s="10" t="s">
        <v>36</v>
      </c>
      <c r="E126" s="10" t="s">
        <v>297</v>
      </c>
      <c r="H126">
        <f>vlookup(A126,'2) Geocode Locality'!$A$1:$K$220,9,FALSE)</f>
        <v>42.7215841</v>
      </c>
      <c r="I126">
        <f>vlookup(A126,'2) Geocode Locality'!$A$1:$K$220,10,FALSE)</f>
        <v>23.303478</v>
      </c>
      <c r="J126" t="str">
        <f>vlookup(A126,'2) Geocode Locality'!$A$1:$K$220,11,FALSE)</f>
        <v>Pass</v>
      </c>
    </row>
    <row r="127" hidden="1">
      <c r="A127" s="10">
        <v>258.0</v>
      </c>
      <c r="B127" s="10" t="s">
        <v>345</v>
      </c>
      <c r="C127" s="10" t="s">
        <v>57</v>
      </c>
      <c r="D127" s="10" t="s">
        <v>36</v>
      </c>
      <c r="E127" s="10" t="s">
        <v>267</v>
      </c>
      <c r="H127">
        <f>vlookup(A127,'2) Geocode Locality'!$A$1:$K$220,9,FALSE)</f>
        <v>42.7325</v>
      </c>
      <c r="I127">
        <f>vlookup(A127,'2) Geocode Locality'!$A$1:$K$220,10,FALSE)</f>
        <v>23.298611</v>
      </c>
      <c r="J127" t="str">
        <f>vlookup(A127,'2) Geocode Locality'!$A$1:$K$220,11,FALSE)</f>
        <v>Pass</v>
      </c>
    </row>
    <row r="128">
      <c r="A128" s="10">
        <v>296.0</v>
      </c>
      <c r="B128" s="10" t="s">
        <v>483</v>
      </c>
      <c r="C128" s="10" t="s">
        <v>279</v>
      </c>
      <c r="D128" s="10" t="s">
        <v>111</v>
      </c>
      <c r="E128" s="10" t="s">
        <v>180</v>
      </c>
      <c r="F128" s="10" t="s">
        <v>484</v>
      </c>
      <c r="G128" s="10" t="s">
        <v>27</v>
      </c>
      <c r="H128" s="19">
        <f>Vlookup(A128,'4) Manual Entry'!$A$7:$H$42,7,FALSE)</f>
        <v>42.6913604</v>
      </c>
      <c r="I128" s="19">
        <f>Vlookup(A128,'4) Manual Entry'!$A$7:$H$42,8,FALSE)</f>
        <v>23.3606089</v>
      </c>
      <c r="J128" s="10" t="s">
        <v>794</v>
      </c>
    </row>
    <row r="129" hidden="1">
      <c r="A129" s="10">
        <v>330.0</v>
      </c>
      <c r="B129" s="10" t="s">
        <v>450</v>
      </c>
      <c r="C129" s="10" t="s">
        <v>279</v>
      </c>
      <c r="D129" s="10" t="s">
        <v>36</v>
      </c>
      <c r="E129" s="10" t="s">
        <v>454</v>
      </c>
      <c r="H129">
        <f>vlookup(A129,'2) Geocode Locality'!$A$1:$K$220,9,FALSE)</f>
        <v>42.7517455</v>
      </c>
      <c r="I129">
        <f>vlookup(A129,'2) Geocode Locality'!$A$1:$K$220,10,FALSE)</f>
        <v>23.3171679</v>
      </c>
      <c r="J129" t="str">
        <f>vlookup(A129,'2) Geocode Locality'!$A$1:$K$220,11,FALSE)</f>
        <v>Pass</v>
      </c>
    </row>
    <row r="130" hidden="1">
      <c r="A130" s="10">
        <v>336.0</v>
      </c>
      <c r="B130" s="10" t="s">
        <v>470</v>
      </c>
      <c r="C130" s="10" t="s">
        <v>18</v>
      </c>
      <c r="D130" s="10" t="s">
        <v>36</v>
      </c>
      <c r="E130" s="10" t="s">
        <v>572</v>
      </c>
      <c r="F130" s="10" t="s">
        <v>573</v>
      </c>
      <c r="G130" s="10" t="s">
        <v>27</v>
      </c>
      <c r="H130">
        <f>vlookup(A130,'1) Geocode Streets'!$A$2:$L$157,10,FALSE)</f>
        <v>42.733105</v>
      </c>
      <c r="I130">
        <f>vlookup(A130,'1) Geocode Streets'!$A$2:$L$157,11,FALSE)</f>
        <v>23.3173119</v>
      </c>
      <c r="J130" t="str">
        <f>vlookup(A130,'1) Geocode Streets'!$A$2:$L$157,12,FALSE)</f>
        <v>Pass</v>
      </c>
    </row>
    <row r="131">
      <c r="A131" s="10">
        <v>297.0</v>
      </c>
      <c r="B131" s="10" t="s">
        <v>486</v>
      </c>
      <c r="C131" s="10" t="s">
        <v>57</v>
      </c>
      <c r="D131" s="10" t="s">
        <v>36</v>
      </c>
      <c r="E131" s="10" t="s">
        <v>35</v>
      </c>
      <c r="F131" s="10" t="s">
        <v>489</v>
      </c>
      <c r="G131" s="10" t="s">
        <v>27</v>
      </c>
      <c r="H131" s="19">
        <f>Vlookup(A131,'4) Manual Entry'!$A$7:$H$42,7,FALSE)</f>
        <v>42.7320943</v>
      </c>
      <c r="I131" s="19">
        <f>Vlookup(A131,'4) Manual Entry'!$A$7:$H$42,8,FALSE)</f>
        <v>23.2955034</v>
      </c>
      <c r="J131" s="10" t="s">
        <v>794</v>
      </c>
    </row>
    <row r="132" hidden="1">
      <c r="A132" s="10">
        <v>355.0</v>
      </c>
      <c r="B132" s="10" t="s">
        <v>487</v>
      </c>
      <c r="C132" s="10" t="s">
        <v>279</v>
      </c>
      <c r="D132" s="10" t="s">
        <v>36</v>
      </c>
      <c r="E132" s="10" t="s">
        <v>488</v>
      </c>
      <c r="H132">
        <f>vlookup(A132,'2) Geocode Locality'!$A$1:$K$220,9,FALSE)</f>
        <v>42.7517455</v>
      </c>
      <c r="I132">
        <f>vlookup(A132,'2) Geocode Locality'!$A$1:$K$220,10,FALSE)</f>
        <v>23.3171679</v>
      </c>
      <c r="J132" t="str">
        <f>vlookup(A132,'2) Geocode Locality'!$A$1:$K$220,11,FALSE)</f>
        <v>Pass</v>
      </c>
    </row>
    <row r="133" hidden="1">
      <c r="A133" s="10">
        <v>356.0</v>
      </c>
      <c r="B133" s="10" t="s">
        <v>487</v>
      </c>
      <c r="C133" s="10" t="s">
        <v>279</v>
      </c>
      <c r="D133" s="10" t="s">
        <v>36</v>
      </c>
      <c r="E133" s="10" t="s">
        <v>267</v>
      </c>
      <c r="H133">
        <f>vlookup(A133,'2) Geocode Locality'!$A$1:$K$220,9,FALSE)</f>
        <v>42.7325</v>
      </c>
      <c r="I133">
        <f>vlookup(A133,'2) Geocode Locality'!$A$1:$K$220,10,FALSE)</f>
        <v>23.298611</v>
      </c>
      <c r="J133" t="str">
        <f>vlookup(A133,'2) Geocode Locality'!$A$1:$K$220,11,FALSE)</f>
        <v>Pass</v>
      </c>
    </row>
    <row r="134" hidden="1">
      <c r="A134" s="10">
        <v>357.0</v>
      </c>
      <c r="B134" s="10" t="s">
        <v>487</v>
      </c>
      <c r="C134" s="10" t="s">
        <v>279</v>
      </c>
      <c r="D134" s="10" t="s">
        <v>36</v>
      </c>
      <c r="E134" s="10" t="s">
        <v>209</v>
      </c>
      <c r="H134">
        <f>vlookup(A134,'2) Geocode Locality'!$A$1:$K$220,9,FALSE)</f>
        <v>42.728</v>
      </c>
      <c r="I134">
        <f>vlookup(A134,'2) Geocode Locality'!$A$1:$K$220,10,FALSE)</f>
        <v>23.300945</v>
      </c>
      <c r="J134" t="str">
        <f>vlookup(A134,'2) Geocode Locality'!$A$1:$K$220,11,FALSE)</f>
        <v>Pass</v>
      </c>
    </row>
    <row r="135" hidden="1">
      <c r="A135" s="10">
        <v>358.0</v>
      </c>
      <c r="B135" s="10" t="s">
        <v>487</v>
      </c>
      <c r="C135" s="10" t="s">
        <v>279</v>
      </c>
      <c r="D135" s="10" t="s">
        <v>36</v>
      </c>
      <c r="E135" s="10" t="s">
        <v>93</v>
      </c>
      <c r="H135">
        <f>vlookup(A135,'2) Geocode Locality'!$A$1:$K$220,9,FALSE)</f>
        <v>42.7736074</v>
      </c>
      <c r="I135">
        <f>vlookup(A135,'2) Geocode Locality'!$A$1:$K$220,10,FALSE)</f>
        <v>23.3138685</v>
      </c>
      <c r="J135" t="str">
        <f>vlookup(A135,'2) Geocode Locality'!$A$1:$K$220,11,FALSE)</f>
        <v>Pass</v>
      </c>
    </row>
    <row r="136" hidden="1">
      <c r="A136" s="10">
        <v>359.0</v>
      </c>
      <c r="B136" s="10" t="s">
        <v>487</v>
      </c>
      <c r="C136" s="10" t="s">
        <v>279</v>
      </c>
      <c r="D136" s="10" t="s">
        <v>36</v>
      </c>
      <c r="E136" s="10" t="s">
        <v>495</v>
      </c>
      <c r="H136">
        <f>vlookup(A136,'2) Geocode Locality'!$A$1:$K$220,9,FALSE)</f>
        <v>42.7325</v>
      </c>
      <c r="I136">
        <f>vlookup(A136,'2) Geocode Locality'!$A$1:$K$220,10,FALSE)</f>
        <v>23.298611</v>
      </c>
      <c r="J136" t="str">
        <f>vlookup(A136,'2) Geocode Locality'!$A$1:$K$220,11,FALSE)</f>
        <v>Pass</v>
      </c>
    </row>
    <row r="137" hidden="1">
      <c r="A137" s="10">
        <v>394.0</v>
      </c>
      <c r="B137" s="10" t="s">
        <v>551</v>
      </c>
      <c r="C137" s="10" t="s">
        <v>18</v>
      </c>
      <c r="D137" s="10" t="s">
        <v>36</v>
      </c>
      <c r="E137" s="10" t="s">
        <v>552</v>
      </c>
      <c r="H137">
        <f>vlookup(A137,'2) Geocode Locality'!$A$1:$K$220,9,FALSE)</f>
        <v>42.7736074</v>
      </c>
      <c r="I137">
        <f>vlookup(A137,'2) Geocode Locality'!$A$1:$K$220,10,FALSE)</f>
        <v>23.3138685</v>
      </c>
      <c r="J137" t="str">
        <f>vlookup(A137,'2) Geocode Locality'!$A$1:$K$220,11,FALSE)</f>
        <v>Pass</v>
      </c>
    </row>
    <row r="138" hidden="1">
      <c r="A138" s="10">
        <v>404.0</v>
      </c>
      <c r="B138" s="10" t="s">
        <v>571</v>
      </c>
      <c r="C138" s="10" t="s">
        <v>18</v>
      </c>
      <c r="D138" s="10" t="s">
        <v>36</v>
      </c>
      <c r="E138" s="10" t="s">
        <v>454</v>
      </c>
      <c r="H138">
        <f>vlookup(A138,'2) Geocode Locality'!$A$1:$K$220,9,FALSE)</f>
        <v>42.7517455</v>
      </c>
      <c r="I138">
        <f>vlookup(A138,'2) Geocode Locality'!$A$1:$K$220,10,FALSE)</f>
        <v>23.3171679</v>
      </c>
      <c r="J138" t="str">
        <f>vlookup(A138,'2) Geocode Locality'!$A$1:$K$220,11,FALSE)</f>
        <v>Pass</v>
      </c>
    </row>
    <row r="139" hidden="1">
      <c r="A139" s="10">
        <v>419.0</v>
      </c>
      <c r="B139" s="10" t="s">
        <v>590</v>
      </c>
      <c r="C139" s="10" t="s">
        <v>279</v>
      </c>
      <c r="D139" s="10" t="s">
        <v>36</v>
      </c>
      <c r="E139" s="10" t="s">
        <v>595</v>
      </c>
      <c r="H139">
        <f>vlookup(A139,'2) Geocode Locality'!$A$1:$K$220,9,FALSE)</f>
        <v>42.7325</v>
      </c>
      <c r="I139">
        <f>vlookup(A139,'2) Geocode Locality'!$A$1:$K$220,10,FALSE)</f>
        <v>23.298611</v>
      </c>
      <c r="J139" t="str">
        <f>vlookup(A139,'2) Geocode Locality'!$A$1:$K$220,11,FALSE)</f>
        <v>Pass</v>
      </c>
    </row>
    <row r="140" hidden="1">
      <c r="A140" s="10">
        <v>444.0</v>
      </c>
      <c r="B140" s="10" t="s">
        <v>633</v>
      </c>
      <c r="C140" s="10" t="s">
        <v>279</v>
      </c>
      <c r="D140" s="10" t="s">
        <v>36</v>
      </c>
      <c r="E140" s="10" t="s">
        <v>641</v>
      </c>
      <c r="H140">
        <f>vlookup(A140,'2) Geocode Locality'!$A$1:$K$220,9,FALSE)</f>
        <v>42.7427582</v>
      </c>
      <c r="I140">
        <f>vlookup(A140,'2) Geocode Locality'!$A$1:$K$220,10,FALSE)</f>
        <v>23.2863287</v>
      </c>
      <c r="J140" t="str">
        <f>vlookup(A140,'2) Geocode Locality'!$A$1:$K$220,11,FALSE)</f>
        <v>Pass</v>
      </c>
    </row>
    <row r="141" hidden="1">
      <c r="A141" s="10">
        <v>451.0</v>
      </c>
      <c r="B141" s="10" t="s">
        <v>656</v>
      </c>
      <c r="C141" s="10" t="s">
        <v>57</v>
      </c>
      <c r="D141" s="10" t="s">
        <v>36</v>
      </c>
      <c r="E141" s="10" t="s">
        <v>657</v>
      </c>
      <c r="H141">
        <f>vlookup(A141,'2) Geocode Locality'!$A$1:$K$220,9,FALSE)</f>
        <v>42.7325</v>
      </c>
      <c r="I141">
        <f>vlookup(A141,'2) Geocode Locality'!$A$1:$K$220,10,FALSE)</f>
        <v>23.298611</v>
      </c>
      <c r="J141" t="str">
        <f>vlookup(A141,'2) Geocode Locality'!$A$1:$K$220,11,FALSE)</f>
        <v>Pass</v>
      </c>
    </row>
    <row r="142" hidden="1">
      <c r="A142" s="10">
        <v>457.0</v>
      </c>
      <c r="B142" s="10" t="s">
        <v>666</v>
      </c>
      <c r="C142" s="10" t="s">
        <v>57</v>
      </c>
      <c r="D142" s="10" t="s">
        <v>36</v>
      </c>
      <c r="E142" s="10" t="s">
        <v>58</v>
      </c>
      <c r="F142" s="10" t="s">
        <v>734</v>
      </c>
      <c r="G142" s="10" t="s">
        <v>27</v>
      </c>
      <c r="H142">
        <f>vlookup(A142,'1) Geocode Streets'!$A$2:$L$157,10,FALSE)</f>
        <v>42.7300715</v>
      </c>
      <c r="I142">
        <f>vlookup(A142,'1) Geocode Streets'!$A$2:$L$157,11,FALSE)</f>
        <v>23.3006344</v>
      </c>
      <c r="J142" t="str">
        <f>vlookup(A142,'1) Geocode Streets'!$A$2:$L$157,12,FALSE)</f>
        <v>Pass</v>
      </c>
    </row>
    <row r="143" hidden="1">
      <c r="A143" s="10">
        <v>121.0</v>
      </c>
      <c r="B143" s="10" t="s">
        <v>76</v>
      </c>
      <c r="C143" s="10" t="s">
        <v>33</v>
      </c>
      <c r="D143" s="10" t="s">
        <v>80</v>
      </c>
      <c r="E143" s="10" t="s">
        <v>81</v>
      </c>
      <c r="F143" s="10" t="s">
        <v>82</v>
      </c>
      <c r="G143" s="10" t="s">
        <v>27</v>
      </c>
      <c r="H143">
        <f>vlookup(A143,'1) Geocode Streets'!$A$2:$L$157,10,FALSE)</f>
        <v>42.696389</v>
      </c>
      <c r="I143">
        <f>vlookup(A143,'1) Geocode Streets'!$A$2:$L$157,11,FALSE)</f>
        <v>23.340833</v>
      </c>
      <c r="J143" t="str">
        <f>vlookup(A143,'1) Geocode Streets'!$A$2:$L$157,12,FALSE)</f>
        <v>Pass</v>
      </c>
    </row>
    <row r="144" hidden="1">
      <c r="A144" s="10">
        <v>127.0</v>
      </c>
      <c r="B144" s="10" t="s">
        <v>97</v>
      </c>
      <c r="C144" s="10" t="s">
        <v>33</v>
      </c>
      <c r="D144" s="10" t="s">
        <v>80</v>
      </c>
      <c r="E144" s="10" t="s">
        <v>101</v>
      </c>
      <c r="F144" s="10" t="s">
        <v>102</v>
      </c>
      <c r="G144" s="10" t="s">
        <v>27</v>
      </c>
      <c r="H144" s="19">
        <f>AVERAGE(H137:H142)</f>
        <v>42.74386377</v>
      </c>
      <c r="I144" s="19">
        <f>average(I138:I143)</f>
        <v>23.307031</v>
      </c>
      <c r="J144" t="str">
        <f>vlookup(A144,'1) Geocode Streets'!$A$2:$L$157,12,FALSE)</f>
        <v>Pass</v>
      </c>
    </row>
    <row r="145" hidden="1">
      <c r="A145" s="10">
        <v>183.0</v>
      </c>
      <c r="B145" s="10" t="s">
        <v>220</v>
      </c>
      <c r="C145" s="10" t="s">
        <v>57</v>
      </c>
      <c r="D145" s="10" t="s">
        <v>80</v>
      </c>
      <c r="E145" s="10" t="s">
        <v>248</v>
      </c>
      <c r="F145" s="10" t="s">
        <v>249</v>
      </c>
      <c r="G145" s="10" t="s">
        <v>27</v>
      </c>
      <c r="H145">
        <f>vlookup(A145,'1) Geocode Streets'!$A$2:$L$157,10,FALSE)</f>
        <v>42.6954628</v>
      </c>
      <c r="I145">
        <f>vlookup(A145,'1) Geocode Streets'!$A$2:$L$157,11,FALSE)</f>
        <v>23.3508083</v>
      </c>
      <c r="J145" t="str">
        <f>vlookup(A145,'1) Geocode Streets'!$A$2:$L$157,12,FALSE)</f>
        <v>Pass</v>
      </c>
    </row>
    <row r="146" hidden="1">
      <c r="A146" s="10">
        <v>187.0</v>
      </c>
      <c r="B146" s="10" t="s">
        <v>221</v>
      </c>
      <c r="C146" s="10" t="s">
        <v>57</v>
      </c>
      <c r="D146" s="10" t="s">
        <v>80</v>
      </c>
      <c r="E146" s="10" t="s">
        <v>101</v>
      </c>
      <c r="F146" s="10" t="s">
        <v>260</v>
      </c>
      <c r="G146" s="10" t="s">
        <v>27</v>
      </c>
      <c r="H146">
        <f>vlookup(A146,'1) Geocode Streets'!$A$2:$L$157,10,FALSE)</f>
        <v>42.7023244</v>
      </c>
      <c r="I146">
        <f>vlookup(A146,'1) Geocode Streets'!$A$2:$L$157,11,FALSE)</f>
        <v>23.3356499</v>
      </c>
      <c r="J146" t="str">
        <f>vlookup(A146,'1) Geocode Streets'!$A$2:$L$157,12,FALSE)</f>
        <v>Pass</v>
      </c>
    </row>
    <row r="147" hidden="1">
      <c r="A147" s="10">
        <v>201.0</v>
      </c>
      <c r="B147" s="10" t="s">
        <v>245</v>
      </c>
      <c r="C147" s="10" t="s">
        <v>57</v>
      </c>
      <c r="D147" s="10" t="s">
        <v>80</v>
      </c>
      <c r="E147" s="10" t="s">
        <v>248</v>
      </c>
      <c r="H147">
        <f>vlookup(A147,'2) Geocode Locality'!$A$1:$K$220,9,FALSE)</f>
        <v>42.6934131</v>
      </c>
      <c r="I147">
        <f>vlookup(A147,'2) Geocode Locality'!$A$1:$K$220,10,FALSE)</f>
        <v>23.3721393</v>
      </c>
      <c r="J147" t="str">
        <f>vlookup(A147,'2) Geocode Locality'!$A$1:$K$220,11,FALSE)</f>
        <v>Pass</v>
      </c>
    </row>
    <row r="148" hidden="1">
      <c r="A148" s="10">
        <v>218.0</v>
      </c>
      <c r="B148" s="10" t="s">
        <v>288</v>
      </c>
      <c r="C148" s="10" t="s">
        <v>33</v>
      </c>
      <c r="D148" s="10" t="s">
        <v>80</v>
      </c>
      <c r="E148" s="10" t="s">
        <v>101</v>
      </c>
      <c r="F148" s="10" t="s">
        <v>102</v>
      </c>
      <c r="G148" s="10" t="s">
        <v>27</v>
      </c>
      <c r="H148" s="19">
        <f>AVERAGE(H141:H146)</f>
        <v>42.71676858</v>
      </c>
      <c r="I148" s="19">
        <f>average(I142:I147)</f>
        <v>23.33451598</v>
      </c>
      <c r="J148" t="str">
        <f>vlookup(A148,'1) Geocode Streets'!$A$2:$L$157,12,FALSE)</f>
        <v>Pass</v>
      </c>
    </row>
    <row r="149" hidden="1">
      <c r="A149" s="10">
        <v>221.0</v>
      </c>
      <c r="B149" s="10" t="s">
        <v>288</v>
      </c>
      <c r="C149" s="10" t="s">
        <v>18</v>
      </c>
      <c r="D149" s="10" t="s">
        <v>80</v>
      </c>
      <c r="E149" s="10" t="s">
        <v>318</v>
      </c>
      <c r="F149" s="10" t="s">
        <v>319</v>
      </c>
      <c r="G149" s="10" t="s">
        <v>27</v>
      </c>
      <c r="H149">
        <f>vlookup(A149,'1) Geocode Streets'!$A$2:$L$157,10,FALSE)</f>
        <v>42.7009658</v>
      </c>
      <c r="I149">
        <f>vlookup(A149,'1) Geocode Streets'!$A$2:$L$157,11,FALSE)</f>
        <v>23.3229407</v>
      </c>
      <c r="J149" t="str">
        <f>vlookup(A149,'1) Geocode Streets'!$A$2:$L$157,12,FALSE)</f>
        <v>Pass</v>
      </c>
    </row>
    <row r="150" hidden="1">
      <c r="A150" s="10">
        <v>293.0</v>
      </c>
      <c r="B150" s="10" t="s">
        <v>402</v>
      </c>
      <c r="C150" s="10" t="s">
        <v>279</v>
      </c>
      <c r="D150" s="10" t="s">
        <v>80</v>
      </c>
      <c r="E150" s="10" t="s">
        <v>476</v>
      </c>
      <c r="F150" s="10" t="s">
        <v>477</v>
      </c>
      <c r="G150" s="10" t="s">
        <v>27</v>
      </c>
      <c r="H150">
        <f>vlookup(A150,'1) Geocode Streets'!$A$2:$L$157,10,FALSE)</f>
        <v>42.6929779</v>
      </c>
      <c r="I150">
        <f>vlookup(A150,'1) Geocode Streets'!$A$2:$L$157,11,FALSE)</f>
        <v>23.3430597</v>
      </c>
      <c r="J150" t="str">
        <f>vlookup(A150,'1) Geocode Streets'!$A$2:$L$157,12,FALSE)</f>
        <v>Pass</v>
      </c>
    </row>
    <row r="151" hidden="1">
      <c r="A151" s="10">
        <v>365.0</v>
      </c>
      <c r="B151" s="10" t="s">
        <v>509</v>
      </c>
      <c r="C151" s="10" t="s">
        <v>33</v>
      </c>
      <c r="D151" s="10" t="s">
        <v>80</v>
      </c>
      <c r="E151" s="10" t="s">
        <v>248</v>
      </c>
      <c r="F151" s="10" t="s">
        <v>619</v>
      </c>
      <c r="G151" s="10" t="s">
        <v>27</v>
      </c>
      <c r="H151">
        <f>vlookup(A151,'1) Geocode Streets'!$A$2:$L$157,10,FALSE)</f>
        <v>42.6938728</v>
      </c>
      <c r="I151">
        <f>vlookup(A151,'1) Geocode Streets'!$A$2:$L$157,11,FALSE)</f>
        <v>23.3525744</v>
      </c>
      <c r="J151" t="str">
        <f>vlookup(A151,'1) Geocode Streets'!$A$2:$L$157,12,FALSE)</f>
        <v>Pass</v>
      </c>
    </row>
    <row r="152" hidden="1">
      <c r="A152" s="10">
        <v>389.0</v>
      </c>
      <c r="B152" s="10" t="s">
        <v>531</v>
      </c>
      <c r="C152" s="10" t="s">
        <v>18</v>
      </c>
      <c r="D152" s="10" t="s">
        <v>80</v>
      </c>
      <c r="E152" s="10" t="s">
        <v>101</v>
      </c>
      <c r="H152">
        <f>vlookup(A152,'2) Geocode Locality'!$A$1:$K$220,9,FALSE)</f>
        <v>42.696389</v>
      </c>
      <c r="I152">
        <f>vlookup(A152,'2) Geocode Locality'!$A$1:$K$220,10,FALSE)</f>
        <v>23.340833</v>
      </c>
      <c r="J152" t="str">
        <f>vlookup(A152,'2) Geocode Locality'!$A$1:$K$220,11,FALSE)</f>
        <v>Pass</v>
      </c>
    </row>
    <row r="153" hidden="1">
      <c r="A153" s="10">
        <v>400.0</v>
      </c>
      <c r="B153" s="10" t="s">
        <v>562</v>
      </c>
      <c r="C153" s="10" t="s">
        <v>33</v>
      </c>
      <c r="D153" s="10" t="s">
        <v>80</v>
      </c>
      <c r="E153" s="10" t="s">
        <v>248</v>
      </c>
      <c r="F153" s="10" t="s">
        <v>619</v>
      </c>
      <c r="G153" s="10" t="s">
        <v>27</v>
      </c>
      <c r="H153">
        <f>vlookup(A153,'1) Geocode Streets'!$A$2:$L$157,10,FALSE)</f>
        <v>42.6938728</v>
      </c>
      <c r="I153">
        <f>vlookup(A153,'1) Geocode Streets'!$A$2:$L$157,11,FALSE)</f>
        <v>23.3525744</v>
      </c>
      <c r="J153" t="str">
        <f>vlookup(A153,'1) Geocode Streets'!$A$2:$L$157,12,FALSE)</f>
        <v>Pass</v>
      </c>
    </row>
    <row r="154" hidden="1">
      <c r="A154" s="10">
        <v>477.0</v>
      </c>
      <c r="B154" s="10" t="s">
        <v>697</v>
      </c>
      <c r="C154" s="10" t="s">
        <v>57</v>
      </c>
      <c r="D154" s="10" t="s">
        <v>80</v>
      </c>
      <c r="E154" s="10" t="s">
        <v>101</v>
      </c>
      <c r="H154">
        <f>vlookup(A154,'2) Geocode Locality'!$A$1:$K$220,9,FALSE)</f>
        <v>42.696389</v>
      </c>
      <c r="I154">
        <f>vlookup(A154,'2) Geocode Locality'!$A$1:$K$220,10,FALSE)</f>
        <v>23.340833</v>
      </c>
      <c r="J154" t="str">
        <f>vlookup(A154,'2) Geocode Locality'!$A$1:$K$220,11,FALSE)</f>
        <v>Pass</v>
      </c>
    </row>
    <row r="155" hidden="1">
      <c r="A155" s="10">
        <v>100.0</v>
      </c>
      <c r="B155" s="10" t="s">
        <v>17</v>
      </c>
      <c r="C155" s="10" t="s">
        <v>18</v>
      </c>
      <c r="D155" s="10" t="s">
        <v>20</v>
      </c>
      <c r="E155" s="10" t="s">
        <v>21</v>
      </c>
      <c r="F155" s="10" t="s">
        <v>22</v>
      </c>
      <c r="G155" s="10" t="s">
        <v>22</v>
      </c>
      <c r="H155">
        <f>vlookup(A155,'3) Geocode Other Addresses'!$A$1:$L$15,10,FALSE)</f>
        <v>42.04504</v>
      </c>
      <c r="I155">
        <f>vlookup(A155,'3) Geocode Other Addresses'!$A$1:$L$15,11,FALSE)</f>
        <v>22.0499272</v>
      </c>
      <c r="J155" t="str">
        <f>vlookup(A155,'3) Geocode Other Addresses'!$A$1:$L$15,12,FALSE)</f>
        <v>Pass</v>
      </c>
    </row>
    <row r="156" hidden="1">
      <c r="A156" s="10">
        <v>126.0</v>
      </c>
      <c r="B156" s="10" t="s">
        <v>97</v>
      </c>
      <c r="C156" s="10" t="s">
        <v>57</v>
      </c>
      <c r="D156" s="10" t="s">
        <v>20</v>
      </c>
      <c r="E156" s="10" t="s">
        <v>20</v>
      </c>
      <c r="F156" s="10" t="s">
        <v>98</v>
      </c>
      <c r="G156" s="10" t="s">
        <v>27</v>
      </c>
      <c r="H156">
        <f>vlookup(A156,'1) Geocode Streets'!$A$2:$L$157,10,FALSE)</f>
        <v>42.6786137</v>
      </c>
      <c r="I156">
        <f>vlookup(A156,'1) Geocode Streets'!$A$2:$L$157,11,FALSE)</f>
        <v>23.2687006</v>
      </c>
      <c r="J156" t="str">
        <f>vlookup(A156,'1) Geocode Streets'!$A$2:$L$157,12,FALSE)</f>
        <v>Pass</v>
      </c>
    </row>
    <row r="157" hidden="1">
      <c r="A157" s="10">
        <v>146.0</v>
      </c>
      <c r="B157" s="10" t="s">
        <v>151</v>
      </c>
      <c r="C157" s="10" t="s">
        <v>33</v>
      </c>
      <c r="D157" s="10" t="s">
        <v>20</v>
      </c>
      <c r="E157" s="10" t="s">
        <v>152</v>
      </c>
      <c r="F157" s="10" t="s">
        <v>153</v>
      </c>
      <c r="G157" s="10" t="s">
        <v>27</v>
      </c>
      <c r="H157">
        <f>vlookup(A157,'1) Geocode Streets'!$A$2:$L$157,10,FALSE)</f>
        <v>42.6847851</v>
      </c>
      <c r="I157">
        <f>vlookup(A157,'1) Geocode Streets'!$A$2:$L$157,11,FALSE)</f>
        <v>23.2505591</v>
      </c>
      <c r="J157" t="str">
        <f>vlookup(A157,'1) Geocode Streets'!$A$2:$L$157,12,FALSE)</f>
        <v>Pass</v>
      </c>
    </row>
    <row r="158" hidden="1">
      <c r="A158" s="10">
        <v>147.0</v>
      </c>
      <c r="B158" s="10" t="s">
        <v>151</v>
      </c>
      <c r="C158" s="10" t="s">
        <v>33</v>
      </c>
      <c r="D158" s="10" t="s">
        <v>20</v>
      </c>
      <c r="E158" s="10" t="s">
        <v>20</v>
      </c>
      <c r="F158" s="10" t="s">
        <v>155</v>
      </c>
      <c r="G158" s="10" t="s">
        <v>27</v>
      </c>
      <c r="H158">
        <f>vlookup(A158,'1) Geocode Streets'!$A$2:$L$157,10,FALSE)</f>
        <v>42.6851058</v>
      </c>
      <c r="I158">
        <f>vlookup(A158,'1) Geocode Streets'!$A$2:$L$157,11,FALSE)</f>
        <v>23.2738218</v>
      </c>
      <c r="J158" t="str">
        <f>vlookup(A158,'1) Geocode Streets'!$A$2:$L$157,12,FALSE)</f>
        <v>Pass</v>
      </c>
    </row>
    <row r="159" hidden="1">
      <c r="A159" s="10">
        <v>178.0</v>
      </c>
      <c r="B159" s="10" t="s">
        <v>212</v>
      </c>
      <c r="C159" s="10" t="s">
        <v>18</v>
      </c>
      <c r="D159" s="10" t="s">
        <v>20</v>
      </c>
      <c r="E159" s="10" t="s">
        <v>20</v>
      </c>
      <c r="F159" s="10" t="s">
        <v>232</v>
      </c>
      <c r="G159" s="10" t="s">
        <v>27</v>
      </c>
      <c r="H159" s="19">
        <f>AVERAGE(H152:H157)</f>
        <v>42.58251493</v>
      </c>
      <c r="I159" s="19">
        <f>average(I153:I158)</f>
        <v>23.08940268</v>
      </c>
      <c r="J159" t="str">
        <f>vlookup(A159,'1) Geocode Streets'!$A$2:$L$157,12,FALSE)</f>
        <v>Pass</v>
      </c>
    </row>
    <row r="160" hidden="1">
      <c r="A160" s="10">
        <v>181.0</v>
      </c>
      <c r="B160" s="10" t="s">
        <v>213</v>
      </c>
      <c r="C160" s="10" t="s">
        <v>57</v>
      </c>
      <c r="D160" s="10" t="s">
        <v>20</v>
      </c>
      <c r="E160" s="10" t="s">
        <v>239</v>
      </c>
      <c r="F160" s="10" t="s">
        <v>240</v>
      </c>
      <c r="G160" s="10" t="s">
        <v>27</v>
      </c>
      <c r="H160">
        <f>vlookup(A160,'1) Geocode Streets'!$A$2:$L$157,10,FALSE)</f>
        <v>42.6775905</v>
      </c>
      <c r="I160">
        <f>vlookup(A160,'1) Geocode Streets'!$A$2:$L$157,11,FALSE)</f>
        <v>23.2315759</v>
      </c>
      <c r="J160" t="str">
        <f>vlookup(A160,'1) Geocode Streets'!$A$2:$L$157,12,FALSE)</f>
        <v>Pass</v>
      </c>
    </row>
    <row r="161" hidden="1">
      <c r="A161" s="10">
        <v>223.0</v>
      </c>
      <c r="B161" s="10" t="s">
        <v>292</v>
      </c>
      <c r="C161" s="10" t="s">
        <v>33</v>
      </c>
      <c r="D161" s="10" t="s">
        <v>20</v>
      </c>
      <c r="E161" s="10" t="s">
        <v>239</v>
      </c>
      <c r="F161" s="10" t="s">
        <v>321</v>
      </c>
      <c r="G161" s="10" t="s">
        <v>27</v>
      </c>
      <c r="H161">
        <f>vlookup(A161,'1) Geocode Streets'!$A$2:$L$157,10,FALSE)</f>
        <v>42.6765949</v>
      </c>
      <c r="I161">
        <f>vlookup(A161,'1) Geocode Streets'!$A$2:$L$157,11,FALSE)</f>
        <v>23.2387561</v>
      </c>
      <c r="J161" t="str">
        <f>vlookup(A161,'1) Geocode Streets'!$A$2:$L$157,12,FALSE)</f>
        <v>Pass</v>
      </c>
    </row>
    <row r="162" hidden="1">
      <c r="A162" s="10">
        <v>250.0</v>
      </c>
      <c r="B162" s="10" t="s">
        <v>377</v>
      </c>
      <c r="C162" s="10" t="s">
        <v>33</v>
      </c>
      <c r="D162" s="10" t="s">
        <v>20</v>
      </c>
      <c r="E162" s="10" t="s">
        <v>381</v>
      </c>
      <c r="F162" s="10" t="s">
        <v>382</v>
      </c>
      <c r="G162" s="10" t="s">
        <v>27</v>
      </c>
      <c r="H162">
        <f>vlookup(A162,'1) Geocode Streets'!$A$2:$L$157,10,FALSE)</f>
        <v>42.6826266</v>
      </c>
      <c r="I162">
        <f>vlookup(A162,'1) Geocode Streets'!$A$2:$L$157,11,FALSE)</f>
        <v>23.2712596</v>
      </c>
      <c r="J162" t="str">
        <f>vlookup(A162,'1) Geocode Streets'!$A$2:$L$157,12,FALSE)</f>
        <v>Pass</v>
      </c>
    </row>
    <row r="163">
      <c r="A163" s="10">
        <v>298.0</v>
      </c>
      <c r="B163" s="10" t="s">
        <v>409</v>
      </c>
      <c r="C163" s="10" t="s">
        <v>57</v>
      </c>
      <c r="D163" s="10" t="s">
        <v>111</v>
      </c>
      <c r="E163" s="10" t="s">
        <v>395</v>
      </c>
      <c r="F163" s="10" t="s">
        <v>492</v>
      </c>
      <c r="G163" s="10" t="s">
        <v>27</v>
      </c>
      <c r="H163" s="19">
        <f>Vlookup(A163,'4) Manual Entry'!$A$7:$H$42,7,FALSE)</f>
        <v>42.6883948</v>
      </c>
      <c r="I163" s="19">
        <f>Vlookup(A163,'4) Manual Entry'!$A$7:$H$42,8,FALSE)</f>
        <v>23.3527371</v>
      </c>
      <c r="J163" s="10" t="s">
        <v>794</v>
      </c>
    </row>
    <row r="164">
      <c r="A164" s="10">
        <v>320.0</v>
      </c>
      <c r="B164" s="10" t="s">
        <v>439</v>
      </c>
      <c r="C164" s="10" t="s">
        <v>57</v>
      </c>
      <c r="D164" s="10" t="s">
        <v>111</v>
      </c>
      <c r="E164" s="10" t="s">
        <v>250</v>
      </c>
      <c r="F164" s="10" t="s">
        <v>541</v>
      </c>
      <c r="G164" s="10" t="s">
        <v>27</v>
      </c>
      <c r="H164" s="19">
        <f>Vlookup(A164,'4) Manual Entry'!$A$7:$H$42,7,FALSE)</f>
        <v>42.6888531</v>
      </c>
      <c r="I164" s="19">
        <f>Vlookup(A164,'4) Manual Entry'!$A$7:$H$42,8,FALSE)</f>
        <v>23.3572476</v>
      </c>
      <c r="J164" s="10" t="s">
        <v>794</v>
      </c>
    </row>
    <row r="165">
      <c r="A165" s="10">
        <v>323.0</v>
      </c>
      <c r="B165" s="10" t="s">
        <v>547</v>
      </c>
      <c r="C165" s="10" t="s">
        <v>57</v>
      </c>
      <c r="D165" s="10" t="s">
        <v>111</v>
      </c>
      <c r="E165" s="10" t="s">
        <v>548</v>
      </c>
      <c r="F165" s="10" t="s">
        <v>550</v>
      </c>
      <c r="G165" s="10" t="s">
        <v>27</v>
      </c>
      <c r="H165" s="19">
        <f>Vlookup(A165,'4) Manual Entry'!$A$7:$H$42,7,FALSE)</f>
        <v>42.6888947</v>
      </c>
      <c r="I165" s="19">
        <f>Vlookup(A165,'4) Manual Entry'!$A$7:$H$42,8,FALSE)</f>
        <v>23.3676447</v>
      </c>
      <c r="J165" s="10" t="s">
        <v>794</v>
      </c>
    </row>
    <row r="166" hidden="1">
      <c r="A166" s="10">
        <v>276.0</v>
      </c>
      <c r="B166" s="10" t="s">
        <v>374</v>
      </c>
      <c r="C166" s="10" t="s">
        <v>279</v>
      </c>
      <c r="D166" s="10" t="s">
        <v>20</v>
      </c>
      <c r="E166" s="10" t="s">
        <v>239</v>
      </c>
      <c r="H166">
        <f>vlookup(A166,'2) Geocode Locality'!$A$1:$K$220,9,FALSE)</f>
        <v>42.6791745</v>
      </c>
      <c r="I166">
        <f>vlookup(A166,'2) Geocode Locality'!$A$1:$K$220,10,FALSE)</f>
        <v>23.2376816</v>
      </c>
      <c r="J166" t="str">
        <f>vlookup(A166,'2) Geocode Locality'!$A$1:$K$220,11,FALSE)</f>
        <v>Pass</v>
      </c>
    </row>
    <row r="167" hidden="1">
      <c r="A167" s="10">
        <v>280.0</v>
      </c>
      <c r="B167" s="10" t="s">
        <v>383</v>
      </c>
      <c r="C167" s="10" t="s">
        <v>57</v>
      </c>
      <c r="D167" s="10" t="s">
        <v>20</v>
      </c>
      <c r="E167" s="10" t="s">
        <v>20</v>
      </c>
      <c r="F167" s="10" t="s">
        <v>449</v>
      </c>
      <c r="G167" s="10" t="s">
        <v>27</v>
      </c>
      <c r="H167">
        <f>vlookup(A167,'1) Geocode Streets'!$A$2:$L$157,10,FALSE)</f>
        <v>42.6739454</v>
      </c>
      <c r="I167">
        <f>vlookup(A167,'1) Geocode Streets'!$A$2:$L$157,11,FALSE)</f>
        <v>23.2579387</v>
      </c>
      <c r="J167" t="str">
        <f>vlookup(A167,'1) Geocode Streets'!$A$2:$L$157,12,FALSE)</f>
        <v>Pass</v>
      </c>
    </row>
    <row r="168" hidden="1">
      <c r="A168" s="10">
        <v>302.0</v>
      </c>
      <c r="B168" s="10" t="s">
        <v>411</v>
      </c>
      <c r="C168" s="10" t="s">
        <v>33</v>
      </c>
      <c r="D168" s="10" t="s">
        <v>20</v>
      </c>
      <c r="E168" s="10" t="s">
        <v>381</v>
      </c>
      <c r="H168">
        <f>vlookup(A168,'2) Geocode Locality'!$A$1:$K$220,9,FALSE)</f>
        <v>42.683056</v>
      </c>
      <c r="I168">
        <f>vlookup(A168,'2) Geocode Locality'!$A$1:$K$220,10,FALSE)</f>
        <v>23.243056</v>
      </c>
      <c r="J168" t="str">
        <f>vlookup(A168,'2) Geocode Locality'!$A$1:$K$220,11,FALSE)</f>
        <v>Pass</v>
      </c>
    </row>
    <row r="169" hidden="1">
      <c r="A169" s="10">
        <v>306.0</v>
      </c>
      <c r="B169" s="10" t="s">
        <v>500</v>
      </c>
      <c r="C169" s="10" t="s">
        <v>57</v>
      </c>
      <c r="D169" s="10" t="s">
        <v>20</v>
      </c>
      <c r="E169" s="10" t="s">
        <v>20</v>
      </c>
      <c r="F169" s="10" t="s">
        <v>504</v>
      </c>
      <c r="G169" s="10" t="s">
        <v>27</v>
      </c>
      <c r="H169">
        <f>vlookup(A169,'1) Geocode Streets'!$A$2:$L$157,10,FALSE)</f>
        <v>42.6737451</v>
      </c>
      <c r="I169">
        <f>vlookup(A169,'1) Geocode Streets'!$A$2:$L$157,11,FALSE)</f>
        <v>23.2636596</v>
      </c>
      <c r="J169" t="str">
        <f>vlookup(A169,'1) Geocode Streets'!$A$2:$L$157,12,FALSE)</f>
        <v>Pass</v>
      </c>
    </row>
    <row r="170" hidden="1">
      <c r="A170" s="10">
        <v>312.0</v>
      </c>
      <c r="B170" s="10" t="s">
        <v>419</v>
      </c>
      <c r="C170" s="10" t="s">
        <v>279</v>
      </c>
      <c r="D170" s="10" t="s">
        <v>20</v>
      </c>
      <c r="E170" s="10" t="s">
        <v>239</v>
      </c>
      <c r="F170" s="10" t="s">
        <v>513</v>
      </c>
      <c r="G170" s="10" t="s">
        <v>27</v>
      </c>
      <c r="H170">
        <f>vlookup(A170,'1) Geocode Streets'!$A$2:$L$157,10,FALSE)</f>
        <v>42.6769177</v>
      </c>
      <c r="I170">
        <f>vlookup(A170,'1) Geocode Streets'!$A$2:$L$157,11,FALSE)</f>
        <v>23.2435645</v>
      </c>
      <c r="J170" t="str">
        <f>vlookup(A170,'1) Geocode Streets'!$A$2:$L$157,12,FALSE)</f>
        <v>Pass</v>
      </c>
    </row>
    <row r="171" hidden="1">
      <c r="A171" s="10">
        <v>322.0</v>
      </c>
      <c r="B171" s="10" t="s">
        <v>439</v>
      </c>
      <c r="C171" s="10" t="s">
        <v>279</v>
      </c>
      <c r="D171" s="10" t="s">
        <v>20</v>
      </c>
      <c r="E171" s="10" t="s">
        <v>239</v>
      </c>
      <c r="F171" s="10" t="s">
        <v>544</v>
      </c>
      <c r="G171" s="10" t="s">
        <v>27</v>
      </c>
      <c r="H171">
        <f>vlookup(A171,'1) Geocode Streets'!$A$2:$L$157,10,FALSE)</f>
        <v>42.6791745</v>
      </c>
      <c r="I171">
        <f>vlookup(A171,'1) Geocode Streets'!$A$2:$L$157,11,FALSE)</f>
        <v>23.2376816</v>
      </c>
      <c r="J171" t="str">
        <f>vlookup(A171,'1) Geocode Streets'!$A$2:$L$157,12,FALSE)</f>
        <v>Pass</v>
      </c>
    </row>
    <row r="172" hidden="1">
      <c r="A172" s="10">
        <v>341.0</v>
      </c>
      <c r="B172" s="10" t="s">
        <v>473</v>
      </c>
      <c r="C172" s="10" t="s">
        <v>57</v>
      </c>
      <c r="D172" s="10" t="s">
        <v>20</v>
      </c>
      <c r="E172" s="10" t="s">
        <v>239</v>
      </c>
      <c r="F172" s="10" t="s">
        <v>581</v>
      </c>
      <c r="G172" s="10" t="s">
        <v>27</v>
      </c>
      <c r="H172">
        <f>vlookup(A172,'1) Geocode Streets'!$A$2:$L$157,10,FALSE)</f>
        <v>42.6796683</v>
      </c>
      <c r="I172">
        <f>vlookup(A172,'1) Geocode Streets'!$A$2:$L$157,11,FALSE)</f>
        <v>23.2386472</v>
      </c>
      <c r="J172" t="str">
        <f>vlookup(A172,'1) Geocode Streets'!$A$2:$L$157,12,FALSE)</f>
        <v>Pass</v>
      </c>
    </row>
    <row r="173" hidden="1">
      <c r="A173" s="10">
        <v>351.0</v>
      </c>
      <c r="B173" s="10" t="s">
        <v>479</v>
      </c>
      <c r="C173" s="10" t="s">
        <v>18</v>
      </c>
      <c r="D173" s="10" t="s">
        <v>20</v>
      </c>
      <c r="E173" s="10" t="s">
        <v>606</v>
      </c>
      <c r="F173" s="10" t="s">
        <v>607</v>
      </c>
      <c r="G173" s="10" t="s">
        <v>27</v>
      </c>
      <c r="H173">
        <f>vlookup(A173,'1) Geocode Streets'!$A$2:$L$157,10,FALSE)</f>
        <v>42.6916163</v>
      </c>
      <c r="I173">
        <f>vlookup(A173,'1) Geocode Streets'!$A$2:$L$157,11,FALSE)</f>
        <v>23.2537053</v>
      </c>
      <c r="J173" t="str">
        <f>vlookup(A173,'1) Geocode Streets'!$A$2:$L$157,12,FALSE)</f>
        <v>Pass</v>
      </c>
    </row>
    <row r="174" hidden="1">
      <c r="A174" s="10">
        <v>363.0</v>
      </c>
      <c r="B174" s="10" t="s">
        <v>615</v>
      </c>
      <c r="C174" s="10" t="s">
        <v>18</v>
      </c>
      <c r="D174" s="10" t="s">
        <v>20</v>
      </c>
      <c r="E174" s="10" t="s">
        <v>20</v>
      </c>
      <c r="F174" s="10" t="s">
        <v>616</v>
      </c>
      <c r="G174" s="10" t="s">
        <v>27</v>
      </c>
      <c r="H174">
        <f>vlookup(A174,'1) Geocode Streets'!$A$2:$L$157,10,FALSE)</f>
        <v>42.688676</v>
      </c>
      <c r="I174">
        <f>vlookup(A174,'1) Geocode Streets'!$A$2:$L$157,11,FALSE)</f>
        <v>23.2658757</v>
      </c>
      <c r="J174" t="str">
        <f>vlookup(A174,'1) Geocode Streets'!$A$2:$L$157,12,FALSE)</f>
        <v>Pass</v>
      </c>
    </row>
    <row r="175" hidden="1">
      <c r="A175" s="10">
        <v>366.0</v>
      </c>
      <c r="B175" s="10" t="s">
        <v>509</v>
      </c>
      <c r="C175" s="10" t="s">
        <v>18</v>
      </c>
      <c r="D175" s="10" t="s">
        <v>20</v>
      </c>
      <c r="E175" s="10" t="s">
        <v>20</v>
      </c>
      <c r="F175" s="10" t="s">
        <v>622</v>
      </c>
      <c r="G175" s="10" t="s">
        <v>27</v>
      </c>
      <c r="H175">
        <f>vlookup(A175,'1) Geocode Streets'!$A$2:$L$157,10,FALSE)</f>
        <v>42.683056</v>
      </c>
      <c r="I175">
        <f>vlookup(A175,'1) Geocode Streets'!$A$2:$L$157,11,FALSE)</f>
        <v>23.243056</v>
      </c>
      <c r="J175" t="str">
        <f>vlookup(A175,'1) Geocode Streets'!$A$2:$L$157,12,FALSE)</f>
        <v>Pass</v>
      </c>
    </row>
    <row r="176">
      <c r="A176" s="10">
        <v>337.0</v>
      </c>
      <c r="B176" s="10" t="s">
        <v>470</v>
      </c>
      <c r="C176" s="10" t="s">
        <v>279</v>
      </c>
      <c r="D176" s="10" t="s">
        <v>36</v>
      </c>
      <c r="E176" s="10" t="s">
        <v>495</v>
      </c>
      <c r="F176" s="10" t="s">
        <v>576</v>
      </c>
      <c r="G176" s="10" t="s">
        <v>27</v>
      </c>
      <c r="H176" s="19">
        <f>Vlookup(A176,'4) Manual Entry'!$A$7:$H$42,7,FALSE)</f>
        <v>42.7257394</v>
      </c>
      <c r="I176" s="19">
        <f>Vlookup(A176,'4) Manual Entry'!$A$7:$H$42,8,FALSE)</f>
        <v>23.3093314</v>
      </c>
      <c r="J176" s="10" t="s">
        <v>794</v>
      </c>
    </row>
    <row r="177" hidden="1">
      <c r="A177" s="10">
        <v>384.0</v>
      </c>
      <c r="B177" s="10" t="s">
        <v>526</v>
      </c>
      <c r="C177" s="10" t="s">
        <v>279</v>
      </c>
      <c r="D177" s="10" t="s">
        <v>20</v>
      </c>
      <c r="E177" s="10" t="s">
        <v>20</v>
      </c>
      <c r="F177" s="10" t="s">
        <v>654</v>
      </c>
      <c r="G177" s="10" t="s">
        <v>27</v>
      </c>
      <c r="H177">
        <f>vlookup(A177,'1) Geocode Streets'!$A$2:$L$157,10,FALSE)</f>
        <v>42.6781458</v>
      </c>
      <c r="I177">
        <f>vlookup(A177,'1) Geocode Streets'!$A$2:$L$157,11,FALSE)</f>
        <v>23.2602168</v>
      </c>
      <c r="J177" t="str">
        <f>vlookup(A177,'1) Geocode Streets'!$A$2:$L$157,12,FALSE)</f>
        <v>Pass</v>
      </c>
    </row>
    <row r="178" hidden="1">
      <c r="A178" s="10">
        <v>393.0</v>
      </c>
      <c r="B178" s="10" t="s">
        <v>538</v>
      </c>
      <c r="C178" s="10" t="s">
        <v>279</v>
      </c>
      <c r="D178" s="10" t="s">
        <v>20</v>
      </c>
      <c r="E178" s="10" t="s">
        <v>20</v>
      </c>
      <c r="F178" s="10" t="s">
        <v>667</v>
      </c>
      <c r="G178" s="10" t="s">
        <v>27</v>
      </c>
      <c r="H178">
        <f>vlookup(A178,'1) Geocode Streets'!$A$2:$L$157,10,FALSE)</f>
        <v>42.6884327</v>
      </c>
      <c r="I178">
        <f>vlookup(A178,'1) Geocode Streets'!$A$2:$L$157,11,FALSE)</f>
        <v>23.2664185</v>
      </c>
      <c r="J178" t="str">
        <f>vlookup(A178,'1) Geocode Streets'!$A$2:$L$157,12,FALSE)</f>
        <v>Pass</v>
      </c>
    </row>
    <row r="179" hidden="1">
      <c r="A179" s="10">
        <v>398.0</v>
      </c>
      <c r="B179" s="10" t="s">
        <v>551</v>
      </c>
      <c r="C179" s="10" t="s">
        <v>279</v>
      </c>
      <c r="D179" s="10" t="s">
        <v>20</v>
      </c>
      <c r="E179" s="10" t="s">
        <v>239</v>
      </c>
      <c r="H179">
        <f>vlookup(A179,'2) Geocode Locality'!$A$1:$K$220,9,FALSE)</f>
        <v>42.6791745</v>
      </c>
      <c r="I179">
        <f>vlookup(A179,'2) Geocode Locality'!$A$1:$K$220,10,FALSE)</f>
        <v>23.2376816</v>
      </c>
      <c r="J179" t="str">
        <f>vlookup(A179,'2) Geocode Locality'!$A$1:$K$220,11,FALSE)</f>
        <v>Pass</v>
      </c>
    </row>
    <row r="180" hidden="1">
      <c r="A180" s="10">
        <v>403.0</v>
      </c>
      <c r="B180" s="10" t="s">
        <v>566</v>
      </c>
      <c r="C180" s="10" t="s">
        <v>279</v>
      </c>
      <c r="D180" s="10" t="s">
        <v>20</v>
      </c>
      <c r="E180" s="10" t="s">
        <v>239</v>
      </c>
      <c r="F180" s="10" t="s">
        <v>675</v>
      </c>
      <c r="G180" s="10" t="s">
        <v>27</v>
      </c>
      <c r="H180">
        <f>vlookup(A180,'1) Geocode Streets'!$A$2:$L$157,10,FALSE)</f>
        <v>42.683056</v>
      </c>
      <c r="I180">
        <f>vlookup(A180,'1) Geocode Streets'!$A$2:$L$157,11,FALSE)</f>
        <v>23.243056</v>
      </c>
      <c r="J180" t="str">
        <f>vlookup(A180,'1) Geocode Streets'!$A$2:$L$157,12,FALSE)</f>
        <v>Pass</v>
      </c>
    </row>
    <row r="181" hidden="1">
      <c r="A181" s="10">
        <v>431.0</v>
      </c>
      <c r="B181" s="10" t="s">
        <v>626</v>
      </c>
      <c r="C181" s="10" t="s">
        <v>18</v>
      </c>
      <c r="D181" s="10" t="s">
        <v>20</v>
      </c>
      <c r="E181" s="10" t="s">
        <v>239</v>
      </c>
      <c r="F181" s="10" t="s">
        <v>718</v>
      </c>
      <c r="G181" s="10" t="s">
        <v>27</v>
      </c>
      <c r="H181">
        <f>vlookup(A181,'1) Geocode Streets'!$A$2:$L$157,10,FALSE)</f>
        <v>42.6172524</v>
      </c>
      <c r="I181">
        <f>vlookup(A181,'1) Geocode Streets'!$A$2:$L$157,11,FALSE)</f>
        <v>23.3374616</v>
      </c>
      <c r="J181" t="str">
        <f>vlookup(A181,'1) Geocode Streets'!$A$2:$L$157,12,FALSE)</f>
        <v>Pass</v>
      </c>
    </row>
    <row r="182" hidden="1">
      <c r="A182" s="10">
        <v>459.0</v>
      </c>
      <c r="B182" s="10" t="s">
        <v>666</v>
      </c>
      <c r="C182" s="10" t="s">
        <v>57</v>
      </c>
      <c r="D182" s="10" t="s">
        <v>20</v>
      </c>
      <c r="E182" s="10" t="s">
        <v>637</v>
      </c>
      <c r="F182" s="10" t="s">
        <v>736</v>
      </c>
      <c r="G182" s="10" t="s">
        <v>27</v>
      </c>
      <c r="H182">
        <f>vlookup(A182,'1) Geocode Streets'!$A$2:$L$157,10,FALSE)</f>
        <v>42.6791745</v>
      </c>
      <c r="I182">
        <f>vlookup(A182,'1) Geocode Streets'!$A$2:$L$157,11,FALSE)</f>
        <v>23.2376816</v>
      </c>
      <c r="J182" t="str">
        <f>vlookup(A182,'1) Geocode Streets'!$A$2:$L$157,12,FALSE)</f>
        <v>Pass</v>
      </c>
    </row>
    <row r="183" hidden="1">
      <c r="A183" s="10">
        <v>461.0</v>
      </c>
      <c r="B183" s="10" t="s">
        <v>666</v>
      </c>
      <c r="C183" s="10" t="s">
        <v>18</v>
      </c>
      <c r="D183" s="10" t="s">
        <v>20</v>
      </c>
      <c r="E183" s="10" t="s">
        <v>20</v>
      </c>
      <c r="H183">
        <f>vlookup(A183,'2) Geocode Locality'!$A$1:$K$220,9,FALSE)</f>
        <v>42.683056</v>
      </c>
      <c r="I183">
        <f>vlookup(A183,'2) Geocode Locality'!$A$1:$K$220,10,FALSE)</f>
        <v>23.243056</v>
      </c>
      <c r="J183" t="str">
        <f>vlookup(A183,'2) Geocode Locality'!$A$1:$K$220,11,FALSE)</f>
        <v>Pass</v>
      </c>
    </row>
    <row r="184" hidden="1">
      <c r="A184" s="10">
        <v>472.0</v>
      </c>
      <c r="B184" s="10" t="s">
        <v>741</v>
      </c>
      <c r="C184" s="10" t="s">
        <v>279</v>
      </c>
      <c r="D184" s="10" t="s">
        <v>20</v>
      </c>
      <c r="E184" s="10" t="s">
        <v>239</v>
      </c>
      <c r="F184" s="10" t="s">
        <v>742</v>
      </c>
      <c r="G184" s="10" t="s">
        <v>27</v>
      </c>
      <c r="H184">
        <f>vlookup(A184,'1) Geocode Streets'!$A$2:$L$157,10,FALSE)</f>
        <v>42.683056</v>
      </c>
      <c r="I184">
        <f>vlookup(A184,'1) Geocode Streets'!$A$2:$L$157,11,FALSE)</f>
        <v>23.243056</v>
      </c>
      <c r="J184" t="str">
        <f>vlookup(A184,'1) Geocode Streets'!$A$2:$L$157,12,FALSE)</f>
        <v>Pass</v>
      </c>
    </row>
    <row r="185" hidden="1">
      <c r="A185" s="10">
        <v>478.0</v>
      </c>
      <c r="B185" s="10" t="s">
        <v>699</v>
      </c>
      <c r="C185" s="10" t="s">
        <v>57</v>
      </c>
      <c r="D185" s="10" t="s">
        <v>20</v>
      </c>
      <c r="E185" s="10" t="s">
        <v>20</v>
      </c>
      <c r="F185" s="10" t="s">
        <v>654</v>
      </c>
      <c r="G185" s="10" t="s">
        <v>27</v>
      </c>
      <c r="H185">
        <f>vlookup(A185,'1) Geocode Streets'!$A$2:$L$157,10,FALSE)</f>
        <v>42.6781458</v>
      </c>
      <c r="I185">
        <f>vlookup(A185,'1) Geocode Streets'!$A$2:$L$157,11,FALSE)</f>
        <v>23.2602168</v>
      </c>
      <c r="J185" t="str">
        <f>vlookup(A185,'1) Geocode Streets'!$A$2:$L$157,12,FALSE)</f>
        <v>Pass</v>
      </c>
    </row>
    <row r="186" hidden="1">
      <c r="A186" s="10">
        <v>123.0</v>
      </c>
      <c r="B186" s="10" t="s">
        <v>88</v>
      </c>
      <c r="C186" s="10" t="s">
        <v>57</v>
      </c>
      <c r="D186" s="10" t="s">
        <v>89</v>
      </c>
      <c r="E186" s="10" t="s">
        <v>90</v>
      </c>
      <c r="F186" s="10" t="s">
        <v>91</v>
      </c>
      <c r="G186" s="10" t="s">
        <v>27</v>
      </c>
      <c r="H186">
        <f>vlookup(A186,'1) Geocode Streets'!$A$2:$L$157,10,FALSE)</f>
        <v>42.7030612</v>
      </c>
      <c r="I186">
        <f>vlookup(A186,'1) Geocode Streets'!$A$2:$L$157,11,FALSE)</f>
        <v>23.3495811</v>
      </c>
      <c r="J186" t="str">
        <f>vlookup(A186,'1) Geocode Streets'!$A$2:$L$157,12,FALSE)</f>
        <v>Pass</v>
      </c>
    </row>
    <row r="187" hidden="1">
      <c r="A187" s="10">
        <v>140.0</v>
      </c>
      <c r="B187" s="10" t="s">
        <v>134</v>
      </c>
      <c r="C187" s="10" t="s">
        <v>33</v>
      </c>
      <c r="D187" s="10" t="s">
        <v>89</v>
      </c>
      <c r="E187" s="10" t="s">
        <v>136</v>
      </c>
      <c r="F187" s="10" t="s">
        <v>137</v>
      </c>
      <c r="G187" s="10" t="s">
        <v>27</v>
      </c>
      <c r="H187">
        <f>vlookup(A187,'1) Geocode Streets'!$A$2:$L$157,10,FALSE)</f>
        <v>42.6934131</v>
      </c>
      <c r="I187">
        <f>vlookup(A187,'1) Geocode Streets'!$A$2:$L$157,11,FALSE)</f>
        <v>23.3721393</v>
      </c>
      <c r="J187" t="str">
        <f>vlookup(A187,'1) Geocode Streets'!$A$2:$L$157,12,FALSE)</f>
        <v>Pass</v>
      </c>
    </row>
    <row r="188" hidden="1">
      <c r="A188" s="10">
        <v>152.0</v>
      </c>
      <c r="B188" s="10" t="s">
        <v>162</v>
      </c>
      <c r="C188" s="10" t="s">
        <v>33</v>
      </c>
      <c r="D188" s="10" t="s">
        <v>89</v>
      </c>
      <c r="E188" s="10" t="s">
        <v>165</v>
      </c>
      <c r="F188" s="10" t="s">
        <v>166</v>
      </c>
      <c r="G188" s="10" t="s">
        <v>27</v>
      </c>
      <c r="H188">
        <f>vlookup(A188,'1) Geocode Streets'!$A$2:$L$157,10,FALSE)</f>
        <v>42.7004619</v>
      </c>
      <c r="I188">
        <f>vlookup(A188,'1) Geocode Streets'!$A$2:$L$157,11,FALSE)</f>
        <v>23.3685978</v>
      </c>
      <c r="J188" t="str">
        <f>vlookup(A188,'1) Geocode Streets'!$A$2:$L$157,12,FALSE)</f>
        <v>Pass</v>
      </c>
    </row>
    <row r="189" hidden="1">
      <c r="A189" s="10">
        <v>185.0</v>
      </c>
      <c r="B189" s="10" t="s">
        <v>220</v>
      </c>
      <c r="C189" s="10" t="s">
        <v>18</v>
      </c>
      <c r="D189" s="10" t="s">
        <v>89</v>
      </c>
      <c r="E189" s="10" t="s">
        <v>254</v>
      </c>
      <c r="F189" s="10" t="s">
        <v>256</v>
      </c>
      <c r="G189" s="10" t="s">
        <v>27</v>
      </c>
      <c r="H189">
        <f>vlookup(A189,'1) Geocode Streets'!$A$2:$L$157,10,FALSE)</f>
        <v>42.6934131</v>
      </c>
      <c r="I189">
        <f>vlookup(A189,'1) Geocode Streets'!$A$2:$L$157,11,FALSE)</f>
        <v>23.3721393</v>
      </c>
      <c r="J189" t="str">
        <f>vlookup(A189,'1) Geocode Streets'!$A$2:$L$157,12,FALSE)</f>
        <v>Pass</v>
      </c>
    </row>
    <row r="190" hidden="1">
      <c r="A190" s="10">
        <v>186.0</v>
      </c>
      <c r="B190" s="10" t="s">
        <v>221</v>
      </c>
      <c r="C190" s="10" t="s">
        <v>57</v>
      </c>
      <c r="D190" s="10" t="s">
        <v>89</v>
      </c>
      <c r="E190" s="10" t="s">
        <v>90</v>
      </c>
      <c r="H190">
        <f>vlookup(A190,'2) Geocode Locality'!$A$1:$K$220,9,FALSE)</f>
        <v>42.707705</v>
      </c>
      <c r="I190">
        <f>vlookup(A190,'2) Geocode Locality'!$A$1:$K$220,10,FALSE)</f>
        <v>23.3490691</v>
      </c>
      <c r="J190" t="str">
        <f>vlookup(A190,'2) Geocode Locality'!$A$1:$K$220,11,FALSE)</f>
        <v>Pass</v>
      </c>
    </row>
    <row r="191" hidden="1">
      <c r="A191" s="10">
        <v>196.0</v>
      </c>
      <c r="B191" s="10" t="s">
        <v>245</v>
      </c>
      <c r="C191" s="10" t="s">
        <v>57</v>
      </c>
      <c r="D191" s="10" t="s">
        <v>89</v>
      </c>
      <c r="E191" s="10" t="s">
        <v>90</v>
      </c>
      <c r="F191" s="10" t="s">
        <v>275</v>
      </c>
      <c r="G191" s="10" t="s">
        <v>27</v>
      </c>
      <c r="H191">
        <f>vlookup(A191,'1) Geocode Streets'!$A$2:$L$157,10,FALSE)</f>
        <v>42.6934131</v>
      </c>
      <c r="I191">
        <f>vlookup(A191,'1) Geocode Streets'!$A$2:$L$157,11,FALSE)</f>
        <v>23.3721393</v>
      </c>
      <c r="J191" t="str">
        <f>vlookup(A191,'1) Geocode Streets'!$A$2:$L$157,12,FALSE)</f>
        <v>Pass</v>
      </c>
    </row>
    <row r="192" hidden="1">
      <c r="A192" s="10">
        <v>229.0</v>
      </c>
      <c r="B192" s="10" t="s">
        <v>296</v>
      </c>
      <c r="C192" s="10" t="s">
        <v>279</v>
      </c>
      <c r="D192" s="10" t="s">
        <v>89</v>
      </c>
      <c r="E192" s="10" t="s">
        <v>136</v>
      </c>
      <c r="F192" s="10" t="s">
        <v>338</v>
      </c>
      <c r="G192" s="10" t="s">
        <v>27</v>
      </c>
      <c r="H192">
        <f>vlookup(A192,'1) Geocode Streets'!$A$2:$L$157,10,FALSE)</f>
        <v>42.7122735</v>
      </c>
      <c r="I192">
        <f>vlookup(A192,'1) Geocode Streets'!$A$2:$L$157,11,FALSE)</f>
        <v>23.3551962</v>
      </c>
      <c r="J192" t="str">
        <f>vlookup(A192,'1) Geocode Streets'!$A$2:$L$157,12,FALSE)</f>
        <v>Pass</v>
      </c>
    </row>
    <row r="193" hidden="1">
      <c r="A193" s="10">
        <v>247.0</v>
      </c>
      <c r="B193" s="10" t="s">
        <v>333</v>
      </c>
      <c r="C193" s="10" t="s">
        <v>57</v>
      </c>
      <c r="D193" s="10" t="s">
        <v>89</v>
      </c>
      <c r="E193" s="10" t="s">
        <v>254</v>
      </c>
      <c r="F193" s="10" t="s">
        <v>373</v>
      </c>
      <c r="G193" s="10" t="s">
        <v>27</v>
      </c>
      <c r="H193">
        <f>vlookup(A193,'1) Geocode Streets'!$A$2:$L$157,10,FALSE)</f>
        <v>42.6934131</v>
      </c>
      <c r="I193">
        <f>vlookup(A193,'1) Geocode Streets'!$A$2:$L$157,11,FALSE)</f>
        <v>23.3721393</v>
      </c>
      <c r="J193" t="str">
        <f>vlookup(A193,'1) Geocode Streets'!$A$2:$L$157,12,FALSE)</f>
        <v>Pass</v>
      </c>
    </row>
    <row r="194" hidden="1">
      <c r="A194" s="10">
        <v>265.0</v>
      </c>
      <c r="B194" s="10" t="s">
        <v>357</v>
      </c>
      <c r="C194" s="10" t="s">
        <v>33</v>
      </c>
      <c r="D194" s="10" t="s">
        <v>89</v>
      </c>
      <c r="E194" s="10" t="s">
        <v>90</v>
      </c>
      <c r="F194" s="10" t="s">
        <v>416</v>
      </c>
      <c r="G194" s="10" t="s">
        <v>27</v>
      </c>
      <c r="H194">
        <f>vlookup(A194,'1) Geocode Streets'!$A$2:$L$157,10,FALSE)</f>
        <v>42.7107076</v>
      </c>
      <c r="I194">
        <f>vlookup(A194,'1) Geocode Streets'!$A$2:$L$157,11,FALSE)</f>
        <v>23.3473755</v>
      </c>
      <c r="J194" t="str">
        <f>vlookup(A194,'1) Geocode Streets'!$A$2:$L$157,12,FALSE)</f>
        <v>Pass</v>
      </c>
    </row>
    <row r="195" hidden="1">
      <c r="A195" s="10">
        <v>278.0</v>
      </c>
      <c r="B195" s="10" t="s">
        <v>378</v>
      </c>
      <c r="C195" s="10" t="s">
        <v>33</v>
      </c>
      <c r="D195" s="10" t="s">
        <v>89</v>
      </c>
      <c r="E195" s="10" t="s">
        <v>442</v>
      </c>
      <c r="F195" s="10" t="s">
        <v>443</v>
      </c>
      <c r="G195" s="10" t="s">
        <v>27</v>
      </c>
      <c r="H195">
        <f>vlookup(A195,'1) Geocode Streets'!$A$2:$L$157,10,FALSE)</f>
        <v>42.6934131</v>
      </c>
      <c r="I195">
        <f>vlookup(A195,'1) Geocode Streets'!$A$2:$L$157,11,FALSE)</f>
        <v>23.3721393</v>
      </c>
      <c r="J195" t="str">
        <f>vlookup(A195,'1) Geocode Streets'!$A$2:$L$157,12,FALSE)</f>
        <v>Pass</v>
      </c>
    </row>
    <row r="196" hidden="1">
      <c r="A196" s="10">
        <v>281.0</v>
      </c>
      <c r="B196" s="10" t="s">
        <v>383</v>
      </c>
      <c r="C196" s="10" t="s">
        <v>279</v>
      </c>
      <c r="D196" s="10" t="s">
        <v>89</v>
      </c>
      <c r="E196" s="10" t="s">
        <v>451</v>
      </c>
      <c r="F196" s="10" t="s">
        <v>452</v>
      </c>
      <c r="G196" s="10" t="s">
        <v>27</v>
      </c>
      <c r="H196">
        <f>vlookup(A196,'1) Geocode Streets'!$A$2:$L$157,10,FALSE)</f>
        <v>42.7007257</v>
      </c>
      <c r="I196">
        <f>vlookup(A196,'1) Geocode Streets'!$A$2:$L$157,11,FALSE)</f>
        <v>23.3531742</v>
      </c>
      <c r="J196" t="str">
        <f>vlookup(A196,'1) Geocode Streets'!$A$2:$L$157,12,FALSE)</f>
        <v>Pass</v>
      </c>
    </row>
    <row r="197" hidden="1">
      <c r="A197" s="10">
        <v>284.0</v>
      </c>
      <c r="B197" s="10" t="s">
        <v>460</v>
      </c>
      <c r="C197" s="10" t="s">
        <v>279</v>
      </c>
      <c r="D197" s="10" t="s">
        <v>89</v>
      </c>
      <c r="E197" s="10" t="s">
        <v>463</v>
      </c>
      <c r="F197" s="10" t="s">
        <v>464</v>
      </c>
      <c r="G197" s="10" t="s">
        <v>348</v>
      </c>
      <c r="H197">
        <f>vlookup(A197,'3) Geocode Other Addresses'!$A$1:$L$15,10,FALSE)</f>
        <v>42.6934131</v>
      </c>
      <c r="I197">
        <f>vlookup(A197,'3) Geocode Other Addresses'!$A$1:$L$15,11,FALSE)</f>
        <v>23.3721393</v>
      </c>
      <c r="J197" t="str">
        <f>vlookup(A197,'3) Geocode Other Addresses'!$A$1:$L$15,12,FALSE)</f>
        <v>Pass</v>
      </c>
    </row>
    <row r="198" hidden="1">
      <c r="A198" s="10">
        <v>315.0</v>
      </c>
      <c r="B198" s="10" t="s">
        <v>516</v>
      </c>
      <c r="C198" s="10" t="s">
        <v>279</v>
      </c>
      <c r="D198" s="10" t="s">
        <v>89</v>
      </c>
      <c r="E198" s="10" t="s">
        <v>522</v>
      </c>
      <c r="F198" s="10" t="s">
        <v>524</v>
      </c>
      <c r="G198" s="10" t="s">
        <v>27</v>
      </c>
      <c r="H198">
        <f>vlookup(A198,'1) Geocode Streets'!$A$2:$L$157,10,FALSE)</f>
        <v>42.6934131</v>
      </c>
      <c r="I198">
        <f>vlookup(A198,'1) Geocode Streets'!$A$2:$L$157,11,FALSE)</f>
        <v>23.3721393</v>
      </c>
      <c r="J198" t="str">
        <f>vlookup(A198,'1) Geocode Streets'!$A$2:$L$157,12,FALSE)</f>
        <v>Pass</v>
      </c>
    </row>
    <row r="199" hidden="1">
      <c r="A199" s="10">
        <v>326.0</v>
      </c>
      <c r="B199" s="10" t="s">
        <v>441</v>
      </c>
      <c r="C199" s="10" t="s">
        <v>18</v>
      </c>
      <c r="D199" s="10" t="s">
        <v>89</v>
      </c>
      <c r="E199" s="10" t="s">
        <v>254</v>
      </c>
      <c r="F199" s="10" t="s">
        <v>557</v>
      </c>
      <c r="G199" s="10" t="s">
        <v>27</v>
      </c>
      <c r="H199">
        <f>vlookup(A199,'1) Geocode Streets'!$A$2:$L$157,10,FALSE)</f>
        <v>42.6934131</v>
      </c>
      <c r="I199">
        <f>vlookup(A199,'1) Geocode Streets'!$A$2:$L$157,11,FALSE)</f>
        <v>23.3721393</v>
      </c>
      <c r="J199" t="str">
        <f>vlookup(A199,'1) Geocode Streets'!$A$2:$L$157,12,FALSE)</f>
        <v>Pass</v>
      </c>
    </row>
    <row r="200" hidden="1">
      <c r="A200" s="10">
        <v>377.0</v>
      </c>
      <c r="B200" s="10" t="s">
        <v>518</v>
      </c>
      <c r="C200" s="10" t="s">
        <v>279</v>
      </c>
      <c r="D200" s="10" t="s">
        <v>89</v>
      </c>
      <c r="E200" s="10" t="s">
        <v>451</v>
      </c>
      <c r="F200" s="10" t="s">
        <v>640</v>
      </c>
      <c r="G200" s="10" t="s">
        <v>27</v>
      </c>
      <c r="H200">
        <f>vlookup(A200,'1) Geocode Streets'!$A$2:$L$157,10,FALSE)</f>
        <v>42.6934131</v>
      </c>
      <c r="I200">
        <f>vlookup(A200,'1) Geocode Streets'!$A$2:$L$157,11,FALSE)</f>
        <v>23.3721393</v>
      </c>
      <c r="J200" t="str">
        <f>vlookup(A200,'1) Geocode Streets'!$A$2:$L$157,12,FALSE)</f>
        <v>Pass</v>
      </c>
    </row>
    <row r="201">
      <c r="A201" s="10">
        <v>343.0</v>
      </c>
      <c r="B201" s="10" t="s">
        <v>584</v>
      </c>
      <c r="C201" s="10" t="s">
        <v>57</v>
      </c>
      <c r="D201" s="10" t="s">
        <v>111</v>
      </c>
      <c r="E201" s="10" t="s">
        <v>180</v>
      </c>
      <c r="F201" s="10" t="s">
        <v>586</v>
      </c>
      <c r="G201" s="10" t="s">
        <v>27</v>
      </c>
      <c r="H201" s="19">
        <f>Vlookup(A201,'4) Manual Entry'!$A$7:$H$42,7,FALSE)</f>
        <v>42.690454</v>
      </c>
      <c r="I201" s="19">
        <f>Vlookup(A201,'4) Manual Entry'!$A$7:$H$42,8,FALSE)</f>
        <v>23.3643143</v>
      </c>
      <c r="J201" s="10" t="s">
        <v>794</v>
      </c>
    </row>
    <row r="202" hidden="1">
      <c r="A202" s="10">
        <v>382.0</v>
      </c>
      <c r="B202" s="10" t="s">
        <v>526</v>
      </c>
      <c r="C202" s="10" t="s">
        <v>33</v>
      </c>
      <c r="D202" s="10" t="s">
        <v>89</v>
      </c>
      <c r="E202" s="10" t="s">
        <v>90</v>
      </c>
      <c r="F202" s="10" t="s">
        <v>646</v>
      </c>
      <c r="G202" s="10" t="s">
        <v>27</v>
      </c>
      <c r="H202">
        <f>vlookup(A202,'1) Geocode Streets'!$A$2:$L$157,10,FALSE)</f>
        <v>42.6934131</v>
      </c>
      <c r="I202">
        <f>vlookup(A202,'1) Geocode Streets'!$A$2:$L$157,11,FALSE)</f>
        <v>23.3721393</v>
      </c>
      <c r="J202" t="str">
        <f>vlookup(A202,'1) Geocode Streets'!$A$2:$L$157,12,FALSE)</f>
        <v>Pass</v>
      </c>
    </row>
    <row r="203" hidden="1">
      <c r="A203" s="10">
        <v>390.0</v>
      </c>
      <c r="B203" s="10" t="s">
        <v>538</v>
      </c>
      <c r="C203" s="10" t="s">
        <v>57</v>
      </c>
      <c r="D203" s="10" t="s">
        <v>89</v>
      </c>
      <c r="E203" s="10" t="s">
        <v>539</v>
      </c>
      <c r="H203">
        <f>vlookup(A203,'2) Geocode Locality'!$A$1:$K$220,9,FALSE)</f>
        <v>42.6997213</v>
      </c>
      <c r="I203">
        <f>vlookup(A203,'2) Geocode Locality'!$A$1:$K$220,10,FALSE)</f>
        <v>23.3687595</v>
      </c>
      <c r="J203" t="str">
        <f>vlookup(A203,'2) Geocode Locality'!$A$1:$K$220,11,FALSE)</f>
        <v>Pass</v>
      </c>
    </row>
    <row r="204" hidden="1">
      <c r="A204" s="10">
        <v>420.0</v>
      </c>
      <c r="B204" s="10" t="s">
        <v>599</v>
      </c>
      <c r="C204" s="10" t="s">
        <v>57</v>
      </c>
      <c r="D204" s="10" t="s">
        <v>89</v>
      </c>
      <c r="E204" s="10" t="s">
        <v>709</v>
      </c>
      <c r="F204" s="10" t="s">
        <v>710</v>
      </c>
      <c r="G204" s="10" t="s">
        <v>27</v>
      </c>
      <c r="H204">
        <f>vlookup(A204,'1) Geocode Streets'!$A$2:$L$157,10,FALSE)</f>
        <v>42.7026254</v>
      </c>
      <c r="I204">
        <f>vlookup(A204,'1) Geocode Streets'!$A$2:$L$157,11,FALSE)</f>
        <v>23.3550691</v>
      </c>
      <c r="J204" t="str">
        <f>vlookup(A204,'1) Geocode Streets'!$A$2:$L$157,12,FALSE)</f>
        <v>Pass</v>
      </c>
    </row>
    <row r="205">
      <c r="A205" s="10">
        <v>346.0</v>
      </c>
      <c r="B205" s="10" t="s">
        <v>478</v>
      </c>
      <c r="C205" s="10" t="s">
        <v>57</v>
      </c>
      <c r="D205" s="10" t="s">
        <v>111</v>
      </c>
      <c r="E205" s="10" t="s">
        <v>180</v>
      </c>
      <c r="F205" s="10" t="s">
        <v>596</v>
      </c>
      <c r="G205" s="10" t="s">
        <v>27</v>
      </c>
      <c r="H205" s="19">
        <f>Vlookup(A205,'4) Manual Entry'!$A$7:$H$42,7,FALSE)</f>
        <v>42.69569</v>
      </c>
      <c r="I205" s="19">
        <f>Vlookup(A205,'4) Manual Entry'!$A$7:$H$42,8,FALSE)</f>
        <v>23.3571264</v>
      </c>
      <c r="J205" s="10" t="s">
        <v>794</v>
      </c>
    </row>
    <row r="206" hidden="1">
      <c r="A206" s="10">
        <v>456.0</v>
      </c>
      <c r="B206" s="10" t="s">
        <v>660</v>
      </c>
      <c r="C206" s="10" t="s">
        <v>18</v>
      </c>
      <c r="D206" s="10" t="s">
        <v>89</v>
      </c>
      <c r="E206" s="10" t="s">
        <v>662</v>
      </c>
      <c r="H206">
        <f>vlookup(A206,'2) Geocode Locality'!$A$1:$K$220,9,FALSE)</f>
        <v>42.6997213</v>
      </c>
      <c r="I206">
        <f>vlookup(A206,'2) Geocode Locality'!$A$1:$K$220,10,FALSE)</f>
        <v>23.3687595</v>
      </c>
      <c r="J206" t="str">
        <f>vlookup(A206,'2) Geocode Locality'!$A$1:$K$220,11,FALSE)</f>
        <v>Pass</v>
      </c>
    </row>
    <row r="207" hidden="1">
      <c r="A207" s="10">
        <v>110.0</v>
      </c>
      <c r="B207" s="10" t="s">
        <v>48</v>
      </c>
      <c r="C207" s="10" t="s">
        <v>18</v>
      </c>
      <c r="D207" s="10" t="s">
        <v>50</v>
      </c>
      <c r="E207" s="10" t="s">
        <v>51</v>
      </c>
      <c r="F207" s="10" t="s">
        <v>52</v>
      </c>
      <c r="G207" s="10" t="s">
        <v>27</v>
      </c>
      <c r="H207">
        <f>vlookup(A207,'1) Geocode Streets'!$A$2:$L$157,10,FALSE)</f>
        <v>42.7304678</v>
      </c>
      <c r="I207">
        <f>vlookup(A207,'1) Geocode Streets'!$A$2:$L$157,11,FALSE)</f>
        <v>23.3306462</v>
      </c>
      <c r="J207" t="str">
        <f>vlookup(A207,'1) Geocode Streets'!$A$2:$L$157,12,FALSE)</f>
        <v>Pass</v>
      </c>
    </row>
    <row r="208" hidden="1">
      <c r="A208" s="10">
        <v>151.0</v>
      </c>
      <c r="B208" s="10" t="s">
        <v>162</v>
      </c>
      <c r="C208" s="10" t="s">
        <v>57</v>
      </c>
      <c r="D208" s="10" t="s">
        <v>50</v>
      </c>
      <c r="E208" s="10" t="s">
        <v>163</v>
      </c>
      <c r="F208" s="10" t="s">
        <v>164</v>
      </c>
      <c r="G208" s="10" t="s">
        <v>27</v>
      </c>
      <c r="H208">
        <f>vlookup(A208,'1) Geocode Streets'!$A$2:$L$157,10,FALSE)</f>
        <v>42.707451</v>
      </c>
      <c r="I208">
        <f>vlookup(A208,'1) Geocode Streets'!$A$2:$L$157,11,FALSE)</f>
        <v>23.3092599</v>
      </c>
      <c r="J208" t="str">
        <f>vlookup(A208,'1) Geocode Streets'!$A$2:$L$157,12,FALSE)</f>
        <v>Pass</v>
      </c>
    </row>
    <row r="209" hidden="1">
      <c r="A209" s="10">
        <v>154.0</v>
      </c>
      <c r="B209" s="10" t="s">
        <v>161</v>
      </c>
      <c r="C209" s="10" t="s">
        <v>18</v>
      </c>
      <c r="D209" s="10" t="s">
        <v>50</v>
      </c>
      <c r="E209" s="10" t="s">
        <v>51</v>
      </c>
      <c r="F209" s="10" t="s">
        <v>172</v>
      </c>
      <c r="G209" s="10" t="s">
        <v>27</v>
      </c>
      <c r="H209">
        <f>vlookup(A209,'1) Geocode Streets'!$A$2:$L$157,10,FALSE)</f>
        <v>42.7291336</v>
      </c>
      <c r="I209">
        <f>vlookup(A209,'1) Geocode Streets'!$A$2:$L$157,11,FALSE)</f>
        <v>23.3224927</v>
      </c>
      <c r="J209" t="str">
        <f>vlookup(A209,'1) Geocode Streets'!$A$2:$L$157,12,FALSE)</f>
        <v>Pass</v>
      </c>
    </row>
    <row r="210" hidden="1">
      <c r="A210" s="10">
        <v>161.0</v>
      </c>
      <c r="B210" s="10" t="s">
        <v>190</v>
      </c>
      <c r="C210" s="10" t="s">
        <v>57</v>
      </c>
      <c r="D210" s="10" t="s">
        <v>50</v>
      </c>
      <c r="E210" s="10" t="s">
        <v>193</v>
      </c>
      <c r="F210" s="10" t="s">
        <v>194</v>
      </c>
      <c r="G210" s="10" t="s">
        <v>27</v>
      </c>
      <c r="H210">
        <f>vlookup(A210,'1) Geocode Streets'!$A$2:$L$157,10,FALSE)</f>
        <v>42.7062432</v>
      </c>
      <c r="I210">
        <f>vlookup(A210,'1) Geocode Streets'!$A$2:$L$157,11,FALSE)</f>
        <v>23.3201759</v>
      </c>
      <c r="J210" t="str">
        <f>vlookup(A210,'1) Geocode Streets'!$A$2:$L$157,12,FALSE)</f>
        <v>Pass</v>
      </c>
    </row>
    <row r="211" hidden="1">
      <c r="A211" s="10">
        <v>226.0</v>
      </c>
      <c r="B211" s="10" t="s">
        <v>294</v>
      </c>
      <c r="C211" s="10" t="s">
        <v>279</v>
      </c>
      <c r="D211" s="10" t="s">
        <v>50</v>
      </c>
      <c r="E211" s="10" t="s">
        <v>328</v>
      </c>
      <c r="F211" s="10" t="s">
        <v>329</v>
      </c>
      <c r="G211" s="10" t="s">
        <v>27</v>
      </c>
      <c r="H211" s="19">
        <f>AVERAGE(H204:H209)</f>
        <v>42.71084818</v>
      </c>
      <c r="I211" s="19">
        <f>average(I205:I210)</f>
        <v>23.33474343</v>
      </c>
      <c r="J211" t="str">
        <f>vlookup(A211,'1) Geocode Streets'!$A$2:$L$157,12,FALSE)</f>
        <v>Pass</v>
      </c>
    </row>
    <row r="212" hidden="1">
      <c r="A212" s="10">
        <v>233.0</v>
      </c>
      <c r="B212" s="10" t="s">
        <v>344</v>
      </c>
      <c r="C212" s="10" t="s">
        <v>33</v>
      </c>
      <c r="D212" s="10" t="s">
        <v>50</v>
      </c>
      <c r="E212" s="10" t="s">
        <v>346</v>
      </c>
      <c r="F212" s="10" t="s">
        <v>347</v>
      </c>
      <c r="G212" s="10" t="s">
        <v>348</v>
      </c>
      <c r="H212">
        <f>vlookup(A212,'3) Geocode Other Addresses'!$A$1:$L$15,10,FALSE)</f>
        <v>42.7152584</v>
      </c>
      <c r="I212">
        <f>vlookup(A212,'3) Geocode Other Addresses'!$A$1:$L$15,11,FALSE)</f>
        <v>23.3045165</v>
      </c>
      <c r="J212" t="str">
        <f>vlookup(A212,'3) Geocode Other Addresses'!$A$1:$L$15,12,FALSE)</f>
        <v>Pass</v>
      </c>
    </row>
    <row r="213" hidden="1">
      <c r="A213" s="10">
        <v>234.0</v>
      </c>
      <c r="B213" s="10" t="s">
        <v>344</v>
      </c>
      <c r="C213" s="10" t="s">
        <v>33</v>
      </c>
      <c r="D213" s="10" t="s">
        <v>50</v>
      </c>
      <c r="E213" s="10" t="s">
        <v>346</v>
      </c>
      <c r="F213" s="10" t="s">
        <v>350</v>
      </c>
      <c r="G213" s="10" t="s">
        <v>348</v>
      </c>
      <c r="H213">
        <f>vlookup(A213,'3) Geocode Other Addresses'!$A$1:$L$15,10,FALSE)</f>
        <v>42.7129046</v>
      </c>
      <c r="I213">
        <f>vlookup(A213,'3) Geocode Other Addresses'!$A$1:$L$15,11,FALSE)</f>
        <v>23.3030081</v>
      </c>
      <c r="J213" t="str">
        <f>vlookup(A213,'3) Geocode Other Addresses'!$A$1:$L$15,12,FALSE)</f>
        <v>Pass</v>
      </c>
    </row>
    <row r="214" hidden="1">
      <c r="A214" s="10">
        <v>245.0</v>
      </c>
      <c r="B214" s="10" t="s">
        <v>368</v>
      </c>
      <c r="C214" s="10" t="s">
        <v>57</v>
      </c>
      <c r="D214" s="10" t="s">
        <v>50</v>
      </c>
      <c r="E214" s="10" t="s">
        <v>193</v>
      </c>
      <c r="F214" s="10" t="s">
        <v>369</v>
      </c>
      <c r="G214" s="10" t="s">
        <v>27</v>
      </c>
      <c r="H214">
        <f>vlookup(A214,'1) Geocode Streets'!$A$2:$L$157,10,FALSE)</f>
        <v>42.7067267</v>
      </c>
      <c r="I214">
        <f>vlookup(A214,'1) Geocode Streets'!$A$2:$L$157,11,FALSE)</f>
        <v>23.3193093</v>
      </c>
      <c r="J214" t="str">
        <f>vlookup(A214,'1) Geocode Streets'!$A$2:$L$157,12,FALSE)</f>
        <v>Pass</v>
      </c>
    </row>
    <row r="215" hidden="1">
      <c r="A215" s="10">
        <v>246.0</v>
      </c>
      <c r="B215" s="10" t="s">
        <v>368</v>
      </c>
      <c r="C215" s="10" t="s">
        <v>33</v>
      </c>
      <c r="D215" s="10" t="s">
        <v>50</v>
      </c>
      <c r="E215" s="10" t="s">
        <v>346</v>
      </c>
      <c r="F215" s="10" t="s">
        <v>372</v>
      </c>
      <c r="G215" s="10" t="s">
        <v>27</v>
      </c>
      <c r="H215">
        <f>vlookup(A215,'1) Geocode Streets'!$A$2:$L$157,10,FALSE)</f>
        <v>42.7149734</v>
      </c>
      <c r="I215">
        <f>vlookup(A215,'1) Geocode Streets'!$A$2:$L$157,11,FALSE)</f>
        <v>23.3017653</v>
      </c>
      <c r="J215" t="str">
        <f>vlookup(A215,'1) Geocode Streets'!$A$2:$L$157,12,FALSE)</f>
        <v>Pass</v>
      </c>
    </row>
    <row r="216" hidden="1">
      <c r="A216" s="10">
        <v>251.0</v>
      </c>
      <c r="B216" s="10" t="s">
        <v>336</v>
      </c>
      <c r="C216" s="10" t="s">
        <v>33</v>
      </c>
      <c r="D216" s="10" t="s">
        <v>50</v>
      </c>
      <c r="E216" s="10" t="s">
        <v>163</v>
      </c>
      <c r="F216" s="10" t="s">
        <v>386</v>
      </c>
      <c r="G216" s="10" t="s">
        <v>386</v>
      </c>
      <c r="H216">
        <f>vlookup(A216,'3) Geocode Other Addresses'!$A$1:$L$15,10,FALSE)</f>
        <v>42.7095357</v>
      </c>
      <c r="I216">
        <f>vlookup(A216,'3) Geocode Other Addresses'!$A$1:$L$15,11,FALSE)</f>
        <v>23.3134377</v>
      </c>
      <c r="J216" t="str">
        <f>vlookup(A216,'3) Geocode Other Addresses'!$A$1:$L$15,12,FALSE)</f>
        <v>Pass</v>
      </c>
    </row>
    <row r="217" hidden="1">
      <c r="A217" s="10">
        <v>252.0</v>
      </c>
      <c r="B217" s="10" t="s">
        <v>336</v>
      </c>
      <c r="C217" s="10" t="s">
        <v>33</v>
      </c>
      <c r="D217" s="10" t="s">
        <v>50</v>
      </c>
      <c r="E217" s="10" t="s">
        <v>389</v>
      </c>
      <c r="F217" s="10" t="s">
        <v>391</v>
      </c>
      <c r="G217" s="10" t="s">
        <v>27</v>
      </c>
      <c r="H217">
        <f>vlookup(A217,'1) Geocode Streets'!$A$2:$L$157,10,FALSE)</f>
        <v>42.7171318</v>
      </c>
      <c r="I217">
        <f>vlookup(A217,'1) Geocode Streets'!$A$2:$L$157,11,FALSE)</f>
        <v>23.3398756</v>
      </c>
      <c r="J217" t="str">
        <f>vlookup(A217,'1) Geocode Streets'!$A$2:$L$157,12,FALSE)</f>
        <v>Pass</v>
      </c>
    </row>
    <row r="218" hidden="1">
      <c r="A218" s="10">
        <v>256.0</v>
      </c>
      <c r="B218" s="10" t="s">
        <v>340</v>
      </c>
      <c r="C218" s="10" t="s">
        <v>33</v>
      </c>
      <c r="D218" s="10" t="s">
        <v>50</v>
      </c>
      <c r="E218" s="10" t="s">
        <v>341</v>
      </c>
      <c r="H218">
        <f>vlookup(A218,'2) Geocode Locality'!$A$1:$K$220,9,FALSE)</f>
        <v>42.7262431</v>
      </c>
      <c r="I218">
        <f>vlookup(A218,'2) Geocode Locality'!$A$1:$K$220,10,FALSE)</f>
        <v>23.3159225</v>
      </c>
      <c r="J218" t="str">
        <f>vlookup(A218,'2) Geocode Locality'!$A$1:$K$220,11,FALSE)</f>
        <v>Pass</v>
      </c>
    </row>
    <row r="219" hidden="1">
      <c r="A219" s="10">
        <v>275.0</v>
      </c>
      <c r="B219" s="10" t="s">
        <v>374</v>
      </c>
      <c r="C219" s="10" t="s">
        <v>279</v>
      </c>
      <c r="D219" s="10" t="s">
        <v>50</v>
      </c>
      <c r="E219" s="10" t="s">
        <v>389</v>
      </c>
      <c r="F219" s="10" t="s">
        <v>437</v>
      </c>
      <c r="G219" s="10" t="s">
        <v>27</v>
      </c>
      <c r="H219">
        <f>vlookup(A219,'1) Geocode Streets'!$A$2:$L$157,10,FALSE)</f>
        <v>42.7194342</v>
      </c>
      <c r="I219">
        <f>vlookup(A219,'1) Geocode Streets'!$A$2:$L$157,11,FALSE)</f>
        <v>23.3454985</v>
      </c>
      <c r="J219" t="str">
        <f>vlookup(A219,'1) Geocode Streets'!$A$2:$L$157,12,FALSE)</f>
        <v>Pass</v>
      </c>
    </row>
    <row r="220" hidden="1">
      <c r="A220" s="10">
        <v>295.0</v>
      </c>
      <c r="B220" s="10" t="s">
        <v>480</v>
      </c>
      <c r="C220" s="10" t="s">
        <v>279</v>
      </c>
      <c r="D220" s="10" t="s">
        <v>50</v>
      </c>
      <c r="E220" s="10" t="s">
        <v>328</v>
      </c>
      <c r="F220" s="10" t="s">
        <v>481</v>
      </c>
      <c r="G220" s="10" t="s">
        <v>27</v>
      </c>
      <c r="H220">
        <f>vlookup(A220,'1) Geocode Streets'!$A$2:$L$157,10,FALSE)</f>
        <v>42.7412108</v>
      </c>
      <c r="I220">
        <f>vlookup(A220,'1) Geocode Streets'!$A$2:$L$157,11,FALSE)</f>
        <v>23.3454678</v>
      </c>
      <c r="J220" t="str">
        <f>vlookup(A220,'1) Geocode Streets'!$A$2:$L$157,12,FALSE)</f>
        <v>Pass</v>
      </c>
    </row>
    <row r="221" hidden="1">
      <c r="A221" s="10">
        <v>305.0</v>
      </c>
      <c r="B221" s="10" t="s">
        <v>498</v>
      </c>
      <c r="C221" s="10" t="s">
        <v>57</v>
      </c>
      <c r="D221" s="10" t="s">
        <v>50</v>
      </c>
      <c r="E221" s="10" t="s">
        <v>163</v>
      </c>
      <c r="F221" s="10" t="s">
        <v>499</v>
      </c>
      <c r="G221" s="10" t="s">
        <v>27</v>
      </c>
      <c r="H221">
        <f>vlookup(A221,'1) Geocode Streets'!$A$2:$L$157,10,FALSE)</f>
        <v>42.7069226</v>
      </c>
      <c r="I221">
        <f>vlookup(A221,'1) Geocode Streets'!$A$2:$L$157,11,FALSE)</f>
        <v>23.3162421</v>
      </c>
      <c r="J221" t="str">
        <f>vlookup(A221,'1) Geocode Streets'!$A$2:$L$157,12,FALSE)</f>
        <v>Pass</v>
      </c>
    </row>
    <row r="222" hidden="1">
      <c r="A222" s="10">
        <v>311.0</v>
      </c>
      <c r="B222" s="10" t="s">
        <v>419</v>
      </c>
      <c r="C222" s="10" t="s">
        <v>279</v>
      </c>
      <c r="D222" s="10" t="s">
        <v>50</v>
      </c>
      <c r="E222" s="10" t="s">
        <v>427</v>
      </c>
      <c r="H222">
        <f>vlookup(A222,'2) Geocode Locality'!$A$1:$K$220,9,FALSE)</f>
        <v>42.7517455</v>
      </c>
      <c r="I222">
        <f>vlookup(A222,'2) Geocode Locality'!$A$1:$K$220,10,FALSE)</f>
        <v>23.3171679</v>
      </c>
      <c r="J222" t="str">
        <f>vlookup(A222,'2) Geocode Locality'!$A$1:$K$220,11,FALSE)</f>
        <v>Pass</v>
      </c>
    </row>
    <row r="223" hidden="1">
      <c r="A223" s="10">
        <v>313.0</v>
      </c>
      <c r="B223" s="10" t="s">
        <v>516</v>
      </c>
      <c r="C223" s="10" t="s">
        <v>57</v>
      </c>
      <c r="D223" s="10" t="s">
        <v>50</v>
      </c>
      <c r="E223" s="10" t="s">
        <v>163</v>
      </c>
      <c r="F223" s="10" t="s">
        <v>517</v>
      </c>
      <c r="G223" s="10" t="s">
        <v>27</v>
      </c>
      <c r="H223">
        <f>vlookup(A223,'1) Geocode Streets'!$A$2:$L$157,10,FALSE)</f>
        <v>42.697858</v>
      </c>
      <c r="I223">
        <f>vlookup(A223,'1) Geocode Streets'!$A$2:$L$157,11,FALSE)</f>
        <v>23.321145</v>
      </c>
      <c r="J223" t="str">
        <f>vlookup(A223,'1) Geocode Streets'!$A$2:$L$157,12,FALSE)</f>
        <v>Pass</v>
      </c>
    </row>
    <row r="224" hidden="1">
      <c r="A224" s="10">
        <v>327.0</v>
      </c>
      <c r="B224" s="10" t="s">
        <v>441</v>
      </c>
      <c r="C224" s="10" t="s">
        <v>279</v>
      </c>
      <c r="D224" s="10" t="s">
        <v>50</v>
      </c>
      <c r="E224" s="10" t="s">
        <v>193</v>
      </c>
      <c r="F224" s="10" t="s">
        <v>560</v>
      </c>
      <c r="G224" s="10" t="s">
        <v>27</v>
      </c>
      <c r="H224">
        <f>vlookup(A224,'1) Geocode Streets'!$A$2:$L$157,10,FALSE)</f>
        <v>42.7071443</v>
      </c>
      <c r="I224">
        <f>vlookup(A224,'1) Geocode Streets'!$A$2:$L$157,11,FALSE)</f>
        <v>23.3207784</v>
      </c>
      <c r="J224" t="str">
        <f>vlookup(A224,'1) Geocode Streets'!$A$2:$L$157,12,FALSE)</f>
        <v>Pass</v>
      </c>
    </row>
    <row r="225" hidden="1">
      <c r="A225" s="10">
        <v>348.0</v>
      </c>
      <c r="B225" s="10" t="s">
        <v>478</v>
      </c>
      <c r="C225" s="10" t="s">
        <v>279</v>
      </c>
      <c r="D225" s="10" t="s">
        <v>50</v>
      </c>
      <c r="E225" s="10" t="s">
        <v>601</v>
      </c>
      <c r="F225" s="10" t="s">
        <v>602</v>
      </c>
      <c r="G225" s="10" t="s">
        <v>27</v>
      </c>
      <c r="H225">
        <f>vlookup(A225,'1) Geocode Streets'!$A$2:$L$157,10,FALSE)</f>
        <v>42.714047</v>
      </c>
      <c r="I225">
        <f>vlookup(A225,'1) Geocode Streets'!$A$2:$L$157,11,FALSE)</f>
        <v>23.3109025</v>
      </c>
      <c r="J225" t="str">
        <f>vlookup(A225,'1) Geocode Streets'!$A$2:$L$157,12,FALSE)</f>
        <v>Pass</v>
      </c>
    </row>
    <row r="226" hidden="1">
      <c r="A226" s="10">
        <v>353.0</v>
      </c>
      <c r="B226" s="10" t="s">
        <v>487</v>
      </c>
      <c r="C226" s="10" t="s">
        <v>57</v>
      </c>
      <c r="D226" s="10" t="s">
        <v>50</v>
      </c>
      <c r="E226" s="10" t="s">
        <v>163</v>
      </c>
      <c r="F226" s="10" t="s">
        <v>612</v>
      </c>
      <c r="G226" s="10" t="s">
        <v>27</v>
      </c>
      <c r="H226">
        <f>vlookup(A226,'1) Geocode Streets'!$A$2:$L$157,10,FALSE)</f>
        <v>42.7076494</v>
      </c>
      <c r="I226">
        <f>vlookup(A226,'1) Geocode Streets'!$A$2:$L$157,11,FALSE)</f>
        <v>23.3089425</v>
      </c>
      <c r="J226" t="str">
        <f>vlookup(A226,'1) Geocode Streets'!$A$2:$L$157,12,FALSE)</f>
        <v>Pass</v>
      </c>
    </row>
    <row r="227">
      <c r="A227" s="10">
        <v>367.0</v>
      </c>
      <c r="B227" s="10" t="s">
        <v>645</v>
      </c>
      <c r="C227" s="10" t="s">
        <v>33</v>
      </c>
      <c r="D227" s="10" t="s">
        <v>50</v>
      </c>
      <c r="E227" s="10" t="s">
        <v>634</v>
      </c>
      <c r="F227" s="10" t="s">
        <v>649</v>
      </c>
      <c r="G227" s="10" t="s">
        <v>348</v>
      </c>
      <c r="H227" s="19">
        <f>Vlookup(A227,'4) Manual Entry'!$A$7:$H$42,7,FALSE)</f>
        <v>42.702578</v>
      </c>
      <c r="I227" s="19">
        <f>Vlookup(A227,'4) Manual Entry'!$A$7:$H$42,8,FALSE)</f>
        <v>23.3219318</v>
      </c>
      <c r="J227" s="10" t="s">
        <v>794</v>
      </c>
    </row>
    <row r="228">
      <c r="A228" s="10">
        <v>375.0</v>
      </c>
      <c r="B228" s="10" t="s">
        <v>515</v>
      </c>
      <c r="C228" s="10" t="s">
        <v>18</v>
      </c>
      <c r="D228" s="10" t="s">
        <v>50</v>
      </c>
      <c r="E228" s="10" t="s">
        <v>634</v>
      </c>
      <c r="F228" s="10" t="s">
        <v>635</v>
      </c>
      <c r="G228" s="10" t="s">
        <v>27</v>
      </c>
      <c r="H228" s="19">
        <f>Vlookup(A228,'4) Manual Entry'!$A$7:$H$42,7,FALSE)</f>
        <v>42.7136014</v>
      </c>
      <c r="I228" s="19">
        <f>Vlookup(A228,'4) Manual Entry'!$A$7:$H$42,8,FALSE)</f>
        <v>23.3085254</v>
      </c>
      <c r="J228" s="10" t="s">
        <v>794</v>
      </c>
    </row>
    <row r="229" hidden="1">
      <c r="A229" s="10">
        <v>383.0</v>
      </c>
      <c r="B229" s="10" t="s">
        <v>526</v>
      </c>
      <c r="C229" s="10" t="s">
        <v>279</v>
      </c>
      <c r="D229" s="10" t="s">
        <v>50</v>
      </c>
      <c r="E229" s="10" t="s">
        <v>389</v>
      </c>
      <c r="F229" s="10" t="s">
        <v>651</v>
      </c>
      <c r="G229" s="10" t="s">
        <v>27</v>
      </c>
      <c r="H229">
        <f>vlookup(A229,'1) Geocode Streets'!$A$2:$L$157,10,FALSE)</f>
        <v>42.7161374</v>
      </c>
      <c r="I229">
        <f>vlookup(A229,'1) Geocode Streets'!$A$2:$L$157,11,FALSE)</f>
        <v>23.34239</v>
      </c>
      <c r="J229" t="str">
        <f>vlookup(A229,'1) Geocode Streets'!$A$2:$L$157,12,FALSE)</f>
        <v>Pass</v>
      </c>
    </row>
    <row r="230" hidden="1">
      <c r="A230" s="10">
        <v>387.0</v>
      </c>
      <c r="B230" s="10" t="s">
        <v>528</v>
      </c>
      <c r="C230" s="10" t="s">
        <v>279</v>
      </c>
      <c r="D230" s="10" t="s">
        <v>50</v>
      </c>
      <c r="E230" s="10" t="s">
        <v>389</v>
      </c>
      <c r="F230" s="10" t="s">
        <v>664</v>
      </c>
      <c r="G230" s="10" t="s">
        <v>27</v>
      </c>
      <c r="H230">
        <f>vlookup(A230,'1) Geocode Streets'!$A$2:$L$157,10,FALSE)</f>
        <v>42.7237575</v>
      </c>
      <c r="I230">
        <f>vlookup(A230,'1) Geocode Streets'!$A$2:$L$157,11,FALSE)</f>
        <v>23.3405563</v>
      </c>
      <c r="J230" t="str">
        <f>vlookup(A230,'1) Geocode Streets'!$A$2:$L$157,12,FALSE)</f>
        <v>Pass</v>
      </c>
    </row>
    <row r="231" hidden="1">
      <c r="A231" s="10">
        <v>412.0</v>
      </c>
      <c r="B231" s="10" t="s">
        <v>582</v>
      </c>
      <c r="C231" s="10" t="s">
        <v>279</v>
      </c>
      <c r="D231" s="10" t="s">
        <v>50</v>
      </c>
      <c r="E231" s="10" t="s">
        <v>389</v>
      </c>
      <c r="F231" s="10" t="s">
        <v>691</v>
      </c>
      <c r="G231" s="10" t="s">
        <v>27</v>
      </c>
      <c r="H231">
        <f>vlookup(A231,'1) Geocode Streets'!$A$2:$L$157,10,FALSE)</f>
        <v>42.7230448</v>
      </c>
      <c r="I231">
        <f>vlookup(A231,'1) Geocode Streets'!$A$2:$L$157,11,FALSE)</f>
        <v>23.3386295</v>
      </c>
      <c r="J231" t="str">
        <f>vlookup(A231,'1) Geocode Streets'!$A$2:$L$157,12,FALSE)</f>
        <v>Pass</v>
      </c>
    </row>
    <row r="232" hidden="1">
      <c r="A232" s="10">
        <v>423.0</v>
      </c>
      <c r="B232" s="10" t="s">
        <v>599</v>
      </c>
      <c r="C232" s="10" t="s">
        <v>279</v>
      </c>
      <c r="D232" s="10" t="s">
        <v>50</v>
      </c>
      <c r="E232" s="10" t="s">
        <v>328</v>
      </c>
      <c r="F232" s="10" t="s">
        <v>712</v>
      </c>
      <c r="G232" s="10" t="s">
        <v>27</v>
      </c>
      <c r="H232">
        <f>vlookup(A232,'1) Geocode Streets'!$A$2:$L$157,10,FALSE)</f>
        <v>42.7400172</v>
      </c>
      <c r="I232">
        <f>vlookup(A232,'1) Geocode Streets'!$A$2:$L$157,11,FALSE)</f>
        <v>23.3377128</v>
      </c>
      <c r="J232" t="str">
        <f>vlookup(A232,'1) Geocode Streets'!$A$2:$L$157,12,FALSE)</f>
        <v>Pass</v>
      </c>
    </row>
    <row r="233" hidden="1">
      <c r="A233" s="10">
        <v>428.0</v>
      </c>
      <c r="B233" s="10" t="s">
        <v>624</v>
      </c>
      <c r="C233" s="10" t="s">
        <v>57</v>
      </c>
      <c r="D233" s="10" t="s">
        <v>50</v>
      </c>
      <c r="E233" s="10" t="s">
        <v>163</v>
      </c>
      <c r="F233" s="10" t="s">
        <v>714</v>
      </c>
      <c r="G233" s="10" t="s">
        <v>27</v>
      </c>
      <c r="H233">
        <f>vlookup(A233,'1) Geocode Streets'!$A$2:$L$157,10,FALSE)</f>
        <v>42.707941</v>
      </c>
      <c r="I233">
        <f>vlookup(A233,'1) Geocode Streets'!$A$2:$L$157,11,FALSE)</f>
        <v>23.3086721</v>
      </c>
      <c r="J233" t="str">
        <f>vlookup(A233,'1) Geocode Streets'!$A$2:$L$157,12,FALSE)</f>
        <v>Pass</v>
      </c>
    </row>
    <row r="234" hidden="1">
      <c r="A234" s="10">
        <v>429.0</v>
      </c>
      <c r="B234" s="10" t="s">
        <v>624</v>
      </c>
      <c r="C234" s="10" t="s">
        <v>279</v>
      </c>
      <c r="D234" s="10" t="s">
        <v>50</v>
      </c>
      <c r="E234" s="10" t="s">
        <v>328</v>
      </c>
      <c r="F234" s="10" t="s">
        <v>716</v>
      </c>
      <c r="G234" s="10" t="s">
        <v>27</v>
      </c>
      <c r="H234">
        <f>vlookup(A234,'1) Geocode Streets'!$A$2:$L$157,10,FALSE)</f>
        <v>42.7431059</v>
      </c>
      <c r="I234">
        <f>vlookup(A234,'1) Geocode Streets'!$A$2:$L$157,11,FALSE)</f>
        <v>23.3460592</v>
      </c>
      <c r="J234" t="str">
        <f>vlookup(A234,'1) Geocode Streets'!$A$2:$L$157,12,FALSE)</f>
        <v>Pass</v>
      </c>
    </row>
    <row r="235" hidden="1">
      <c r="A235" s="10">
        <v>435.0</v>
      </c>
      <c r="B235" s="10" t="s">
        <v>629</v>
      </c>
      <c r="C235" s="10" t="s">
        <v>279</v>
      </c>
      <c r="D235" s="10" t="s">
        <v>50</v>
      </c>
      <c r="E235" s="10" t="s">
        <v>328</v>
      </c>
      <c r="H235">
        <f>vlookup(A235,'2) Geocode Locality'!$A$1:$K$220,9,FALSE)</f>
        <v>42.7397165</v>
      </c>
      <c r="I235">
        <f>vlookup(A235,'2) Geocode Locality'!$A$1:$K$220,10,FALSE)</f>
        <v>23.3466448</v>
      </c>
      <c r="J235" t="str">
        <f>vlookup(A235,'2) Geocode Locality'!$A$1:$K$220,11,FALSE)</f>
        <v>Pass</v>
      </c>
    </row>
    <row r="236" hidden="1">
      <c r="A236" s="10">
        <v>436.0</v>
      </c>
      <c r="B236" s="10" t="s">
        <v>629</v>
      </c>
      <c r="C236" s="10" t="s">
        <v>279</v>
      </c>
      <c r="D236" s="10" t="s">
        <v>50</v>
      </c>
      <c r="E236" s="10" t="s">
        <v>389</v>
      </c>
      <c r="F236" s="10" t="s">
        <v>720</v>
      </c>
      <c r="G236" s="10" t="s">
        <v>27</v>
      </c>
      <c r="H236">
        <f>vlookup(A236,'1) Geocode Streets'!$A$2:$L$157,10,FALSE)</f>
        <v>42.7229293</v>
      </c>
      <c r="I236">
        <f>vlookup(A236,'1) Geocode Streets'!$A$2:$L$157,11,FALSE)</f>
        <v>23.3330831</v>
      </c>
      <c r="J236" t="str">
        <f>vlookup(A236,'1) Geocode Streets'!$A$2:$L$157,12,FALSE)</f>
        <v>Pass</v>
      </c>
    </row>
    <row r="237" hidden="1">
      <c r="A237" s="10">
        <v>464.0</v>
      </c>
      <c r="B237" s="10" t="s">
        <v>670</v>
      </c>
      <c r="C237" s="10" t="s">
        <v>279</v>
      </c>
      <c r="D237" s="10" t="s">
        <v>50</v>
      </c>
      <c r="E237" s="10" t="s">
        <v>673</v>
      </c>
      <c r="H237">
        <f>vlookup(A237,'2) Geocode Locality'!$A$1:$K$220,9,FALSE)</f>
        <v>42.7215075</v>
      </c>
      <c r="I237">
        <f>vlookup(A237,'2) Geocode Locality'!$A$1:$K$220,10,FALSE)</f>
        <v>23.3286028</v>
      </c>
      <c r="J237" t="str">
        <f>vlookup(A237,'2) Geocode Locality'!$A$1:$K$220,11,FALSE)</f>
        <v>Pass</v>
      </c>
    </row>
    <row r="238" hidden="1">
      <c r="A238" s="10">
        <v>475.0</v>
      </c>
      <c r="B238" s="10" t="s">
        <v>692</v>
      </c>
      <c r="C238" s="10" t="s">
        <v>33</v>
      </c>
      <c r="D238" s="10" t="s">
        <v>50</v>
      </c>
      <c r="E238" s="10" t="s">
        <v>163</v>
      </c>
      <c r="H238">
        <f>vlookup(A238,'2) Geocode Locality'!$A$1:$K$220,9,FALSE)</f>
        <v>42.7215075</v>
      </c>
      <c r="I238">
        <f>vlookup(A238,'2) Geocode Locality'!$A$1:$K$220,10,FALSE)</f>
        <v>23.3286028</v>
      </c>
      <c r="J238" t="str">
        <f>vlookup(A238,'2) Geocode Locality'!$A$1:$K$220,11,FALSE)</f>
        <v>Pass</v>
      </c>
    </row>
    <row r="239" hidden="1">
      <c r="A239" s="10">
        <v>476.0</v>
      </c>
      <c r="B239" s="10" t="s">
        <v>692</v>
      </c>
      <c r="C239" s="10" t="s">
        <v>33</v>
      </c>
      <c r="D239" s="10" t="s">
        <v>50</v>
      </c>
      <c r="E239" s="10" t="s">
        <v>389</v>
      </c>
      <c r="F239" s="10" t="s">
        <v>749</v>
      </c>
      <c r="G239" s="10" t="s">
        <v>27</v>
      </c>
      <c r="H239">
        <f>vlookup(A239,'1) Geocode Streets'!$A$2:$L$157,10,FALSE)</f>
        <v>42.7171039</v>
      </c>
      <c r="I239">
        <f>vlookup(A239,'1) Geocode Streets'!$A$2:$L$157,11,FALSE)</f>
        <v>23.3445446</v>
      </c>
      <c r="J239" t="str">
        <f>vlookup(A239,'1) Geocode Streets'!$A$2:$L$157,12,FALSE)</f>
        <v>Pass</v>
      </c>
    </row>
    <row r="240" hidden="1">
      <c r="A240" s="10">
        <v>487.0</v>
      </c>
      <c r="B240" s="10" t="s">
        <v>706</v>
      </c>
      <c r="C240" s="10" t="s">
        <v>279</v>
      </c>
      <c r="D240" s="10" t="s">
        <v>50</v>
      </c>
      <c r="E240" s="10" t="s">
        <v>328</v>
      </c>
      <c r="F240" s="10" t="s">
        <v>765</v>
      </c>
      <c r="G240" s="10" t="s">
        <v>27</v>
      </c>
      <c r="H240">
        <f>vlookup(A240,'1) Geocode Streets'!$A$2:$L$157,10,FALSE)</f>
        <v>42.7345632</v>
      </c>
      <c r="I240">
        <f>vlookup(A240,'1) Geocode Streets'!$A$2:$L$157,11,FALSE)</f>
        <v>23.3406012</v>
      </c>
      <c r="J240" t="str">
        <f>vlookup(A240,'1) Geocode Streets'!$A$2:$L$157,12,FALSE)</f>
        <v>Pass</v>
      </c>
    </row>
    <row r="241" hidden="1">
      <c r="A241" s="10">
        <v>130.0</v>
      </c>
      <c r="B241" s="10" t="s">
        <v>110</v>
      </c>
      <c r="C241" s="10" t="s">
        <v>57</v>
      </c>
      <c r="D241" s="10" t="s">
        <v>111</v>
      </c>
      <c r="E241" s="10" t="s">
        <v>112</v>
      </c>
      <c r="H241">
        <f>vlookup(A241,'2) Geocode Locality'!$A$1:$K$220,9,FALSE)</f>
        <v>42.6891343</v>
      </c>
      <c r="I241">
        <f>vlookup(A241,'2) Geocode Locality'!$A$1:$K$220,10,FALSE)</f>
        <v>23.3709802</v>
      </c>
      <c r="J241" t="str">
        <f>vlookup(A241,'2) Geocode Locality'!$A$1:$K$220,11,FALSE)</f>
        <v>Pass</v>
      </c>
    </row>
    <row r="242" hidden="1">
      <c r="A242" s="10">
        <v>139.0</v>
      </c>
      <c r="B242" s="10" t="s">
        <v>133</v>
      </c>
      <c r="C242" s="10" t="s">
        <v>57</v>
      </c>
      <c r="D242" s="10" t="s">
        <v>111</v>
      </c>
      <c r="E242" s="10" t="s">
        <v>112</v>
      </c>
      <c r="H242">
        <f>vlookup(A242,'2) Geocode Locality'!$A$1:$K$220,9,FALSE)</f>
        <v>42.6891343</v>
      </c>
      <c r="I242">
        <f>vlookup(A242,'2) Geocode Locality'!$A$1:$K$220,10,FALSE)</f>
        <v>23.3709802</v>
      </c>
      <c r="J242" t="str">
        <f>vlookup(A242,'2) Geocode Locality'!$A$1:$K$220,11,FALSE)</f>
        <v>Pass</v>
      </c>
    </row>
    <row r="243" hidden="1">
      <c r="A243" s="10">
        <v>155.0</v>
      </c>
      <c r="B243" s="10" t="s">
        <v>161</v>
      </c>
      <c r="C243" s="10" t="s">
        <v>18</v>
      </c>
      <c r="D243" s="10" t="s">
        <v>111</v>
      </c>
      <c r="E243" s="10" t="s">
        <v>112</v>
      </c>
      <c r="H243">
        <f>vlookup(A243,'2) Geocode Locality'!$A$1:$K$220,9,FALSE)</f>
        <v>42.6891343</v>
      </c>
      <c r="I243">
        <f>vlookup(A243,'2) Geocode Locality'!$A$1:$K$220,10,FALSE)</f>
        <v>23.3709802</v>
      </c>
      <c r="J243" t="str">
        <f>vlookup(A243,'2) Geocode Locality'!$A$1:$K$220,11,FALSE)</f>
        <v>Pass</v>
      </c>
    </row>
    <row r="244" hidden="1">
      <c r="A244" s="10">
        <v>157.0</v>
      </c>
      <c r="B244" s="10" t="s">
        <v>167</v>
      </c>
      <c r="C244" s="10" t="s">
        <v>57</v>
      </c>
      <c r="D244" s="10" t="s">
        <v>111</v>
      </c>
      <c r="E244" s="10" t="s">
        <v>180</v>
      </c>
      <c r="F244" s="10" t="s">
        <v>181</v>
      </c>
      <c r="G244" s="10" t="s">
        <v>27</v>
      </c>
      <c r="H244">
        <f>vlookup(A244,'1) Geocode Streets'!$A$2:$L$157,10,FALSE)</f>
        <v>42.6949269</v>
      </c>
      <c r="I244">
        <f>vlookup(A244,'1) Geocode Streets'!$A$2:$L$157,11,FALSE)</f>
        <v>23.360161</v>
      </c>
      <c r="J244" t="str">
        <f>vlookup(A244,'1) Geocode Streets'!$A$2:$L$157,12,FALSE)</f>
        <v>Pass</v>
      </c>
    </row>
    <row r="245" hidden="1">
      <c r="A245" s="10">
        <v>162.0</v>
      </c>
      <c r="B245" s="10" t="s">
        <v>174</v>
      </c>
      <c r="C245" s="10" t="s">
        <v>18</v>
      </c>
      <c r="D245" s="10" t="s">
        <v>111</v>
      </c>
      <c r="E245" s="10" t="s">
        <v>175</v>
      </c>
      <c r="H245">
        <f>vlookup(A245,'2) Geocode Locality'!$A$1:$K$220,9,FALSE)</f>
        <v>42.6756376</v>
      </c>
      <c r="I245">
        <f>vlookup(A245,'2) Geocode Locality'!$A$1:$K$220,10,FALSE)</f>
        <v>23.3660331</v>
      </c>
      <c r="J245" t="str">
        <f>vlookup(A245,'2) Geocode Locality'!$A$1:$K$220,11,FALSE)</f>
        <v>Pass</v>
      </c>
    </row>
    <row r="246" hidden="1">
      <c r="A246" s="10">
        <v>167.0</v>
      </c>
      <c r="B246" s="10" t="s">
        <v>185</v>
      </c>
      <c r="C246" s="10" t="s">
        <v>18</v>
      </c>
      <c r="D246" s="10" t="s">
        <v>111</v>
      </c>
      <c r="E246" s="10" t="s">
        <v>186</v>
      </c>
      <c r="H246">
        <f>vlookup(A246,'2) Geocode Locality'!$A$1:$K$220,9,FALSE)</f>
        <v>42.6827242</v>
      </c>
      <c r="I246">
        <f>vlookup(A246,'2) Geocode Locality'!$A$1:$K$220,10,FALSE)</f>
        <v>23.3717525</v>
      </c>
      <c r="J246" t="str">
        <f>vlookup(A246,'2) Geocode Locality'!$A$1:$K$220,11,FALSE)</f>
        <v>Pass</v>
      </c>
    </row>
    <row r="247" hidden="1">
      <c r="A247" s="10">
        <v>197.0</v>
      </c>
      <c r="B247" s="10" t="s">
        <v>245</v>
      </c>
      <c r="C247" s="10" t="s">
        <v>57</v>
      </c>
      <c r="D247" s="10" t="s">
        <v>111</v>
      </c>
      <c r="E247" s="10" t="s">
        <v>250</v>
      </c>
      <c r="H247">
        <f>vlookup(A247,'2) Geocode Locality'!$A$1:$K$220,9,FALSE)</f>
        <v>42.6790219</v>
      </c>
      <c r="I247">
        <f>vlookup(A247,'2) Geocode Locality'!$A$1:$K$220,10,FALSE)</f>
        <v>23.3632074</v>
      </c>
      <c r="J247" t="str">
        <f>vlookup(A247,'2) Geocode Locality'!$A$1:$K$220,11,FALSE)</f>
        <v>Pass</v>
      </c>
    </row>
    <row r="248" hidden="1">
      <c r="A248" s="10">
        <v>254.0</v>
      </c>
      <c r="B248" s="10" t="s">
        <v>336</v>
      </c>
      <c r="C248" s="10" t="s">
        <v>279</v>
      </c>
      <c r="D248" s="10" t="s">
        <v>111</v>
      </c>
      <c r="E248" s="10" t="s">
        <v>395</v>
      </c>
      <c r="F248" s="10" t="s">
        <v>396</v>
      </c>
      <c r="G248" s="10" t="s">
        <v>27</v>
      </c>
      <c r="H248">
        <f>vlookup(A248,'1) Geocode Streets'!$A$2:$L$157,10,FALSE)</f>
        <v>42.6799827</v>
      </c>
      <c r="I248">
        <f>vlookup(A248,'1) Geocode Streets'!$A$2:$L$157,11,FALSE)</f>
        <v>23.3622958</v>
      </c>
      <c r="J248" t="str">
        <f>vlookup(A248,'1) Geocode Streets'!$A$2:$L$157,12,FALSE)</f>
        <v>Pass</v>
      </c>
    </row>
    <row r="249" hidden="1">
      <c r="A249" s="10">
        <v>267.0</v>
      </c>
      <c r="B249" s="10" t="s">
        <v>359</v>
      </c>
      <c r="C249" s="10" t="s">
        <v>33</v>
      </c>
      <c r="D249" s="10" t="s">
        <v>111</v>
      </c>
      <c r="E249" s="10" t="s">
        <v>363</v>
      </c>
      <c r="H249">
        <f>vlookup(A249,'2) Geocode Locality'!$A$1:$K$220,9,FALSE)</f>
        <v>42.681944</v>
      </c>
      <c r="I249">
        <f>vlookup(A249,'2) Geocode Locality'!$A$1:$K$220,10,FALSE)</f>
        <v>23.376944</v>
      </c>
      <c r="J249" t="str">
        <f>vlookup(A249,'2) Geocode Locality'!$A$1:$K$220,11,FALSE)</f>
        <v>Pass</v>
      </c>
    </row>
    <row r="250">
      <c r="A250" s="10">
        <v>376.0</v>
      </c>
      <c r="B250" s="10" t="s">
        <v>518</v>
      </c>
      <c r="C250" s="10" t="s">
        <v>57</v>
      </c>
      <c r="D250" s="10" t="s">
        <v>20</v>
      </c>
      <c r="E250" s="10" t="s">
        <v>637</v>
      </c>
      <c r="F250" s="10" t="s">
        <v>638</v>
      </c>
      <c r="G250" s="10" t="s">
        <v>27</v>
      </c>
      <c r="H250" s="19">
        <f>Vlookup(A250,'4) Manual Entry'!$A$7:$H$42,7,FALSE)</f>
        <v>42.7172781</v>
      </c>
      <c r="I250" s="19">
        <f>Vlookup(A250,'4) Manual Entry'!$A$7:$H$42,8,FALSE)</f>
        <v>23.2763756</v>
      </c>
      <c r="J250" s="10" t="s">
        <v>794</v>
      </c>
    </row>
    <row r="251" hidden="1">
      <c r="A251" s="10">
        <v>282.0</v>
      </c>
      <c r="B251" s="10" t="s">
        <v>383</v>
      </c>
      <c r="C251" s="10" t="s">
        <v>279</v>
      </c>
      <c r="D251" s="10" t="s">
        <v>111</v>
      </c>
      <c r="E251" s="10" t="s">
        <v>384</v>
      </c>
      <c r="H251">
        <f>vlookup(A251,'2) Geocode Locality'!$A$1:$K$220,9,FALSE)</f>
        <v>42.681944</v>
      </c>
      <c r="I251">
        <f>vlookup(A251,'2) Geocode Locality'!$A$1:$K$220,10,FALSE)</f>
        <v>23.376944</v>
      </c>
      <c r="J251" t="str">
        <f>vlookup(A251,'2) Geocode Locality'!$A$1:$K$220,11,FALSE)</f>
        <v>Pass</v>
      </c>
    </row>
    <row r="252" hidden="1">
      <c r="A252" s="10">
        <v>288.0</v>
      </c>
      <c r="B252" s="10" t="s">
        <v>387</v>
      </c>
      <c r="C252" s="10" t="s">
        <v>279</v>
      </c>
      <c r="D252" s="10" t="s">
        <v>111</v>
      </c>
      <c r="E252" s="10" t="s">
        <v>467</v>
      </c>
      <c r="F252" s="10" t="s">
        <v>469</v>
      </c>
      <c r="G252" s="10" t="s">
        <v>27</v>
      </c>
      <c r="H252">
        <f>vlookup(A252,'1) Geocode Streets'!$A$2:$L$157,10,FALSE)</f>
        <v>42.6604494</v>
      </c>
      <c r="I252">
        <f>vlookup(A252,'1) Geocode Streets'!$A$2:$L$157,11,FALSE)</f>
        <v>23.3919844</v>
      </c>
      <c r="J252" t="str">
        <f>vlookup(A252,'1) Geocode Streets'!$A$2:$L$157,12,FALSE)</f>
        <v>Pass</v>
      </c>
    </row>
    <row r="253" hidden="1">
      <c r="A253" s="10">
        <v>292.0</v>
      </c>
      <c r="B253" s="10" t="s">
        <v>402</v>
      </c>
      <c r="C253" s="10" t="s">
        <v>279</v>
      </c>
      <c r="D253" s="10" t="s">
        <v>111</v>
      </c>
      <c r="E253" s="10" t="s">
        <v>112</v>
      </c>
      <c r="F253" s="10" t="s">
        <v>474</v>
      </c>
      <c r="G253" s="10" t="s">
        <v>27</v>
      </c>
      <c r="H253">
        <f>vlookup(A253,'1) Geocode Streets'!$A$2:$L$157,10,FALSE)</f>
        <v>42.6806467</v>
      </c>
      <c r="I253">
        <f>vlookup(A253,'1) Geocode Streets'!$A$2:$L$157,11,FALSE)</f>
        <v>23.3672135</v>
      </c>
      <c r="J253" t="str">
        <f>vlookup(A253,'1) Geocode Streets'!$A$2:$L$157,12,FALSE)</f>
        <v>Pass</v>
      </c>
    </row>
    <row r="254">
      <c r="A254" s="10">
        <v>379.0</v>
      </c>
      <c r="B254" s="10" t="s">
        <v>521</v>
      </c>
      <c r="C254" s="10" t="s">
        <v>57</v>
      </c>
      <c r="D254" s="10" t="s">
        <v>89</v>
      </c>
      <c r="E254" s="10" t="s">
        <v>463</v>
      </c>
      <c r="H254" s="19">
        <f>Vlookup(A254,'4) Manual Entry'!$A$7:$H$42,7,FALSE)</f>
        <v>42.7125617</v>
      </c>
      <c r="I254" s="19">
        <f>Vlookup(A254,'4) Manual Entry'!$A$7:$H$42,8,FALSE)</f>
        <v>23.377427</v>
      </c>
      <c r="J254" s="10" t="s">
        <v>794</v>
      </c>
    </row>
    <row r="255">
      <c r="A255" s="10">
        <v>388.0</v>
      </c>
      <c r="B255" s="10" t="s">
        <v>531</v>
      </c>
      <c r="C255" s="10" t="s">
        <v>57</v>
      </c>
      <c r="D255" s="10" t="s">
        <v>29</v>
      </c>
      <c r="E255" s="10" t="s">
        <v>532</v>
      </c>
      <c r="H255" s="19">
        <f>Vlookup(A255,'4) Manual Entry'!$A$7:$H$42,7,FALSE)</f>
        <v>42.6961336</v>
      </c>
      <c r="I255" s="19">
        <f>Vlookup(A255,'4) Manual Entry'!$A$7:$H$42,8,FALSE)</f>
        <v>23.301621</v>
      </c>
      <c r="J255" s="10" t="s">
        <v>794</v>
      </c>
    </row>
    <row r="256">
      <c r="A256" s="10">
        <v>395.0</v>
      </c>
      <c r="B256" s="10" t="s">
        <v>551</v>
      </c>
      <c r="C256" s="10" t="s">
        <v>18</v>
      </c>
      <c r="D256" s="10" t="s">
        <v>42</v>
      </c>
      <c r="E256" s="10" t="s">
        <v>361</v>
      </c>
      <c r="H256" s="19">
        <f>Vlookup(A256,'4) Manual Entry'!$A$7:$H$42,7,FALSE)</f>
        <v>42.6905551</v>
      </c>
      <c r="I256" s="19">
        <f>Vlookup(A256,'4) Manual Entry'!$A$7:$H$42,8,FALSE)</f>
        <v>23.3184672</v>
      </c>
      <c r="J256" s="10" t="s">
        <v>794</v>
      </c>
    </row>
    <row r="257">
      <c r="A257" s="10">
        <v>409.0</v>
      </c>
      <c r="B257" s="10" t="s">
        <v>679</v>
      </c>
      <c r="C257" s="10" t="s">
        <v>57</v>
      </c>
      <c r="D257" s="10" t="s">
        <v>34</v>
      </c>
      <c r="E257" s="10" t="s">
        <v>680</v>
      </c>
      <c r="F257" s="10" t="s">
        <v>682</v>
      </c>
      <c r="G257" s="10" t="s">
        <v>27</v>
      </c>
      <c r="H257" s="19">
        <f>Vlookup(A257,'4) Manual Entry'!$A$7:$H$42,7,FALSE)</f>
        <v>42.6843352</v>
      </c>
      <c r="I257" s="19">
        <f>Vlookup(A257,'4) Manual Entry'!$A$7:$H$42,8,FALSE)</f>
        <v>23.3990448</v>
      </c>
      <c r="J257" s="10" t="s">
        <v>794</v>
      </c>
    </row>
    <row r="258" hidden="1">
      <c r="A258" s="10">
        <v>334.0</v>
      </c>
      <c r="B258" s="10" t="s">
        <v>470</v>
      </c>
      <c r="C258" s="10" t="s">
        <v>57</v>
      </c>
      <c r="D258" s="10" t="s">
        <v>111</v>
      </c>
      <c r="E258" s="10" t="s">
        <v>186</v>
      </c>
      <c r="F258" s="10" t="s">
        <v>568</v>
      </c>
      <c r="G258" s="10" t="s">
        <v>27</v>
      </c>
      <c r="H258">
        <f>vlookup(A258,'1) Geocode Streets'!$A$2:$L$157,10,FALSE)</f>
        <v>42.6803157</v>
      </c>
      <c r="I258">
        <f>vlookup(A258,'1) Geocode Streets'!$A$2:$L$157,11,FALSE)</f>
        <v>23.3748352</v>
      </c>
      <c r="J258" t="str">
        <f>vlookup(A258,'1) Geocode Streets'!$A$2:$L$157,12,FALSE)</f>
        <v>Pass</v>
      </c>
    </row>
    <row r="259">
      <c r="A259" s="10">
        <v>413.0</v>
      </c>
      <c r="B259" s="10" t="s">
        <v>694</v>
      </c>
      <c r="C259" s="10" t="s">
        <v>18</v>
      </c>
      <c r="D259" s="10" t="s">
        <v>42</v>
      </c>
      <c r="E259" s="10" t="s">
        <v>361</v>
      </c>
      <c r="F259" s="10" t="s">
        <v>696</v>
      </c>
      <c r="G259" s="10" t="s">
        <v>27</v>
      </c>
      <c r="H259" s="19">
        <f>Vlookup(A259,'4) Manual Entry'!$A$7:$H$42,7,FALSE)</f>
        <v>42.8101548</v>
      </c>
      <c r="I259" s="19">
        <f>Vlookup(A259,'4) Manual Entry'!$A$7:$H$42,8,FALSE)</f>
        <v>23.2104943</v>
      </c>
      <c r="J259" s="10" t="s">
        <v>794</v>
      </c>
    </row>
    <row r="260">
      <c r="A260" s="10">
        <v>438.0</v>
      </c>
      <c r="B260" s="10" t="s">
        <v>633</v>
      </c>
      <c r="C260" s="10" t="s">
        <v>33</v>
      </c>
      <c r="D260" s="10" t="s">
        <v>39</v>
      </c>
      <c r="E260" s="10" t="s">
        <v>579</v>
      </c>
      <c r="F260" s="10" t="s">
        <v>747</v>
      </c>
      <c r="G260" s="10" t="s">
        <v>748</v>
      </c>
      <c r="H260" s="19">
        <f>Vlookup(A260,'4) Manual Entry'!$A$7:$H$42,7,FALSE)</f>
        <v>42.7088586</v>
      </c>
      <c r="I260" s="19">
        <f>Vlookup(A260,'4) Manual Entry'!$A$7:$H$42,8,FALSE)</f>
        <v>23.2764751</v>
      </c>
      <c r="J260" s="10" t="s">
        <v>794</v>
      </c>
    </row>
    <row r="261" hidden="1">
      <c r="A261" s="10">
        <v>350.0</v>
      </c>
      <c r="B261" s="10" t="s">
        <v>479</v>
      </c>
      <c r="C261" s="10" t="s">
        <v>18</v>
      </c>
      <c r="D261" s="10" t="s">
        <v>111</v>
      </c>
      <c r="E261" s="10" t="s">
        <v>395</v>
      </c>
      <c r="H261">
        <f>vlookup(A261,'2) Geocode Locality'!$A$1:$K$220,9,FALSE)</f>
        <v>42.6790219</v>
      </c>
      <c r="I261">
        <f>vlookup(A261,'2) Geocode Locality'!$A$1:$K$220,10,FALSE)</f>
        <v>23.3632074</v>
      </c>
      <c r="J261" t="str">
        <f>vlookup(A261,'2) Geocode Locality'!$A$1:$K$220,11,FALSE)</f>
        <v>Pass</v>
      </c>
    </row>
    <row r="262" hidden="1">
      <c r="A262" s="10">
        <v>406.0</v>
      </c>
      <c r="B262" s="10" t="s">
        <v>574</v>
      </c>
      <c r="C262" s="10" t="s">
        <v>33</v>
      </c>
      <c r="D262" s="10" t="s">
        <v>111</v>
      </c>
      <c r="E262" s="10" t="s">
        <v>384</v>
      </c>
      <c r="H262">
        <f>vlookup(A262,'2) Geocode Locality'!$A$1:$K$220,9,FALSE)</f>
        <v>42.681944</v>
      </c>
      <c r="I262">
        <f>vlookup(A262,'2) Geocode Locality'!$A$1:$K$220,10,FALSE)</f>
        <v>23.376944</v>
      </c>
      <c r="J262" t="str">
        <f>vlookup(A262,'2) Geocode Locality'!$A$1:$K$220,11,FALSE)</f>
        <v>Pass</v>
      </c>
    </row>
    <row r="263" hidden="1">
      <c r="A263" s="10">
        <v>421.0</v>
      </c>
      <c r="B263" s="10" t="s">
        <v>599</v>
      </c>
      <c r="C263" s="10" t="s">
        <v>57</v>
      </c>
      <c r="D263" s="10" t="s">
        <v>111</v>
      </c>
      <c r="E263" s="10" t="s">
        <v>600</v>
      </c>
      <c r="H263">
        <f>vlookup(A263,'2) Geocode Locality'!$A$1:$K$220,9,FALSE)</f>
        <v>42.6778588</v>
      </c>
      <c r="I263">
        <f>vlookup(A263,'2) Geocode Locality'!$A$1:$K$220,10,FALSE)</f>
        <v>23.3680998</v>
      </c>
      <c r="J263" t="str">
        <f>vlookup(A263,'2) Geocode Locality'!$A$1:$K$220,11,FALSE)</f>
        <v>Pass</v>
      </c>
    </row>
    <row r="264" hidden="1">
      <c r="A264" s="10">
        <v>427.0</v>
      </c>
      <c r="B264" s="10" t="s">
        <v>618</v>
      </c>
      <c r="C264" s="10" t="s">
        <v>18</v>
      </c>
      <c r="D264" s="10" t="s">
        <v>111</v>
      </c>
      <c r="E264" s="10" t="s">
        <v>384</v>
      </c>
      <c r="H264">
        <f>vlookup(A264,'2) Geocode Locality'!$A$1:$K$220,9,FALSE)</f>
        <v>42.681944</v>
      </c>
      <c r="I264">
        <f>vlookup(A264,'2) Geocode Locality'!$A$1:$K$220,10,FALSE)</f>
        <v>23.376944</v>
      </c>
      <c r="J264" t="str">
        <f>vlookup(A264,'2) Geocode Locality'!$A$1:$K$220,11,FALSE)</f>
        <v>Pass</v>
      </c>
    </row>
    <row r="265" hidden="1">
      <c r="A265" s="10">
        <v>467.0</v>
      </c>
      <c r="B265" s="10" t="s">
        <v>681</v>
      </c>
      <c r="C265" s="10" t="s">
        <v>18</v>
      </c>
      <c r="D265" s="10" t="s">
        <v>111</v>
      </c>
      <c r="E265" s="10" t="s">
        <v>384</v>
      </c>
      <c r="H265">
        <f>vlookup(A265,'2) Geocode Locality'!$A$1:$K$220,9,FALSE)</f>
        <v>42.681944</v>
      </c>
      <c r="I265">
        <f>vlookup(A265,'2) Geocode Locality'!$A$1:$K$220,10,FALSE)</f>
        <v>23.376944</v>
      </c>
      <c r="J265" t="str">
        <f>vlookup(A265,'2) Geocode Locality'!$A$1:$K$220,11,FALSE)</f>
        <v>Pass</v>
      </c>
    </row>
    <row r="266" hidden="1">
      <c r="A266" s="10">
        <v>482.0</v>
      </c>
      <c r="B266" s="10" t="s">
        <v>699</v>
      </c>
      <c r="C266" s="10" t="s">
        <v>18</v>
      </c>
      <c r="D266" s="10" t="s">
        <v>111</v>
      </c>
      <c r="E266" s="10" t="s">
        <v>395</v>
      </c>
      <c r="F266" s="10" t="s">
        <v>759</v>
      </c>
      <c r="G266" s="10" t="s">
        <v>27</v>
      </c>
      <c r="H266">
        <f>vlookup(A266,'1) Geocode Streets'!$A$2:$L$157,10,FALSE)</f>
        <v>42.6805875</v>
      </c>
      <c r="I266">
        <f>vlookup(A266,'1) Geocode Streets'!$A$2:$L$157,11,FALSE)</f>
        <v>23.3719632</v>
      </c>
      <c r="J266" t="str">
        <f>vlookup(A266,'1) Geocode Streets'!$A$2:$L$157,12,FALSE)</f>
        <v>Pass</v>
      </c>
    </row>
    <row r="267">
      <c r="A267" s="10">
        <v>441.0</v>
      </c>
      <c r="B267" s="10" t="s">
        <v>633</v>
      </c>
      <c r="C267" s="10" t="s">
        <v>33</v>
      </c>
      <c r="D267" s="10" t="s">
        <v>39</v>
      </c>
      <c r="E267" s="10" t="s">
        <v>40</v>
      </c>
      <c r="F267" s="10" t="s">
        <v>754</v>
      </c>
      <c r="G267" s="10" t="s">
        <v>752</v>
      </c>
      <c r="H267" s="19">
        <f>Vlookup(A267,'4) Manual Entry'!$A$7:$H$42,7,FALSE)</f>
        <v>42.7083592</v>
      </c>
      <c r="I267" s="19">
        <f>Vlookup(A267,'4) Manual Entry'!$A$7:$H$42,8,FALSE)</f>
        <v>23.2998151</v>
      </c>
      <c r="J267" s="10" t="s">
        <v>794</v>
      </c>
    </row>
    <row r="268" hidden="1">
      <c r="A268" s="10">
        <v>220.0</v>
      </c>
      <c r="B268" s="10" t="s">
        <v>288</v>
      </c>
      <c r="C268" s="10" t="s">
        <v>18</v>
      </c>
      <c r="D268" s="10" t="s">
        <v>42</v>
      </c>
      <c r="E268" s="10" t="s">
        <v>315</v>
      </c>
      <c r="F268" s="10" t="s">
        <v>316</v>
      </c>
      <c r="G268" s="10" t="s">
        <v>27</v>
      </c>
      <c r="H268">
        <f>vlookup(A268,'1) Geocode Streets'!$A$2:$L$157,10,FALSE)</f>
        <v>42.690556</v>
      </c>
      <c r="I268">
        <f>vlookup(A268,'1) Geocode Streets'!$A$2:$L$157,11,FALSE)</f>
        <v>23.327222</v>
      </c>
      <c r="J268" t="str">
        <f>vlookup(A268,'1) Geocode Streets'!$A$2:$L$157,12,FALSE)</f>
        <v>Pass</v>
      </c>
    </row>
    <row r="269" hidden="1">
      <c r="A269" s="10">
        <v>314.0</v>
      </c>
      <c r="B269" s="10" t="s">
        <v>516</v>
      </c>
      <c r="C269" s="10" t="s">
        <v>18</v>
      </c>
      <c r="D269" s="10" t="s">
        <v>42</v>
      </c>
      <c r="E269" s="10" t="s">
        <v>315</v>
      </c>
      <c r="F269" s="10" t="s">
        <v>520</v>
      </c>
      <c r="G269" s="10" t="s">
        <v>27</v>
      </c>
      <c r="H269">
        <f>vlookup(A269,'1) Geocode Streets'!$A$2:$L$157,10,FALSE)</f>
        <v>42.6961665</v>
      </c>
      <c r="I269">
        <f>vlookup(A269,'1) Geocode Streets'!$A$2:$L$157,11,FALSE)</f>
        <v>23.3243677</v>
      </c>
      <c r="J269" t="str">
        <f>vlookup(A269,'1) Geocode Streets'!$A$2:$L$157,12,FALSE)</f>
        <v>Pass</v>
      </c>
    </row>
    <row r="270">
      <c r="A270" s="10">
        <v>445.0</v>
      </c>
      <c r="B270" s="10" t="s">
        <v>722</v>
      </c>
      <c r="C270" s="10" t="s">
        <v>57</v>
      </c>
      <c r="D270" s="10" t="s">
        <v>89</v>
      </c>
      <c r="E270" s="10" t="s">
        <v>723</v>
      </c>
      <c r="F270" s="10" t="s">
        <v>724</v>
      </c>
      <c r="G270" s="10" t="s">
        <v>27</v>
      </c>
      <c r="H270" s="19">
        <f>Vlookup(A270,'4) Manual Entry'!$A$7:$H$42,7,FALSE)</f>
        <v>42.7239911</v>
      </c>
      <c r="I270" s="19">
        <f>Vlookup(A270,'4) Manual Entry'!$A$7:$H$42,8,FALSE)</f>
        <v>23.320679</v>
      </c>
      <c r="J270" s="10" t="s">
        <v>794</v>
      </c>
    </row>
    <row r="271">
      <c r="A271" s="10">
        <v>448.0</v>
      </c>
      <c r="B271" s="10" t="s">
        <v>644</v>
      </c>
      <c r="C271" s="10" t="s">
        <v>279</v>
      </c>
      <c r="D271" s="10" t="s">
        <v>34</v>
      </c>
      <c r="E271" s="10" t="s">
        <v>726</v>
      </c>
      <c r="F271" s="10" t="s">
        <v>727</v>
      </c>
      <c r="G271" s="10" t="s">
        <v>27</v>
      </c>
      <c r="H271" s="19">
        <f>Vlookup(A271,'4) Manual Entry'!$A$7:$H$42,7,FALSE)</f>
        <v>42.6584431</v>
      </c>
      <c r="I271" s="19">
        <f>Vlookup(A271,'4) Manual Entry'!$A$7:$H$42,8,FALSE)</f>
        <v>23.4018451</v>
      </c>
      <c r="J271" s="10" t="s">
        <v>794</v>
      </c>
    </row>
    <row r="272">
      <c r="A272" s="10">
        <v>479.0</v>
      </c>
      <c r="B272" s="10" t="s">
        <v>699</v>
      </c>
      <c r="C272" s="10" t="s">
        <v>33</v>
      </c>
      <c r="D272" s="10" t="s">
        <v>42</v>
      </c>
      <c r="F272" s="10" t="s">
        <v>755</v>
      </c>
      <c r="G272" s="10" t="s">
        <v>27</v>
      </c>
      <c r="H272" s="19">
        <f>Vlookup(A272,'4) Manual Entry'!$A$7:$H$42,7,FALSE)</f>
        <v>42.6791235</v>
      </c>
      <c r="I272" s="19">
        <f>Vlookup(A272,'4) Manual Entry'!$A$7:$H$42,8,FALSE)</f>
        <v>23.2585014</v>
      </c>
      <c r="J272" s="10" t="s">
        <v>794</v>
      </c>
    </row>
    <row r="273">
      <c r="A273" s="10">
        <v>480.0</v>
      </c>
      <c r="B273" s="10" t="s">
        <v>699</v>
      </c>
      <c r="C273" s="10" t="s">
        <v>33</v>
      </c>
      <c r="D273" s="10" t="s">
        <v>42</v>
      </c>
      <c r="H273" s="19">
        <f>Vlookup(A273,'4) Manual Entry'!$A$7:$H$42,7,FALSE)</f>
        <v>42.6905551</v>
      </c>
      <c r="I273" s="19">
        <f>Vlookup(A273,'4) Manual Entry'!$A$7:$H$42,8,FALSE)</f>
        <v>23.3184672</v>
      </c>
      <c r="J273" s="10" t="s">
        <v>794</v>
      </c>
    </row>
    <row r="274" hidden="1">
      <c r="A274" s="10">
        <v>115.0</v>
      </c>
      <c r="B274" s="10" t="s">
        <v>63</v>
      </c>
      <c r="C274" s="10" t="s">
        <v>18</v>
      </c>
      <c r="D274" s="10" t="s">
        <v>68</v>
      </c>
      <c r="E274" s="10" t="s">
        <v>69</v>
      </c>
      <c r="F274" s="10" t="s">
        <v>70</v>
      </c>
      <c r="G274" s="10" t="s">
        <v>27</v>
      </c>
      <c r="H274" s="19">
        <f>AVERAGE(H267:H272)</f>
        <v>42.69277323</v>
      </c>
      <c r="I274" s="19">
        <f>average(I268:I273)</f>
        <v>23.3251804</v>
      </c>
      <c r="J274" t="str">
        <f>vlookup(A274,'1) Geocode Streets'!$A$2:$L$157,12,FALSE)</f>
        <v>Pass</v>
      </c>
    </row>
    <row r="275" hidden="1">
      <c r="A275" s="10">
        <v>119.0</v>
      </c>
      <c r="B275" s="10" t="s">
        <v>76</v>
      </c>
      <c r="C275" s="10" t="s">
        <v>57</v>
      </c>
      <c r="D275" s="10" t="s">
        <v>68</v>
      </c>
      <c r="E275" s="10" t="s">
        <v>69</v>
      </c>
      <c r="H275">
        <f>vlookup(A275,'2) Geocode Locality'!$A$1:$K$220,9,FALSE)</f>
        <v>42.6541867</v>
      </c>
      <c r="I275">
        <f>vlookup(A275,'2) Geocode Locality'!$A$1:$K$220,10,FALSE)</f>
        <v>23.3514271</v>
      </c>
      <c r="J275" t="str">
        <f>vlookup(A275,'2) Geocode Locality'!$A$1:$K$220,11,FALSE)</f>
        <v>Pass</v>
      </c>
    </row>
    <row r="276" hidden="1">
      <c r="A276" s="10">
        <v>143.0</v>
      </c>
      <c r="B276" s="10" t="s">
        <v>139</v>
      </c>
      <c r="C276" s="10" t="s">
        <v>18</v>
      </c>
      <c r="D276" s="10" t="s">
        <v>68</v>
      </c>
      <c r="E276" s="10" t="s">
        <v>69</v>
      </c>
      <c r="H276">
        <f>vlookup(A276,'2) Geocode Locality'!$A$1:$K$220,9,FALSE)</f>
        <v>42.6541867</v>
      </c>
      <c r="I276">
        <f>vlookup(A276,'2) Geocode Locality'!$A$1:$K$220,10,FALSE)</f>
        <v>23.3514271</v>
      </c>
      <c r="J276" t="str">
        <f>vlookup(A276,'2) Geocode Locality'!$A$1:$K$220,11,FALSE)</f>
        <v>Pass</v>
      </c>
    </row>
    <row r="277" hidden="1">
      <c r="A277" s="10">
        <v>198.0</v>
      </c>
      <c r="B277" s="10" t="s">
        <v>245</v>
      </c>
      <c r="C277" s="10" t="s">
        <v>57</v>
      </c>
      <c r="D277" s="10" t="s">
        <v>68</v>
      </c>
      <c r="E277" s="10" t="s">
        <v>255</v>
      </c>
      <c r="H277">
        <f>vlookup(A277,'2) Geocode Locality'!$A$1:$K$220,9,FALSE)</f>
        <v>42.6555338</v>
      </c>
      <c r="I277">
        <f>vlookup(A277,'2) Geocode Locality'!$A$1:$K$220,10,FALSE)</f>
        <v>23.3641039</v>
      </c>
      <c r="J277" t="str">
        <f>vlookup(A277,'2) Geocode Locality'!$A$1:$K$220,11,FALSE)</f>
        <v>Pass</v>
      </c>
    </row>
    <row r="278" hidden="1">
      <c r="A278" s="10">
        <v>199.0</v>
      </c>
      <c r="B278" s="10" t="s">
        <v>245</v>
      </c>
      <c r="C278" s="10" t="s">
        <v>57</v>
      </c>
      <c r="D278" s="10" t="s">
        <v>68</v>
      </c>
      <c r="E278" s="10" t="s">
        <v>228</v>
      </c>
      <c r="H278">
        <f>vlookup(A278,'2) Geocode Locality'!$A$1:$K$220,9,FALSE)</f>
        <v>42.6549083</v>
      </c>
      <c r="I278">
        <f>vlookup(A278,'2) Geocode Locality'!$A$1:$K$220,10,FALSE)</f>
        <v>23.3724167</v>
      </c>
      <c r="J278" t="str">
        <f>vlookup(A278,'2) Geocode Locality'!$A$1:$K$220,11,FALSE)</f>
        <v>Pass</v>
      </c>
    </row>
    <row r="279" hidden="1">
      <c r="A279" s="10">
        <v>204.0</v>
      </c>
      <c r="B279" s="10" t="s">
        <v>245</v>
      </c>
      <c r="C279" s="10" t="s">
        <v>18</v>
      </c>
      <c r="D279" s="10" t="s">
        <v>68</v>
      </c>
      <c r="E279" s="10" t="s">
        <v>54</v>
      </c>
      <c r="H279">
        <f>vlookup(A279,'2) Geocode Locality'!$A$1:$K$220,9,FALSE)</f>
        <v>42.6490719</v>
      </c>
      <c r="I279">
        <f>vlookup(A279,'2) Geocode Locality'!$A$1:$K$220,10,FALSE)</f>
        <v>23.3832947</v>
      </c>
      <c r="J279" t="str">
        <f>vlookup(A279,'2) Geocode Locality'!$A$1:$K$220,11,FALSE)</f>
        <v>Pass</v>
      </c>
    </row>
    <row r="280" hidden="1">
      <c r="A280" s="10">
        <v>253.0</v>
      </c>
      <c r="B280" s="10" t="s">
        <v>336</v>
      </c>
      <c r="C280" s="10" t="s">
        <v>18</v>
      </c>
      <c r="D280" s="10" t="s">
        <v>68</v>
      </c>
      <c r="E280" s="10" t="s">
        <v>337</v>
      </c>
      <c r="H280">
        <f>vlookup(A280,'2) Geocode Locality'!$A$1:$K$220,9,FALSE)</f>
        <v>42.6541867</v>
      </c>
      <c r="I280">
        <f>vlookup(A280,'2) Geocode Locality'!$A$1:$K$220,10,FALSE)</f>
        <v>23.3514271</v>
      </c>
      <c r="J280" t="str">
        <f>vlookup(A280,'2) Geocode Locality'!$A$1:$K$220,11,FALSE)</f>
        <v>Pass</v>
      </c>
    </row>
    <row r="281" hidden="1">
      <c r="A281" s="10">
        <v>255.0</v>
      </c>
      <c r="B281" s="10" t="s">
        <v>340</v>
      </c>
      <c r="C281" s="10" t="s">
        <v>57</v>
      </c>
      <c r="D281" s="10" t="s">
        <v>68</v>
      </c>
      <c r="E281" s="10" t="s">
        <v>69</v>
      </c>
      <c r="H281">
        <f>vlookup(A281,'2) Geocode Locality'!$A$1:$K$220,9,FALSE)</f>
        <v>42.6541867</v>
      </c>
      <c r="I281">
        <f>vlookup(A281,'2) Geocode Locality'!$A$1:$K$220,10,FALSE)</f>
        <v>23.3514271</v>
      </c>
      <c r="J281" t="str">
        <f>vlookup(A281,'2) Geocode Locality'!$A$1:$K$220,11,FALSE)</f>
        <v>Pass</v>
      </c>
    </row>
    <row r="282" hidden="1">
      <c r="A282" s="10">
        <v>287.0</v>
      </c>
      <c r="B282" s="10" t="s">
        <v>387</v>
      </c>
      <c r="C282" s="10" t="s">
        <v>18</v>
      </c>
      <c r="D282" s="10" t="s">
        <v>68</v>
      </c>
      <c r="E282" s="10" t="s">
        <v>69</v>
      </c>
      <c r="H282">
        <f>vlookup(A282,'2) Geocode Locality'!$A$1:$K$220,9,FALSE)</f>
        <v>42.6541867</v>
      </c>
      <c r="I282">
        <f>vlookup(A282,'2) Geocode Locality'!$A$1:$K$220,10,FALSE)</f>
        <v>23.3514271</v>
      </c>
      <c r="J282" t="str">
        <f>vlookup(A282,'2) Geocode Locality'!$A$1:$K$220,11,FALSE)</f>
        <v>Pass</v>
      </c>
    </row>
    <row r="283" hidden="1">
      <c r="A283" s="10">
        <v>289.0</v>
      </c>
      <c r="B283" s="10" t="s">
        <v>387</v>
      </c>
      <c r="C283" s="10" t="s">
        <v>279</v>
      </c>
      <c r="D283" s="10" t="s">
        <v>68</v>
      </c>
      <c r="E283" s="10" t="s">
        <v>398</v>
      </c>
      <c r="H283">
        <f>vlookup(A283,'2) Geocode Locality'!$A$1:$K$220,9,FALSE)</f>
        <v>42.6642653</v>
      </c>
      <c r="I283">
        <f>vlookup(A283,'2) Geocode Locality'!$A$1:$K$220,10,FALSE)</f>
        <v>23.3703232</v>
      </c>
      <c r="J283" t="str">
        <f>vlookup(A283,'2) Geocode Locality'!$A$1:$K$220,11,FALSE)</f>
        <v>Pass</v>
      </c>
    </row>
    <row r="284" hidden="1">
      <c r="A284" s="10">
        <v>300.0</v>
      </c>
      <c r="B284" s="10" t="s">
        <v>411</v>
      </c>
      <c r="C284" s="10" t="s">
        <v>57</v>
      </c>
      <c r="D284" s="10" t="s">
        <v>68</v>
      </c>
      <c r="F284" s="10" t="s">
        <v>69</v>
      </c>
      <c r="G284" s="10" t="s">
        <v>68</v>
      </c>
      <c r="H284">
        <f>vlookup(A284,'3) Geocode Other Addresses'!$A$1:$L$15,10,FALSE)</f>
        <v>42.6541867</v>
      </c>
      <c r="I284">
        <f>vlookup(A284,'3) Geocode Other Addresses'!$A$1:$L$15,11,FALSE)</f>
        <v>23.3514271</v>
      </c>
      <c r="J284" t="str">
        <f>vlookup(A284,'3) Geocode Other Addresses'!$A$1:$L$15,12,FALSE)</f>
        <v>Pass</v>
      </c>
    </row>
    <row r="285" hidden="1">
      <c r="A285" s="10">
        <v>310.0</v>
      </c>
      <c r="B285" s="10" t="s">
        <v>419</v>
      </c>
      <c r="C285" s="10" t="s">
        <v>18</v>
      </c>
      <c r="D285" s="10" t="s">
        <v>68</v>
      </c>
      <c r="E285" s="10" t="s">
        <v>228</v>
      </c>
      <c r="H285">
        <f>vlookup(A285,'2) Geocode Locality'!$A$1:$K$220,9,FALSE)</f>
        <v>42.6549083</v>
      </c>
      <c r="I285">
        <f>vlookup(A285,'2) Geocode Locality'!$A$1:$K$220,10,FALSE)</f>
        <v>23.3724167</v>
      </c>
      <c r="J285" t="str">
        <f>vlookup(A285,'2) Geocode Locality'!$A$1:$K$220,11,FALSE)</f>
        <v>Pass</v>
      </c>
    </row>
    <row r="286" hidden="1">
      <c r="A286" s="10">
        <v>316.0</v>
      </c>
      <c r="B286" s="10" t="s">
        <v>430</v>
      </c>
      <c r="C286" s="10" t="s">
        <v>57</v>
      </c>
      <c r="D286" s="10" t="s">
        <v>68</v>
      </c>
      <c r="E286" s="10" t="s">
        <v>69</v>
      </c>
      <c r="H286">
        <f>vlookup(A286,'2) Geocode Locality'!$A$1:$K$220,9,FALSE)</f>
        <v>42.6541867</v>
      </c>
      <c r="I286">
        <f>vlookup(A286,'2) Geocode Locality'!$A$1:$K$220,10,FALSE)</f>
        <v>23.3514271</v>
      </c>
      <c r="J286" t="str">
        <f>vlookup(A286,'2) Geocode Locality'!$A$1:$K$220,11,FALSE)</f>
        <v>Pass</v>
      </c>
    </row>
    <row r="287" hidden="1">
      <c r="A287" s="10">
        <v>329.0</v>
      </c>
      <c r="B287" s="10" t="s">
        <v>450</v>
      </c>
      <c r="C287" s="10" t="s">
        <v>57</v>
      </c>
      <c r="D287" s="10" t="s">
        <v>68</v>
      </c>
      <c r="E287" s="10" t="s">
        <v>69</v>
      </c>
      <c r="H287">
        <f>vlookup(A287,'2) Geocode Locality'!$A$1:$K$220,9,FALSE)</f>
        <v>42.6541867</v>
      </c>
      <c r="I287">
        <f>vlookup(A287,'2) Geocode Locality'!$A$1:$K$220,10,FALSE)</f>
        <v>23.3514271</v>
      </c>
      <c r="J287" t="str">
        <f>vlookup(A287,'2) Geocode Locality'!$A$1:$K$220,11,FALSE)</f>
        <v>Pass</v>
      </c>
    </row>
    <row r="288" hidden="1">
      <c r="A288" s="10">
        <v>338.0</v>
      </c>
      <c r="B288" s="10" t="s">
        <v>471</v>
      </c>
      <c r="C288" s="10" t="s">
        <v>57</v>
      </c>
      <c r="D288" s="10" t="s">
        <v>68</v>
      </c>
      <c r="E288" s="10" t="s">
        <v>255</v>
      </c>
      <c r="H288">
        <f>vlookup(A288,'2) Geocode Locality'!$A$1:$K$220,9,FALSE)</f>
        <v>42.6555338</v>
      </c>
      <c r="I288">
        <f>vlookup(A288,'2) Geocode Locality'!$A$1:$K$220,10,FALSE)</f>
        <v>23.3641039</v>
      </c>
      <c r="J288" t="str">
        <f>vlookup(A288,'2) Geocode Locality'!$A$1:$K$220,11,FALSE)</f>
        <v>Pass</v>
      </c>
    </row>
    <row r="289" hidden="1">
      <c r="A289" s="10">
        <v>347.0</v>
      </c>
      <c r="B289" s="10" t="s">
        <v>478</v>
      </c>
      <c r="C289" s="10" t="s">
        <v>18</v>
      </c>
      <c r="D289" s="10" t="s">
        <v>68</v>
      </c>
      <c r="E289" s="10" t="s">
        <v>69</v>
      </c>
      <c r="H289">
        <f>vlookup(A289,'2) Geocode Locality'!$A$1:$K$220,9,FALSE)</f>
        <v>42.6541867</v>
      </c>
      <c r="I289">
        <f>vlookup(A289,'2) Geocode Locality'!$A$1:$K$220,10,FALSE)</f>
        <v>23.3514271</v>
      </c>
      <c r="J289" t="str">
        <f>vlookup(A289,'2) Geocode Locality'!$A$1:$K$220,11,FALSE)</f>
        <v>Pass</v>
      </c>
    </row>
    <row r="290" hidden="1">
      <c r="A290" s="10">
        <v>354.0</v>
      </c>
      <c r="B290" s="10" t="s">
        <v>487</v>
      </c>
      <c r="C290" s="10" t="s">
        <v>18</v>
      </c>
      <c r="D290" s="10" t="s">
        <v>68</v>
      </c>
      <c r="E290" s="10" t="s">
        <v>69</v>
      </c>
      <c r="F290" s="10" t="s">
        <v>621</v>
      </c>
      <c r="G290" s="10" t="s">
        <v>68</v>
      </c>
      <c r="H290">
        <f>vlookup(A290,'3) Geocode Other Addresses'!$A$1:$L$15,10,FALSE)</f>
        <v>42.6594353</v>
      </c>
      <c r="I290">
        <f>vlookup(A290,'3) Geocode Other Addresses'!$A$1:$L$15,11,FALSE)</f>
        <v>23.3510723</v>
      </c>
      <c r="J290" t="str">
        <f>vlookup(A290,'3) Geocode Other Addresses'!$A$1:$L$15,12,FALSE)</f>
        <v>Pass</v>
      </c>
    </row>
    <row r="291" hidden="1">
      <c r="A291" s="10">
        <v>128.0</v>
      </c>
      <c r="B291" s="10" t="s">
        <v>103</v>
      </c>
      <c r="C291" s="10" t="s">
        <v>57</v>
      </c>
      <c r="D291" s="10" t="s">
        <v>104</v>
      </c>
      <c r="E291" s="10" t="s">
        <v>106</v>
      </c>
      <c r="H291">
        <f>vlookup(A291,'2) Geocode Locality'!$A$1:$K$220,9,FALSE)</f>
        <v>42.6494732</v>
      </c>
      <c r="I291">
        <f>vlookup(A291,'2) Geocode Locality'!$A$1:$K$220,10,FALSE)</f>
        <v>23.3110698</v>
      </c>
      <c r="J291" t="str">
        <f>vlookup(A291,'2) Geocode Locality'!$A$1:$K$220,11,FALSE)</f>
        <v>Pass</v>
      </c>
    </row>
    <row r="292" hidden="1">
      <c r="A292" s="10">
        <v>131.0</v>
      </c>
      <c r="B292" s="10" t="s">
        <v>113</v>
      </c>
      <c r="C292" s="10" t="s">
        <v>18</v>
      </c>
      <c r="D292" s="10" t="s">
        <v>104</v>
      </c>
      <c r="E292" s="10" t="s">
        <v>115</v>
      </c>
      <c r="H292">
        <f>vlookup(A292,'2) Geocode Locality'!$A$1:$K$220,9,FALSE)</f>
        <v>42.6590302</v>
      </c>
      <c r="I292">
        <f>vlookup(A292,'2) Geocode Locality'!$A$1:$K$220,10,FALSE)</f>
        <v>23.2872154</v>
      </c>
      <c r="J292" t="str">
        <f>vlookup(A292,'2) Geocode Locality'!$A$1:$K$220,11,FALSE)</f>
        <v>Pass</v>
      </c>
    </row>
    <row r="293" hidden="1">
      <c r="A293" s="10">
        <v>133.0</v>
      </c>
      <c r="B293" s="10" t="s">
        <v>121</v>
      </c>
      <c r="C293" s="10" t="s">
        <v>57</v>
      </c>
      <c r="D293" s="10" t="s">
        <v>104</v>
      </c>
      <c r="E293" s="10" t="s">
        <v>122</v>
      </c>
      <c r="F293" s="10" t="s">
        <v>124</v>
      </c>
      <c r="G293" s="10" t="s">
        <v>27</v>
      </c>
      <c r="H293">
        <f>vlookup(A293,'1) Geocode Streets'!$A$2:$L$157,10,FALSE)</f>
        <v>42.6765141</v>
      </c>
      <c r="I293">
        <f>vlookup(A293,'1) Geocode Streets'!$A$2:$L$157,11,FALSE)</f>
        <v>23.3099313</v>
      </c>
      <c r="J293" t="str">
        <f>vlookup(A293,'1) Geocode Streets'!$A$2:$L$157,12,FALSE)</f>
        <v>Pass</v>
      </c>
    </row>
    <row r="294" hidden="1">
      <c r="A294" s="10">
        <v>134.0</v>
      </c>
      <c r="B294" s="10" t="s">
        <v>121</v>
      </c>
      <c r="C294" s="10" t="s">
        <v>57</v>
      </c>
      <c r="D294" s="10" t="s">
        <v>104</v>
      </c>
      <c r="E294" s="10" t="s">
        <v>106</v>
      </c>
      <c r="H294">
        <f>vlookup(A294,'2) Geocode Locality'!$A$1:$K$220,9,FALSE)</f>
        <v>42.6494732</v>
      </c>
      <c r="I294">
        <f>vlookup(A294,'2) Geocode Locality'!$A$1:$K$220,10,FALSE)</f>
        <v>23.3110698</v>
      </c>
      <c r="J294" t="str">
        <f>vlookup(A294,'2) Geocode Locality'!$A$1:$K$220,11,FALSE)</f>
        <v>Pass</v>
      </c>
    </row>
    <row r="295" hidden="1">
      <c r="A295" s="10">
        <v>136.0</v>
      </c>
      <c r="B295" s="10" t="s">
        <v>121</v>
      </c>
      <c r="C295" s="10" t="s">
        <v>33</v>
      </c>
      <c r="D295" s="10" t="s">
        <v>104</v>
      </c>
      <c r="E295" s="10" t="s">
        <v>106</v>
      </c>
      <c r="H295">
        <f>vlookup(A295,'2) Geocode Locality'!$A$1:$K$220,9,FALSE)</f>
        <v>42.6494732</v>
      </c>
      <c r="I295">
        <f>vlookup(A295,'2) Geocode Locality'!$A$1:$K$220,10,FALSE)</f>
        <v>23.3110698</v>
      </c>
      <c r="J295" t="str">
        <f>vlookup(A295,'2) Geocode Locality'!$A$1:$K$220,11,FALSE)</f>
        <v>Pass</v>
      </c>
    </row>
    <row r="296" hidden="1">
      <c r="A296" s="10">
        <v>141.0</v>
      </c>
      <c r="B296" s="10" t="s">
        <v>134</v>
      </c>
      <c r="C296" s="10" t="s">
        <v>18</v>
      </c>
      <c r="D296" s="10" t="s">
        <v>104</v>
      </c>
      <c r="E296" s="10" t="s">
        <v>138</v>
      </c>
      <c r="H296">
        <f>vlookup(A296,'2) Geocode Locality'!$A$1:$K$220,9,FALSE)</f>
        <v>42.6742188</v>
      </c>
      <c r="I296">
        <f>vlookup(A296,'2) Geocode Locality'!$A$1:$K$220,10,FALSE)</f>
        <v>23.2988453</v>
      </c>
      <c r="J296" t="str">
        <f>vlookup(A296,'2) Geocode Locality'!$A$1:$K$220,11,FALSE)</f>
        <v>Pass</v>
      </c>
    </row>
    <row r="297" hidden="1">
      <c r="A297" s="10">
        <v>160.0</v>
      </c>
      <c r="B297" s="10" t="s">
        <v>173</v>
      </c>
      <c r="C297" s="10" t="s">
        <v>18</v>
      </c>
      <c r="D297" s="10" t="s">
        <v>104</v>
      </c>
      <c r="E297" s="10" t="s">
        <v>106</v>
      </c>
      <c r="H297">
        <f>vlookup(A297,'2) Geocode Locality'!$A$1:$K$220,9,FALSE)</f>
        <v>42.6494732</v>
      </c>
      <c r="I297">
        <f>vlookup(A297,'2) Geocode Locality'!$A$1:$K$220,10,FALSE)</f>
        <v>23.3110698</v>
      </c>
      <c r="J297" t="str">
        <f>vlookup(A297,'2) Geocode Locality'!$A$1:$K$220,11,FALSE)</f>
        <v>Pass</v>
      </c>
    </row>
    <row r="298" hidden="1">
      <c r="A298" s="10">
        <v>173.0</v>
      </c>
      <c r="B298" s="10" t="s">
        <v>205</v>
      </c>
      <c r="C298" s="10" t="s">
        <v>18</v>
      </c>
      <c r="D298" s="10" t="s">
        <v>104</v>
      </c>
      <c r="E298" s="10" t="s">
        <v>106</v>
      </c>
      <c r="H298">
        <f>vlookup(A298,'2) Geocode Locality'!$A$1:$K$220,9,FALSE)</f>
        <v>42.6494732</v>
      </c>
      <c r="I298">
        <f>vlookup(A298,'2) Geocode Locality'!$A$1:$K$220,10,FALSE)</f>
        <v>23.3110698</v>
      </c>
      <c r="J298" t="str">
        <f>vlookup(A298,'2) Geocode Locality'!$A$1:$K$220,11,FALSE)</f>
        <v>Pass</v>
      </c>
    </row>
    <row r="299" hidden="1">
      <c r="A299" s="10">
        <v>176.0</v>
      </c>
      <c r="B299" s="10" t="s">
        <v>207</v>
      </c>
      <c r="C299" s="10" t="s">
        <v>18</v>
      </c>
      <c r="D299" s="10" t="s">
        <v>104</v>
      </c>
      <c r="E299" s="10" t="s">
        <v>106</v>
      </c>
      <c r="H299">
        <f>vlookup(A299,'2) Geocode Locality'!$A$1:$K$220,9,FALSE)</f>
        <v>42.6494732</v>
      </c>
      <c r="I299">
        <f>vlookup(A299,'2) Geocode Locality'!$A$1:$K$220,10,FALSE)</f>
        <v>23.3110698</v>
      </c>
      <c r="J299" t="str">
        <f>vlookup(A299,'2) Geocode Locality'!$A$1:$K$220,11,FALSE)</f>
        <v>Pass</v>
      </c>
    </row>
    <row r="300" hidden="1">
      <c r="A300" s="10">
        <v>214.0</v>
      </c>
      <c r="B300" s="10" t="s">
        <v>300</v>
      </c>
      <c r="C300" s="10" t="s">
        <v>33</v>
      </c>
      <c r="D300" s="10" t="s">
        <v>104</v>
      </c>
      <c r="F300" s="10" t="s">
        <v>301</v>
      </c>
      <c r="G300" s="10" t="s">
        <v>27</v>
      </c>
      <c r="H300">
        <f>vlookup(A300,'1) Geocode Streets'!$A$2:$L$157,10,FALSE)</f>
        <v>42.668079</v>
      </c>
      <c r="I300">
        <f>vlookup(A300,'1) Geocode Streets'!$A$2:$L$157,11,FALSE)</f>
        <v>23.2795717</v>
      </c>
      <c r="J300" t="str">
        <f>vlookup(A300,'1) Geocode Streets'!$A$2:$L$157,12,FALSE)</f>
        <v>Pass</v>
      </c>
    </row>
    <row r="301" hidden="1">
      <c r="A301" s="10">
        <v>230.0</v>
      </c>
      <c r="B301" s="10" t="s">
        <v>296</v>
      </c>
      <c r="C301" s="10" t="s">
        <v>279</v>
      </c>
      <c r="D301" s="10" t="s">
        <v>104</v>
      </c>
      <c r="E301" s="10" t="s">
        <v>115</v>
      </c>
      <c r="H301">
        <f>vlookup(A301,'2) Geocode Locality'!$A$1:$K$220,9,FALSE)</f>
        <v>42.6590302</v>
      </c>
      <c r="I301">
        <f>vlookup(A301,'2) Geocode Locality'!$A$1:$K$220,10,FALSE)</f>
        <v>23.2872154</v>
      </c>
      <c r="J301" t="str">
        <f>vlookup(A301,'2) Geocode Locality'!$A$1:$K$220,11,FALSE)</f>
        <v>Pass</v>
      </c>
    </row>
    <row r="302" hidden="1">
      <c r="A302" s="10">
        <v>241.0</v>
      </c>
      <c r="B302" s="10" t="s">
        <v>360</v>
      </c>
      <c r="C302" s="10" t="s">
        <v>33</v>
      </c>
      <c r="D302" s="10" t="s">
        <v>104</v>
      </c>
      <c r="E302" s="10" t="s">
        <v>361</v>
      </c>
      <c r="F302" s="10" t="s">
        <v>362</v>
      </c>
      <c r="G302" s="10" t="s">
        <v>27</v>
      </c>
      <c r="H302">
        <f>vlookup(A302,'1) Geocode Streets'!$A$2:$L$157,10,FALSE)</f>
        <v>42.6924517</v>
      </c>
      <c r="I302">
        <f>vlookup(A302,'1) Geocode Streets'!$A$2:$L$157,11,FALSE)</f>
        <v>23.3173793</v>
      </c>
      <c r="J302" t="str">
        <f>vlookup(A302,'1) Geocode Streets'!$A$2:$L$157,12,FALSE)</f>
        <v>Pass</v>
      </c>
    </row>
    <row r="303" hidden="1">
      <c r="A303" s="10">
        <v>243.0</v>
      </c>
      <c r="B303" s="10" t="s">
        <v>322</v>
      </c>
      <c r="C303" s="10" t="s">
        <v>18</v>
      </c>
      <c r="D303" s="10" t="s">
        <v>104</v>
      </c>
      <c r="E303" s="10" t="s">
        <v>325</v>
      </c>
      <c r="H303">
        <f>vlookup(A303,'2) Geocode Locality'!$A$1:$K$220,9,FALSE)</f>
        <v>42.6706833</v>
      </c>
      <c r="I303">
        <f>vlookup(A303,'2) Geocode Locality'!$A$1:$K$220,10,FALSE)</f>
        <v>23.3126013</v>
      </c>
      <c r="J303" t="str">
        <f>vlookup(A303,'2) Geocode Locality'!$A$1:$K$220,11,FALSE)</f>
        <v>Pass</v>
      </c>
    </row>
    <row r="304" hidden="1">
      <c r="A304" s="10">
        <v>264.0</v>
      </c>
      <c r="B304" s="10" t="s">
        <v>357</v>
      </c>
      <c r="C304" s="10" t="s">
        <v>57</v>
      </c>
      <c r="D304" s="10" t="s">
        <v>104</v>
      </c>
      <c r="E304" s="10" t="s">
        <v>106</v>
      </c>
      <c r="H304">
        <f>vlookup(A304,'2) Geocode Locality'!$A$1:$K$220,9,FALSE)</f>
        <v>42.6494732</v>
      </c>
      <c r="I304">
        <f>vlookup(A304,'2) Geocode Locality'!$A$1:$K$220,10,FALSE)</f>
        <v>23.3110698</v>
      </c>
      <c r="J304" t="str">
        <f>vlookup(A304,'2) Geocode Locality'!$A$1:$K$220,11,FALSE)</f>
        <v>Pass</v>
      </c>
    </row>
    <row r="305" hidden="1">
      <c r="A305" s="10">
        <v>299.0</v>
      </c>
      <c r="B305" s="10" t="s">
        <v>409</v>
      </c>
      <c r="C305" s="10" t="s">
        <v>57</v>
      </c>
      <c r="D305" s="10" t="s">
        <v>104</v>
      </c>
      <c r="E305" s="10" t="s">
        <v>106</v>
      </c>
      <c r="H305">
        <f>vlookup(A305,'2) Geocode Locality'!$A$1:$K$220,9,FALSE)</f>
        <v>42.6494732</v>
      </c>
      <c r="I305">
        <f>vlookup(A305,'2) Geocode Locality'!$A$1:$K$220,10,FALSE)</f>
        <v>23.3110698</v>
      </c>
      <c r="J305" t="str">
        <f>vlookup(A305,'2) Geocode Locality'!$A$1:$K$220,11,FALSE)</f>
        <v>Pass</v>
      </c>
    </row>
    <row r="306" hidden="1">
      <c r="A306" s="10">
        <v>308.0</v>
      </c>
      <c r="B306" s="10" t="s">
        <v>419</v>
      </c>
      <c r="C306" s="10" t="s">
        <v>57</v>
      </c>
      <c r="D306" s="10" t="s">
        <v>104</v>
      </c>
      <c r="E306" s="10" t="s">
        <v>420</v>
      </c>
      <c r="H306">
        <f>vlookup(A306,'2) Geocode Locality'!$A$1:$K$220,9,FALSE)</f>
        <v>42.6692151</v>
      </c>
      <c r="I306">
        <f>vlookup(A306,'2) Geocode Locality'!$A$1:$K$220,10,FALSE)</f>
        <v>23.3126592</v>
      </c>
      <c r="J306" t="str">
        <f>vlookup(A306,'2) Geocode Locality'!$A$1:$K$220,11,FALSE)</f>
        <v>Pass</v>
      </c>
    </row>
    <row r="307" hidden="1">
      <c r="A307" s="10">
        <v>321.0</v>
      </c>
      <c r="B307" s="10" t="s">
        <v>439</v>
      </c>
      <c r="C307" s="10" t="s">
        <v>57</v>
      </c>
      <c r="D307" s="10" t="s">
        <v>104</v>
      </c>
      <c r="E307" s="10" t="s">
        <v>106</v>
      </c>
      <c r="H307">
        <f>vlookup(A307,'2) Geocode Locality'!$A$1:$K$220,9,FALSE)</f>
        <v>42.6494732</v>
      </c>
      <c r="I307">
        <f>vlookup(A307,'2) Geocode Locality'!$A$1:$K$220,10,FALSE)</f>
        <v>23.3110698</v>
      </c>
      <c r="J307" t="str">
        <f>vlookup(A307,'2) Geocode Locality'!$A$1:$K$220,11,FALSE)</f>
        <v>Pass</v>
      </c>
    </row>
    <row r="308" hidden="1">
      <c r="A308" s="10">
        <v>325.0</v>
      </c>
      <c r="B308" s="10" t="s">
        <v>441</v>
      </c>
      <c r="C308" s="10" t="s">
        <v>57</v>
      </c>
      <c r="D308" s="10" t="s">
        <v>104</v>
      </c>
      <c r="E308" s="10" t="s">
        <v>246</v>
      </c>
      <c r="H308">
        <f>vlookup(A308,'2) Geocode Locality'!$A$1:$K$220,9,FALSE)</f>
        <v>42.6868307</v>
      </c>
      <c r="I308">
        <f>vlookup(A308,'2) Geocode Locality'!$A$1:$K$220,10,FALSE)</f>
        <v>23.2998341</v>
      </c>
      <c r="J308" t="str">
        <f>vlookup(A308,'2) Geocode Locality'!$A$1:$K$220,11,FALSE)</f>
        <v>Pass</v>
      </c>
    </row>
    <row r="309" hidden="1">
      <c r="A309" s="10">
        <v>380.0</v>
      </c>
      <c r="B309" s="10" t="s">
        <v>521</v>
      </c>
      <c r="C309" s="10" t="s">
        <v>57</v>
      </c>
      <c r="D309" s="10" t="s">
        <v>104</v>
      </c>
      <c r="E309" s="10" t="s">
        <v>106</v>
      </c>
      <c r="H309">
        <f>vlookup(A309,'2) Geocode Locality'!$A$1:$K$220,9,FALSE)</f>
        <v>42.6494732</v>
      </c>
      <c r="I309">
        <f>vlookup(A309,'2) Geocode Locality'!$A$1:$K$220,10,FALSE)</f>
        <v>23.3110698</v>
      </c>
      <c r="J309" t="str">
        <f>vlookup(A309,'2) Geocode Locality'!$A$1:$K$220,11,FALSE)</f>
        <v>Pass</v>
      </c>
    </row>
    <row r="310" hidden="1">
      <c r="A310" s="10">
        <v>397.0</v>
      </c>
      <c r="B310" s="10" t="s">
        <v>551</v>
      </c>
      <c r="C310" s="10" t="s">
        <v>279</v>
      </c>
      <c r="D310" s="10" t="s">
        <v>104</v>
      </c>
      <c r="E310" s="10" t="s">
        <v>106</v>
      </c>
      <c r="H310">
        <f>vlookup(A310,'2) Geocode Locality'!$A$1:$K$220,9,FALSE)</f>
        <v>42.6494732</v>
      </c>
      <c r="I310">
        <f>vlookup(A310,'2) Geocode Locality'!$A$1:$K$220,10,FALSE)</f>
        <v>23.3110698</v>
      </c>
      <c r="J310" t="str">
        <f>vlookup(A310,'2) Geocode Locality'!$A$1:$K$220,11,FALSE)</f>
        <v>Pass</v>
      </c>
    </row>
    <row r="311" hidden="1">
      <c r="A311" s="10">
        <v>399.0</v>
      </c>
      <c r="B311" s="10" t="s">
        <v>562</v>
      </c>
      <c r="C311" s="10" t="s">
        <v>57</v>
      </c>
      <c r="D311" s="10" t="s">
        <v>104</v>
      </c>
      <c r="E311" s="10" t="s">
        <v>564</v>
      </c>
      <c r="H311">
        <f>vlookup(A311,'2) Geocode Locality'!$A$1:$K$220,9,FALSE)</f>
        <v>42.6742188</v>
      </c>
      <c r="I311">
        <f>vlookup(A311,'2) Geocode Locality'!$A$1:$K$220,10,FALSE)</f>
        <v>23.2988453</v>
      </c>
      <c r="J311" t="str">
        <f>vlookup(A311,'2) Geocode Locality'!$A$1:$K$220,11,FALSE)</f>
        <v>Pass</v>
      </c>
    </row>
    <row r="312" hidden="1">
      <c r="A312" s="10">
        <v>402.0</v>
      </c>
      <c r="B312" s="10" t="s">
        <v>566</v>
      </c>
      <c r="C312" s="10" t="s">
        <v>279</v>
      </c>
      <c r="D312" s="10" t="s">
        <v>104</v>
      </c>
      <c r="E312" s="10" t="s">
        <v>115</v>
      </c>
      <c r="F312" s="10" t="s">
        <v>671</v>
      </c>
      <c r="G312" s="10" t="s">
        <v>27</v>
      </c>
      <c r="H312">
        <f>vlookup(A312,'1) Geocode Streets'!$A$2:$L$157,10,FALSE)</f>
        <v>42.677222</v>
      </c>
      <c r="I312">
        <f>vlookup(A312,'1) Geocode Streets'!$A$2:$L$157,11,FALSE)</f>
        <v>23.308889</v>
      </c>
      <c r="J312" t="str">
        <f>vlookup(A312,'1) Geocode Streets'!$A$2:$L$157,12,FALSE)</f>
        <v>Pass</v>
      </c>
    </row>
    <row r="313" hidden="1">
      <c r="A313" s="10">
        <v>411.0</v>
      </c>
      <c r="B313" s="10" t="s">
        <v>582</v>
      </c>
      <c r="C313" s="10" t="s">
        <v>57</v>
      </c>
      <c r="D313" s="10" t="s">
        <v>104</v>
      </c>
      <c r="E313" s="10" t="s">
        <v>106</v>
      </c>
      <c r="H313">
        <f>vlookup(A313,'2) Geocode Locality'!$A$1:$K$220,9,FALSE)</f>
        <v>42.6494732</v>
      </c>
      <c r="I313">
        <f>vlookup(A313,'2) Geocode Locality'!$A$1:$K$220,10,FALSE)</f>
        <v>23.3110698</v>
      </c>
      <c r="J313" t="str">
        <f>vlookup(A313,'2) Geocode Locality'!$A$1:$K$220,11,FALSE)</f>
        <v>Pass</v>
      </c>
    </row>
    <row r="314" hidden="1">
      <c r="A314" s="10">
        <v>415.0</v>
      </c>
      <c r="B314" s="10" t="s">
        <v>585</v>
      </c>
      <c r="C314" s="10" t="s">
        <v>57</v>
      </c>
      <c r="D314" s="10" t="s">
        <v>104</v>
      </c>
      <c r="E314" s="10" t="s">
        <v>106</v>
      </c>
      <c r="H314">
        <f>vlookup(A314,'2) Geocode Locality'!$A$1:$K$220,9,FALSE)</f>
        <v>42.6494732</v>
      </c>
      <c r="I314">
        <f>vlookup(A314,'2) Geocode Locality'!$A$1:$K$220,10,FALSE)</f>
        <v>23.3110698</v>
      </c>
      <c r="J314" t="str">
        <f>vlookup(A314,'2) Geocode Locality'!$A$1:$K$220,11,FALSE)</f>
        <v>Pass</v>
      </c>
    </row>
    <row r="315" hidden="1">
      <c r="A315" s="10">
        <v>437.0</v>
      </c>
      <c r="B315" s="10" t="s">
        <v>633</v>
      </c>
      <c r="C315" s="10" t="s">
        <v>57</v>
      </c>
      <c r="D315" s="10" t="s">
        <v>104</v>
      </c>
      <c r="E315" s="10" t="s">
        <v>106</v>
      </c>
      <c r="H315">
        <f>vlookup(A315,'2) Geocode Locality'!$A$1:$K$220,9,FALSE)</f>
        <v>42.6494732</v>
      </c>
      <c r="I315">
        <f>vlookup(A315,'2) Geocode Locality'!$A$1:$K$220,10,FALSE)</f>
        <v>23.3110698</v>
      </c>
      <c r="J315" t="str">
        <f>vlookup(A315,'2) Geocode Locality'!$A$1:$K$220,11,FALSE)</f>
        <v>Pass</v>
      </c>
    </row>
    <row r="316" hidden="1">
      <c r="A316" s="10">
        <v>446.0</v>
      </c>
      <c r="B316" s="10" t="s">
        <v>644</v>
      </c>
      <c r="C316" s="10" t="s">
        <v>57</v>
      </c>
      <c r="D316" s="10" t="s">
        <v>104</v>
      </c>
      <c r="E316" s="10" t="s">
        <v>106</v>
      </c>
      <c r="H316">
        <f>vlookup(A316,'2) Geocode Locality'!$A$1:$K$220,9,FALSE)</f>
        <v>42.6494732</v>
      </c>
      <c r="I316">
        <f>vlookup(A316,'2) Geocode Locality'!$A$1:$K$220,10,FALSE)</f>
        <v>23.3110698</v>
      </c>
      <c r="J316" t="str">
        <f>vlookup(A316,'2) Geocode Locality'!$A$1:$K$220,11,FALSE)</f>
        <v>Pass</v>
      </c>
    </row>
    <row r="317" hidden="1">
      <c r="A317" s="10">
        <v>458.0</v>
      </c>
      <c r="B317" s="10" t="s">
        <v>666</v>
      </c>
      <c r="C317" s="10" t="s">
        <v>57</v>
      </c>
      <c r="D317" s="10" t="s">
        <v>104</v>
      </c>
      <c r="E317" s="10" t="s">
        <v>106</v>
      </c>
      <c r="H317">
        <f>vlookup(A317,'2) Geocode Locality'!$A$1:$K$220,9,FALSE)</f>
        <v>42.6494732</v>
      </c>
      <c r="I317">
        <f>vlookup(A317,'2) Geocode Locality'!$A$1:$K$220,10,FALSE)</f>
        <v>23.3110698</v>
      </c>
      <c r="J317" t="str">
        <f>vlookup(A317,'2) Geocode Locality'!$A$1:$K$220,11,FALSE)</f>
        <v>Pass</v>
      </c>
    </row>
    <row r="318" hidden="1">
      <c r="A318" s="10">
        <v>465.0</v>
      </c>
      <c r="B318" s="10" t="s">
        <v>670</v>
      </c>
      <c r="C318" s="10" t="s">
        <v>279</v>
      </c>
      <c r="D318" s="10" t="s">
        <v>104</v>
      </c>
      <c r="E318" s="10" t="s">
        <v>677</v>
      </c>
      <c r="H318">
        <f>vlookup(A318,'2) Geocode Locality'!$A$1:$K$220,9,FALSE)</f>
        <v>42.6692151</v>
      </c>
      <c r="I318">
        <f>vlookup(A318,'2) Geocode Locality'!$A$1:$K$220,10,FALSE)</f>
        <v>23.3126592</v>
      </c>
      <c r="J318" t="str">
        <f>vlookup(A318,'2) Geocode Locality'!$A$1:$K$220,11,FALSE)</f>
        <v>Pass</v>
      </c>
    </row>
    <row r="319" hidden="1">
      <c r="A319" s="10">
        <v>466.0</v>
      </c>
      <c r="B319" s="10" t="s">
        <v>738</v>
      </c>
      <c r="C319" s="10" t="s">
        <v>279</v>
      </c>
      <c r="D319" s="10" t="s">
        <v>104</v>
      </c>
      <c r="E319" s="10" t="s">
        <v>115</v>
      </c>
      <c r="F319" s="10" t="s">
        <v>739</v>
      </c>
      <c r="G319" s="10" t="s">
        <v>27</v>
      </c>
      <c r="H319">
        <f>vlookup(A319,'1) Geocode Streets'!$A$2:$L$157,10,FALSE)</f>
        <v>42.677222</v>
      </c>
      <c r="I319">
        <f>vlookup(A319,'1) Geocode Streets'!$A$2:$L$157,11,FALSE)</f>
        <v>23.308889</v>
      </c>
      <c r="J319" t="str">
        <f>vlookup(A319,'1) Geocode Streets'!$A$2:$L$157,12,FALSE)</f>
        <v>Pass</v>
      </c>
    </row>
    <row r="320" hidden="1">
      <c r="A320" s="10">
        <v>474.0</v>
      </c>
      <c r="B320" s="10" t="s">
        <v>692</v>
      </c>
      <c r="C320" s="10" t="s">
        <v>57</v>
      </c>
      <c r="D320" s="10" t="s">
        <v>104</v>
      </c>
      <c r="E320" s="10" t="s">
        <v>106</v>
      </c>
      <c r="H320">
        <f>vlookup(A320,'2) Geocode Locality'!$A$1:$K$220,9,FALSE)</f>
        <v>42.6494732</v>
      </c>
      <c r="I320">
        <f>vlookup(A320,'2) Geocode Locality'!$A$1:$K$220,10,FALSE)</f>
        <v>23.3110698</v>
      </c>
      <c r="J320" t="str">
        <f>vlookup(A320,'2) Geocode Locality'!$A$1:$K$220,11,FALSE)</f>
        <v>Pass</v>
      </c>
    </row>
    <row r="321" hidden="1">
      <c r="A321" s="10">
        <v>484.0</v>
      </c>
      <c r="B321" s="10" t="s">
        <v>703</v>
      </c>
      <c r="C321" s="10" t="s">
        <v>57</v>
      </c>
      <c r="D321" s="10" t="s">
        <v>104</v>
      </c>
      <c r="E321" s="10" t="s">
        <v>106</v>
      </c>
      <c r="F321" s="10" t="s">
        <v>763</v>
      </c>
      <c r="G321" s="10" t="s">
        <v>27</v>
      </c>
      <c r="H321">
        <f>vlookup(A321,'1) Geocode Streets'!$A$2:$L$157,10,FALSE)</f>
        <v>42.6512881</v>
      </c>
      <c r="I321">
        <f>vlookup(A321,'1) Geocode Streets'!$A$2:$L$157,11,FALSE)</f>
        <v>23.3104126</v>
      </c>
      <c r="J321" t="str">
        <f>vlookup(A321,'1) Geocode Streets'!$A$2:$L$157,12,FALSE)</f>
        <v>Pass</v>
      </c>
    </row>
    <row r="322" hidden="1">
      <c r="A322" s="10">
        <v>113.0</v>
      </c>
      <c r="B322" s="10" t="s">
        <v>56</v>
      </c>
      <c r="C322" s="10" t="s">
        <v>57</v>
      </c>
      <c r="D322" s="10" t="s">
        <v>59</v>
      </c>
      <c r="E322" s="10" t="s">
        <v>60</v>
      </c>
      <c r="F322" s="10" t="s">
        <v>62</v>
      </c>
      <c r="G322" s="10" t="s">
        <v>27</v>
      </c>
      <c r="H322">
        <f>vlookup(A322,'1) Geocode Streets'!$A$2:$L$157,10,FALSE)</f>
        <v>42.7035958</v>
      </c>
      <c r="I322">
        <f>vlookup(A322,'1) Geocode Streets'!$A$2:$L$157,11,FALSE)</f>
        <v>23.3099563</v>
      </c>
      <c r="J322" t="str">
        <f>vlookup(A322,'1) Geocode Streets'!$A$2:$L$157,12,FALSE)</f>
        <v>Pass</v>
      </c>
    </row>
    <row r="323" hidden="1">
      <c r="A323" s="10">
        <v>145.0</v>
      </c>
      <c r="B323" s="10" t="s">
        <v>147</v>
      </c>
      <c r="C323" s="10" t="s">
        <v>18</v>
      </c>
      <c r="D323" s="10" t="s">
        <v>59</v>
      </c>
      <c r="E323" s="10" t="s">
        <v>149</v>
      </c>
      <c r="H323">
        <f>vlookup(A323,'2) Geocode Locality'!$A$1:$K$220,9,FALSE)</f>
        <v>42.699444</v>
      </c>
      <c r="I323">
        <f>vlookup(A323,'2) Geocode Locality'!$A$1:$K$220,10,FALSE)</f>
        <v>23.309444</v>
      </c>
      <c r="J323" t="str">
        <f>vlookup(A323,'2) Geocode Locality'!$A$1:$K$220,11,FALSE)</f>
        <v>Pass</v>
      </c>
    </row>
    <row r="324" hidden="1">
      <c r="A324" s="10">
        <v>153.0</v>
      </c>
      <c r="B324" s="10" t="s">
        <v>161</v>
      </c>
      <c r="C324" s="10" t="s">
        <v>57</v>
      </c>
      <c r="D324" s="10" t="s">
        <v>59</v>
      </c>
      <c r="E324" s="10" t="s">
        <v>60</v>
      </c>
      <c r="F324" s="10" t="s">
        <v>168</v>
      </c>
      <c r="G324" s="10" t="s">
        <v>27</v>
      </c>
      <c r="H324">
        <f>vlookup(A324,'1) Geocode Streets'!$A$2:$L$157,10,FALSE)</f>
        <v>42.699444</v>
      </c>
      <c r="I324">
        <f>vlookup(A324,'1) Geocode Streets'!$A$2:$L$157,11,FALSE)</f>
        <v>23.309444</v>
      </c>
      <c r="J324" t="str">
        <f>vlookup(A324,'1) Geocode Streets'!$A$2:$L$157,12,FALSE)</f>
        <v>Pass</v>
      </c>
    </row>
    <row r="325" hidden="1">
      <c r="A325" s="10">
        <v>158.0</v>
      </c>
      <c r="B325" s="10" t="s">
        <v>167</v>
      </c>
      <c r="C325" s="10" t="s">
        <v>57</v>
      </c>
      <c r="D325" s="10" t="s">
        <v>59</v>
      </c>
      <c r="E325" s="10" t="s">
        <v>60</v>
      </c>
      <c r="F325" s="10" t="s">
        <v>183</v>
      </c>
      <c r="G325" s="10" t="s">
        <v>27</v>
      </c>
      <c r="H325">
        <f>vlookup(A325,'1) Geocode Streets'!$A$2:$L$157,10,FALSE)</f>
        <v>41.8128081</v>
      </c>
      <c r="I325">
        <f>vlookup(A325,'1) Geocode Streets'!$A$2:$L$157,11,FALSE)</f>
        <v>22.2177814</v>
      </c>
      <c r="J325" t="str">
        <f>vlookup(A325,'1) Geocode Streets'!$A$2:$L$157,12,FALSE)</f>
        <v>Pass</v>
      </c>
    </row>
    <row r="326" hidden="1">
      <c r="A326" s="10">
        <v>168.0</v>
      </c>
      <c r="B326" s="10" t="s">
        <v>188</v>
      </c>
      <c r="C326" s="10" t="s">
        <v>57</v>
      </c>
      <c r="D326" s="10" t="s">
        <v>59</v>
      </c>
      <c r="E326" s="10" t="s">
        <v>189</v>
      </c>
      <c r="H326">
        <f>vlookup(A326,'2) Geocode Locality'!$A$1:$K$220,9,FALSE)</f>
        <v>42.699444</v>
      </c>
      <c r="I326">
        <f>vlookup(A326,'2) Geocode Locality'!$A$1:$K$220,10,FALSE)</f>
        <v>23.309444</v>
      </c>
      <c r="J326" t="str">
        <f>vlookup(A326,'2) Geocode Locality'!$A$1:$K$220,11,FALSE)</f>
        <v>Pass</v>
      </c>
    </row>
    <row r="327" hidden="1">
      <c r="A327" s="10">
        <v>211.0</v>
      </c>
      <c r="B327" s="10" t="s">
        <v>280</v>
      </c>
      <c r="C327" s="10" t="s">
        <v>57</v>
      </c>
      <c r="D327" s="10" t="s">
        <v>59</v>
      </c>
      <c r="E327" s="10" t="s">
        <v>189</v>
      </c>
      <c r="F327" s="10" t="s">
        <v>295</v>
      </c>
      <c r="G327" s="10" t="s">
        <v>27</v>
      </c>
      <c r="H327">
        <f>vlookup(A327,'1) Geocode Streets'!$A$2:$L$157,10,FALSE)</f>
        <v>42.7015139</v>
      </c>
      <c r="I327">
        <f>vlookup(A327,'1) Geocode Streets'!$A$2:$L$157,11,FALSE)</f>
        <v>23.3077393</v>
      </c>
      <c r="J327" t="str">
        <f>vlookup(A327,'1) Geocode Streets'!$A$2:$L$157,12,FALSE)</f>
        <v>Pass</v>
      </c>
    </row>
    <row r="328" hidden="1">
      <c r="A328" s="10">
        <v>270.0</v>
      </c>
      <c r="B328" s="10" t="s">
        <v>423</v>
      </c>
      <c r="C328" s="10" t="s">
        <v>57</v>
      </c>
      <c r="D328" s="10" t="s">
        <v>59</v>
      </c>
      <c r="E328" s="10" t="s">
        <v>414</v>
      </c>
      <c r="F328" s="10" t="s">
        <v>425</v>
      </c>
      <c r="G328" s="10" t="s">
        <v>27</v>
      </c>
      <c r="H328">
        <f>vlookup(A328,'1) Geocode Streets'!$A$2:$L$157,10,FALSE)</f>
        <v>42.699444</v>
      </c>
      <c r="I328">
        <f>vlookup(A328,'1) Geocode Streets'!$A$2:$L$157,11,FALSE)</f>
        <v>23.309444</v>
      </c>
      <c r="J328" t="str">
        <f>vlookup(A328,'1) Geocode Streets'!$A$2:$L$157,12,FALSE)</f>
        <v>Pass</v>
      </c>
    </row>
    <row r="329" hidden="1">
      <c r="A329" s="10">
        <v>290.0</v>
      </c>
      <c r="B329" s="10" t="s">
        <v>387</v>
      </c>
      <c r="C329" s="10" t="s">
        <v>279</v>
      </c>
      <c r="D329" s="10" t="s">
        <v>59</v>
      </c>
      <c r="E329" s="10" t="s">
        <v>149</v>
      </c>
      <c r="H329">
        <f>vlookup(A329,'2) Geocode Locality'!$A$1:$K$220,9,FALSE)</f>
        <v>42.699444</v>
      </c>
      <c r="I329">
        <f>vlookup(A329,'2) Geocode Locality'!$A$1:$K$220,10,FALSE)</f>
        <v>23.309444</v>
      </c>
      <c r="J329" t="str">
        <f>vlookup(A329,'2) Geocode Locality'!$A$1:$K$220,11,FALSE)</f>
        <v>Pass</v>
      </c>
    </row>
    <row r="330" hidden="1">
      <c r="A330" s="10">
        <v>303.0</v>
      </c>
      <c r="B330" s="10" t="s">
        <v>411</v>
      </c>
      <c r="C330" s="10" t="s">
        <v>18</v>
      </c>
      <c r="D330" s="10" t="s">
        <v>59</v>
      </c>
      <c r="E330" s="10" t="s">
        <v>414</v>
      </c>
      <c r="H330">
        <f>vlookup(A330,'2) Geocode Locality'!$A$1:$K$220,9,FALSE)</f>
        <v>42.6966222</v>
      </c>
      <c r="I330">
        <f>vlookup(A330,'2) Geocode Locality'!$A$1:$K$220,10,FALSE)</f>
        <v>23.3098007</v>
      </c>
      <c r="J330" t="str">
        <f>vlookup(A330,'2) Geocode Locality'!$A$1:$K$220,11,FALSE)</f>
        <v>Pass</v>
      </c>
    </row>
    <row r="331" hidden="1">
      <c r="A331" s="10">
        <v>449.0</v>
      </c>
      <c r="B331" s="10" t="s">
        <v>653</v>
      </c>
      <c r="C331" s="10" t="s">
        <v>57</v>
      </c>
      <c r="D331" s="10" t="s">
        <v>59</v>
      </c>
      <c r="E331" s="10" t="s">
        <v>414</v>
      </c>
      <c r="H331">
        <f>vlookup(A331,'2) Geocode Locality'!$A$1:$K$220,9,FALSE)</f>
        <v>42.6966222</v>
      </c>
      <c r="I331">
        <f>vlookup(A331,'2) Geocode Locality'!$A$1:$K$220,10,FALSE)</f>
        <v>23.3098007</v>
      </c>
      <c r="J331" t="str">
        <f>vlookup(A331,'2) Geocode Locality'!$A$1:$K$220,11,FALSE)</f>
        <v>Pass</v>
      </c>
    </row>
    <row r="332" hidden="1">
      <c r="A332" s="10">
        <v>108.0</v>
      </c>
      <c r="B332" s="10" t="s">
        <v>44</v>
      </c>
      <c r="C332" s="10" t="s">
        <v>18</v>
      </c>
      <c r="D332" s="10" t="s">
        <v>46</v>
      </c>
      <c r="E332" s="10" t="s">
        <v>47</v>
      </c>
      <c r="H332">
        <f>vlookup(A332,'2) Geocode Locality'!$A$1:$K$220,9,FALSE)</f>
        <v>42.6344297</v>
      </c>
      <c r="I332">
        <f>vlookup(A332,'2) Geocode Locality'!$A$1:$K$220,10,FALSE)</f>
        <v>23.2998331</v>
      </c>
      <c r="J332" t="str">
        <f>vlookup(A332,'2) Geocode Locality'!$A$1:$K$220,11,FALSE)</f>
        <v>Pass</v>
      </c>
    </row>
    <row r="333" hidden="1">
      <c r="A333" s="10">
        <v>125.0</v>
      </c>
      <c r="B333" s="10" t="s">
        <v>94</v>
      </c>
      <c r="C333" s="10" t="s">
        <v>57</v>
      </c>
      <c r="D333" s="10" t="s">
        <v>46</v>
      </c>
      <c r="E333" s="10" t="s">
        <v>95</v>
      </c>
      <c r="H333">
        <f>vlookup(A333,'2) Geocode Locality'!$A$1:$K$220,9,FALSE)</f>
        <v>42.6623405</v>
      </c>
      <c r="I333">
        <f>vlookup(A333,'2) Geocode Locality'!$A$1:$K$220,10,FALSE)</f>
        <v>23.2673632</v>
      </c>
      <c r="J333" t="str">
        <f>vlookup(A333,'2) Geocode Locality'!$A$1:$K$220,11,FALSE)</f>
        <v>Pass</v>
      </c>
    </row>
    <row r="334" hidden="1">
      <c r="A334" s="10">
        <v>129.0</v>
      </c>
      <c r="B334" s="10" t="s">
        <v>107</v>
      </c>
      <c r="C334" s="10" t="s">
        <v>57</v>
      </c>
      <c r="D334" s="10" t="s">
        <v>46</v>
      </c>
      <c r="E334" s="10" t="s">
        <v>108</v>
      </c>
      <c r="H334">
        <f>vlookup(A334,'2) Geocode Locality'!$A$1:$K$220,9,FALSE)</f>
        <v>42.6674778</v>
      </c>
      <c r="I334">
        <f>vlookup(A334,'2) Geocode Locality'!$A$1:$K$220,10,FALSE)</f>
        <v>23.2488129</v>
      </c>
      <c r="J334" t="str">
        <f>vlookup(A334,'2) Geocode Locality'!$A$1:$K$220,11,FALSE)</f>
        <v>Pass</v>
      </c>
    </row>
    <row r="335" hidden="1">
      <c r="A335" s="10">
        <v>135.0</v>
      </c>
      <c r="B335" s="10" t="s">
        <v>121</v>
      </c>
      <c r="C335" s="10" t="s">
        <v>57</v>
      </c>
      <c r="D335" s="10" t="s">
        <v>46</v>
      </c>
      <c r="E335" s="10" t="s">
        <v>95</v>
      </c>
      <c r="H335">
        <f>vlookup(A335,'2) Geocode Locality'!$A$1:$K$220,9,FALSE)</f>
        <v>42.6623405</v>
      </c>
      <c r="I335">
        <f>vlookup(A335,'2) Geocode Locality'!$A$1:$K$220,10,FALSE)</f>
        <v>23.2673632</v>
      </c>
      <c r="J335" t="str">
        <f>vlookup(A335,'2) Geocode Locality'!$A$1:$K$220,11,FALSE)</f>
        <v>Pass</v>
      </c>
    </row>
    <row r="336" hidden="1">
      <c r="A336" s="10">
        <v>137.0</v>
      </c>
      <c r="B336" s="10" t="s">
        <v>127</v>
      </c>
      <c r="C336" s="10" t="s">
        <v>57</v>
      </c>
      <c r="D336" s="10" t="s">
        <v>46</v>
      </c>
      <c r="E336" s="10" t="s">
        <v>95</v>
      </c>
      <c r="H336">
        <f>vlookup(A336,'2) Geocode Locality'!$A$1:$K$220,9,FALSE)</f>
        <v>42.6623405</v>
      </c>
      <c r="I336">
        <f>vlookup(A336,'2) Geocode Locality'!$A$1:$K$220,10,FALSE)</f>
        <v>23.2673632</v>
      </c>
      <c r="J336" t="str">
        <f>vlookup(A336,'2) Geocode Locality'!$A$1:$K$220,11,FALSE)</f>
        <v>Pass</v>
      </c>
    </row>
    <row r="337" hidden="1">
      <c r="A337" s="10">
        <v>148.0</v>
      </c>
      <c r="B337" s="10" t="s">
        <v>157</v>
      </c>
      <c r="C337" s="10" t="s">
        <v>57</v>
      </c>
      <c r="D337" s="10" t="s">
        <v>46</v>
      </c>
      <c r="E337" s="10" t="s">
        <v>95</v>
      </c>
      <c r="H337">
        <f>vlookup(A337,'2) Geocode Locality'!$A$1:$K$220,9,FALSE)</f>
        <v>42.6623405</v>
      </c>
      <c r="I337">
        <f>vlookup(A337,'2) Geocode Locality'!$A$1:$K$220,10,FALSE)</f>
        <v>23.2673632</v>
      </c>
      <c r="J337" t="str">
        <f>vlookup(A337,'2) Geocode Locality'!$A$1:$K$220,11,FALSE)</f>
        <v>Pass</v>
      </c>
    </row>
    <row r="338" hidden="1">
      <c r="A338" s="10">
        <v>149.0</v>
      </c>
      <c r="B338" s="10" t="s">
        <v>157</v>
      </c>
      <c r="C338" s="10" t="s">
        <v>57</v>
      </c>
      <c r="D338" s="10" t="s">
        <v>46</v>
      </c>
      <c r="E338" s="10" t="s">
        <v>158</v>
      </c>
      <c r="H338">
        <f>vlookup(A338,'2) Geocode Locality'!$A$1:$K$220,9,FALSE)</f>
        <v>42.6652466</v>
      </c>
      <c r="I338">
        <f>vlookup(A338,'2) Geocode Locality'!$A$1:$K$220,10,FALSE)</f>
        <v>23.2598648</v>
      </c>
      <c r="J338" t="str">
        <f>vlookup(A338,'2) Geocode Locality'!$A$1:$K$220,11,FALSE)</f>
        <v>Pass</v>
      </c>
    </row>
    <row r="339" hidden="1">
      <c r="A339" s="10">
        <v>159.0</v>
      </c>
      <c r="B339" s="10" t="s">
        <v>167</v>
      </c>
      <c r="C339" s="10" t="s">
        <v>57</v>
      </c>
      <c r="D339" s="10" t="s">
        <v>46</v>
      </c>
      <c r="E339" s="10" t="s">
        <v>169</v>
      </c>
      <c r="H339">
        <f>vlookup(A339,'2) Geocode Locality'!$A$1:$K$220,9,FALSE)</f>
        <v>42.64674</v>
      </c>
      <c r="I339">
        <f>vlookup(A339,'2) Geocode Locality'!$A$1:$K$220,10,FALSE)</f>
        <v>23.2804153</v>
      </c>
      <c r="J339" t="str">
        <f>vlookup(A339,'2) Geocode Locality'!$A$1:$K$220,11,FALSE)</f>
        <v>Pass</v>
      </c>
    </row>
    <row r="340" hidden="1">
      <c r="A340" s="10">
        <v>169.0</v>
      </c>
      <c r="B340" s="10" t="s">
        <v>188</v>
      </c>
      <c r="C340" s="10" t="s">
        <v>57</v>
      </c>
      <c r="D340" s="10" t="s">
        <v>46</v>
      </c>
      <c r="E340" s="10" t="s">
        <v>169</v>
      </c>
      <c r="H340">
        <f>vlookup(A340,'2) Geocode Locality'!$A$1:$K$220,9,FALSE)</f>
        <v>42.64674</v>
      </c>
      <c r="I340">
        <f>vlookup(A340,'2) Geocode Locality'!$A$1:$K$220,10,FALSE)</f>
        <v>23.2804153</v>
      </c>
      <c r="J340" t="str">
        <f>vlookup(A340,'2) Geocode Locality'!$A$1:$K$220,11,FALSE)</f>
        <v>Pass</v>
      </c>
    </row>
    <row r="341" hidden="1">
      <c r="A341" s="10">
        <v>172.0</v>
      </c>
      <c r="B341" s="10" t="s">
        <v>202</v>
      </c>
      <c r="C341" s="10" t="s">
        <v>57</v>
      </c>
      <c r="D341" s="10" t="s">
        <v>46</v>
      </c>
      <c r="E341" s="10" t="s">
        <v>203</v>
      </c>
      <c r="H341">
        <f>vlookup(A341,'2) Geocode Locality'!$A$1:$K$220,9,FALSE)</f>
        <v>42.55</v>
      </c>
      <c r="I341">
        <f>vlookup(A341,'2) Geocode Locality'!$A$1:$K$220,10,FALSE)</f>
        <v>23.25</v>
      </c>
      <c r="J341" t="str">
        <f>vlookup(A341,'2) Geocode Locality'!$A$1:$K$220,11,FALSE)</f>
        <v>Pass</v>
      </c>
    </row>
    <row r="342" hidden="1">
      <c r="A342" s="10">
        <v>177.0</v>
      </c>
      <c r="B342" s="10" t="s">
        <v>212</v>
      </c>
      <c r="C342" s="10" t="s">
        <v>57</v>
      </c>
      <c r="D342" s="10" t="s">
        <v>46</v>
      </c>
      <c r="E342" s="10" t="s">
        <v>95</v>
      </c>
      <c r="H342">
        <f>vlookup(A342,'2) Geocode Locality'!$A$1:$K$220,9,FALSE)</f>
        <v>42.6623405</v>
      </c>
      <c r="I342">
        <f>vlookup(A342,'2) Geocode Locality'!$A$1:$K$220,10,FALSE)</f>
        <v>23.2673632</v>
      </c>
      <c r="J342" t="str">
        <f>vlookup(A342,'2) Geocode Locality'!$A$1:$K$220,11,FALSE)</f>
        <v>Pass</v>
      </c>
    </row>
    <row r="343" hidden="1">
      <c r="A343" s="10">
        <v>180.0</v>
      </c>
      <c r="B343" s="10" t="s">
        <v>213</v>
      </c>
      <c r="C343" s="10" t="s">
        <v>57</v>
      </c>
      <c r="D343" s="10" t="s">
        <v>46</v>
      </c>
      <c r="E343" s="10" t="s">
        <v>217</v>
      </c>
      <c r="H343">
        <f>vlookup(A343,'2) Geocode Locality'!$A$1:$K$220,9,FALSE)</f>
        <v>42.6700068</v>
      </c>
      <c r="I343">
        <f>vlookup(A343,'2) Geocode Locality'!$A$1:$K$220,10,FALSE)</f>
        <v>23.2878249</v>
      </c>
      <c r="J343" t="str">
        <f>vlookup(A343,'2) Geocode Locality'!$A$1:$K$220,11,FALSE)</f>
        <v>Pass</v>
      </c>
    </row>
    <row r="344" hidden="1">
      <c r="A344" s="10">
        <v>200.0</v>
      </c>
      <c r="B344" s="10" t="s">
        <v>245</v>
      </c>
      <c r="C344" s="10" t="s">
        <v>57</v>
      </c>
      <c r="D344" s="10" t="s">
        <v>46</v>
      </c>
      <c r="E344" s="10" t="s">
        <v>217</v>
      </c>
      <c r="H344">
        <f>vlookup(A344,'2) Geocode Locality'!$A$1:$K$220,9,FALSE)</f>
        <v>42.6700068</v>
      </c>
      <c r="I344">
        <f>vlookup(A344,'2) Geocode Locality'!$A$1:$K$220,10,FALSE)</f>
        <v>23.2878249</v>
      </c>
      <c r="J344" t="str">
        <f>vlookup(A344,'2) Geocode Locality'!$A$1:$K$220,11,FALSE)</f>
        <v>Pass</v>
      </c>
    </row>
    <row r="345" hidden="1">
      <c r="A345" s="10">
        <v>206.0</v>
      </c>
      <c r="B345" s="10" t="s">
        <v>266</v>
      </c>
      <c r="C345" s="10" t="s">
        <v>18</v>
      </c>
      <c r="D345" s="10" t="s">
        <v>46</v>
      </c>
      <c r="E345" s="10" t="s">
        <v>95</v>
      </c>
      <c r="H345">
        <f>vlookup(A345,'2) Geocode Locality'!$A$1:$K$220,9,FALSE)</f>
        <v>42.6623405</v>
      </c>
      <c r="I345">
        <f>vlookup(A345,'2) Geocode Locality'!$A$1:$K$220,10,FALSE)</f>
        <v>23.2673632</v>
      </c>
      <c r="J345" t="str">
        <f>vlookup(A345,'2) Geocode Locality'!$A$1:$K$220,11,FALSE)</f>
        <v>Pass</v>
      </c>
    </row>
    <row r="346" hidden="1">
      <c r="A346" s="10">
        <v>208.0</v>
      </c>
      <c r="B346" s="10" t="s">
        <v>272</v>
      </c>
      <c r="C346" s="10" t="s">
        <v>57</v>
      </c>
      <c r="D346" s="10" t="s">
        <v>46</v>
      </c>
      <c r="H346">
        <f>vlookup(A346,'2) Geocode Locality'!$A$1:$K$220,9,FALSE)</f>
        <v>42.55</v>
      </c>
      <c r="I346">
        <f>vlookup(A346,'2) Geocode Locality'!$A$1:$K$220,10,FALSE)</f>
        <v>23.25</v>
      </c>
      <c r="J346" t="str">
        <f>vlookup(A346,'2) Geocode Locality'!$A$1:$K$220,11,FALSE)</f>
        <v>Pass</v>
      </c>
    </row>
    <row r="347" hidden="1">
      <c r="A347" s="10">
        <v>217.0</v>
      </c>
      <c r="B347" s="10" t="s">
        <v>288</v>
      </c>
      <c r="C347" s="10" t="s">
        <v>57</v>
      </c>
      <c r="D347" s="10" t="s">
        <v>46</v>
      </c>
      <c r="E347" s="10" t="s">
        <v>217</v>
      </c>
      <c r="H347">
        <f>vlookup(A347,'2) Geocode Locality'!$A$1:$K$220,9,FALSE)</f>
        <v>42.6700068</v>
      </c>
      <c r="I347">
        <f>vlookup(A347,'2) Geocode Locality'!$A$1:$K$220,10,FALSE)</f>
        <v>23.2878249</v>
      </c>
      <c r="J347" t="str">
        <f>vlookup(A347,'2) Geocode Locality'!$A$1:$K$220,11,FALSE)</f>
        <v>Pass</v>
      </c>
    </row>
    <row r="348" hidden="1">
      <c r="A348" s="10">
        <v>222.0</v>
      </c>
      <c r="B348" s="10" t="s">
        <v>292</v>
      </c>
      <c r="C348" s="10" t="s">
        <v>57</v>
      </c>
      <c r="D348" s="10" t="s">
        <v>46</v>
      </c>
      <c r="E348" s="10" t="s">
        <v>217</v>
      </c>
      <c r="H348">
        <f>vlookup(A348,'2) Geocode Locality'!$A$1:$K$220,9,FALSE)</f>
        <v>42.6700068</v>
      </c>
      <c r="I348">
        <f>vlookup(A348,'2) Geocode Locality'!$A$1:$K$220,10,FALSE)</f>
        <v>23.2878249</v>
      </c>
      <c r="J348" t="str">
        <f>vlookup(A348,'2) Geocode Locality'!$A$1:$K$220,11,FALSE)</f>
        <v>Pass</v>
      </c>
    </row>
    <row r="349" hidden="1">
      <c r="A349" s="10">
        <v>224.0</v>
      </c>
      <c r="B349" s="10" t="s">
        <v>292</v>
      </c>
      <c r="C349" s="10" t="s">
        <v>18</v>
      </c>
      <c r="D349" s="10" t="s">
        <v>46</v>
      </c>
      <c r="E349" s="10" t="s">
        <v>47</v>
      </c>
      <c r="H349">
        <f>vlookup(A349,'2) Geocode Locality'!$A$1:$K$220,9,FALSE)</f>
        <v>42.6344297</v>
      </c>
      <c r="I349">
        <f>vlookup(A349,'2) Geocode Locality'!$A$1:$K$220,10,FALSE)</f>
        <v>23.2998331</v>
      </c>
      <c r="J349" t="str">
        <f>vlookup(A349,'2) Geocode Locality'!$A$1:$K$220,11,FALSE)</f>
        <v>Pass</v>
      </c>
    </row>
    <row r="350" hidden="1">
      <c r="A350" s="10">
        <v>225.0</v>
      </c>
      <c r="B350" s="10" t="s">
        <v>294</v>
      </c>
      <c r="C350" s="10" t="s">
        <v>57</v>
      </c>
      <c r="D350" s="10" t="s">
        <v>46</v>
      </c>
      <c r="E350" s="10" t="s">
        <v>158</v>
      </c>
      <c r="H350">
        <f>vlookup(A350,'2) Geocode Locality'!$A$1:$K$220,9,FALSE)</f>
        <v>42.6652466</v>
      </c>
      <c r="I350">
        <f>vlookup(A350,'2) Geocode Locality'!$A$1:$K$220,10,FALSE)</f>
        <v>23.2598648</v>
      </c>
      <c r="J350" t="str">
        <f>vlookup(A350,'2) Geocode Locality'!$A$1:$K$220,11,FALSE)</f>
        <v>Pass</v>
      </c>
    </row>
    <row r="351" hidden="1">
      <c r="A351" s="10">
        <v>231.0</v>
      </c>
      <c r="B351" s="10" t="s">
        <v>303</v>
      </c>
      <c r="C351" s="10" t="s">
        <v>57</v>
      </c>
      <c r="D351" s="10" t="s">
        <v>46</v>
      </c>
      <c r="E351" s="10" t="s">
        <v>217</v>
      </c>
      <c r="H351">
        <f>vlookup(A351,'2) Geocode Locality'!$A$1:$K$220,9,FALSE)</f>
        <v>42.6700068</v>
      </c>
      <c r="I351">
        <f>vlookup(A351,'2) Geocode Locality'!$A$1:$K$220,10,FALSE)</f>
        <v>23.2878249</v>
      </c>
      <c r="J351" t="str">
        <f>vlookup(A351,'2) Geocode Locality'!$A$1:$K$220,11,FALSE)</f>
        <v>Pass</v>
      </c>
    </row>
    <row r="352" hidden="1">
      <c r="A352" s="10">
        <v>239.0</v>
      </c>
      <c r="B352" s="10" t="s">
        <v>314</v>
      </c>
      <c r="C352" s="10" t="s">
        <v>18</v>
      </c>
      <c r="D352" s="10" t="s">
        <v>46</v>
      </c>
      <c r="E352" s="10" t="s">
        <v>217</v>
      </c>
      <c r="H352">
        <f>vlookup(A352,'2) Geocode Locality'!$A$1:$K$220,9,FALSE)</f>
        <v>42.6700068</v>
      </c>
      <c r="I352">
        <f>vlookup(A352,'2) Geocode Locality'!$A$1:$K$220,10,FALSE)</f>
        <v>23.2878249</v>
      </c>
      <c r="J352" t="str">
        <f>vlookup(A352,'2) Geocode Locality'!$A$1:$K$220,11,FALSE)</f>
        <v>Pass</v>
      </c>
    </row>
    <row r="353" hidden="1">
      <c r="A353" s="10">
        <v>240.0</v>
      </c>
      <c r="B353" s="10" t="s">
        <v>314</v>
      </c>
      <c r="C353" s="10" t="s">
        <v>279</v>
      </c>
      <c r="D353" s="10" t="s">
        <v>46</v>
      </c>
      <c r="E353" s="10" t="s">
        <v>169</v>
      </c>
      <c r="H353">
        <f>vlookup(A353,'2) Geocode Locality'!$A$1:$K$220,9,FALSE)</f>
        <v>42.64674</v>
      </c>
      <c r="I353">
        <f>vlookup(A353,'2) Geocode Locality'!$A$1:$K$220,10,FALSE)</f>
        <v>23.2804153</v>
      </c>
      <c r="J353" t="str">
        <f>vlookup(A353,'2) Geocode Locality'!$A$1:$K$220,11,FALSE)</f>
        <v>Pass</v>
      </c>
    </row>
    <row r="354" hidden="1">
      <c r="A354" s="10">
        <v>248.0</v>
      </c>
      <c r="B354" s="10" t="s">
        <v>333</v>
      </c>
      <c r="C354" s="10" t="s">
        <v>279</v>
      </c>
      <c r="D354" s="10" t="s">
        <v>46</v>
      </c>
      <c r="E354" s="10" t="s">
        <v>334</v>
      </c>
      <c r="H354">
        <f>vlookup(A354,'2) Geocode Locality'!$A$1:$K$220,9,FALSE)</f>
        <v>42.6498159</v>
      </c>
      <c r="I354">
        <f>vlookup(A354,'2) Geocode Locality'!$A$1:$K$220,10,FALSE)</f>
        <v>23.2388913</v>
      </c>
      <c r="J354" t="str">
        <f>vlookup(A354,'2) Geocode Locality'!$A$1:$K$220,11,FALSE)</f>
        <v>Pass</v>
      </c>
    </row>
    <row r="355" hidden="1">
      <c r="A355" s="10">
        <v>261.0</v>
      </c>
      <c r="B355" s="10" t="s">
        <v>352</v>
      </c>
      <c r="C355" s="10" t="s">
        <v>57</v>
      </c>
      <c r="D355" s="10" t="s">
        <v>46</v>
      </c>
      <c r="E355" s="10" t="s">
        <v>217</v>
      </c>
      <c r="H355">
        <f>vlookup(A355,'2) Geocode Locality'!$A$1:$K$220,9,FALSE)</f>
        <v>42.6700068</v>
      </c>
      <c r="I355">
        <f>vlookup(A355,'2) Geocode Locality'!$A$1:$K$220,10,FALSE)</f>
        <v>23.2878249</v>
      </c>
      <c r="J355" t="str">
        <f>vlookup(A355,'2) Geocode Locality'!$A$1:$K$220,11,FALSE)</f>
        <v>Pass</v>
      </c>
    </row>
    <row r="356" hidden="1">
      <c r="A356" s="10">
        <v>262.0</v>
      </c>
      <c r="B356" s="10" t="s">
        <v>352</v>
      </c>
      <c r="C356" s="10" t="s">
        <v>33</v>
      </c>
      <c r="D356" s="10" t="s">
        <v>46</v>
      </c>
      <c r="E356" s="10" t="s">
        <v>95</v>
      </c>
      <c r="H356">
        <f>vlookup(A356,'2) Geocode Locality'!$A$1:$K$220,9,FALSE)</f>
        <v>42.6623405</v>
      </c>
      <c r="I356">
        <f>vlookup(A356,'2) Geocode Locality'!$A$1:$K$220,10,FALSE)</f>
        <v>23.2673632</v>
      </c>
      <c r="J356" t="str">
        <f>vlookup(A356,'2) Geocode Locality'!$A$1:$K$220,11,FALSE)</f>
        <v>Pass</v>
      </c>
    </row>
    <row r="357" hidden="1">
      <c r="A357" s="10">
        <v>263.0</v>
      </c>
      <c r="B357" s="10" t="s">
        <v>352</v>
      </c>
      <c r="C357" s="10" t="s">
        <v>279</v>
      </c>
      <c r="D357" s="10" t="s">
        <v>46</v>
      </c>
      <c r="E357" s="10" t="s">
        <v>95</v>
      </c>
      <c r="H357">
        <f>vlookup(A357,'2) Geocode Locality'!$A$1:$K$220,9,FALSE)</f>
        <v>42.6623405</v>
      </c>
      <c r="I357">
        <f>vlookup(A357,'2) Geocode Locality'!$A$1:$K$220,10,FALSE)</f>
        <v>23.2673632</v>
      </c>
      <c r="J357" t="str">
        <f>vlookup(A357,'2) Geocode Locality'!$A$1:$K$220,11,FALSE)</f>
        <v>Pass</v>
      </c>
    </row>
    <row r="358" hidden="1">
      <c r="A358" s="10">
        <v>273.0</v>
      </c>
      <c r="B358" s="10" t="s">
        <v>370</v>
      </c>
      <c r="C358" s="10" t="s">
        <v>57</v>
      </c>
      <c r="D358" s="10" t="s">
        <v>46</v>
      </c>
      <c r="E358" s="10" t="s">
        <v>217</v>
      </c>
      <c r="H358">
        <f>vlookup(A358,'2) Geocode Locality'!$A$1:$K$220,9,FALSE)</f>
        <v>42.6700068</v>
      </c>
      <c r="I358">
        <f>vlookup(A358,'2) Geocode Locality'!$A$1:$K$220,10,FALSE)</f>
        <v>23.2878249</v>
      </c>
      <c r="J358" t="str">
        <f>vlookup(A358,'2) Geocode Locality'!$A$1:$K$220,11,FALSE)</f>
        <v>Pass</v>
      </c>
    </row>
    <row r="359" hidden="1">
      <c r="A359" s="10">
        <v>317.0</v>
      </c>
      <c r="B359" s="10" t="s">
        <v>431</v>
      </c>
      <c r="C359" s="10" t="s">
        <v>57</v>
      </c>
      <c r="D359" s="10" t="s">
        <v>46</v>
      </c>
      <c r="E359" s="10" t="s">
        <v>217</v>
      </c>
      <c r="H359">
        <f>vlookup(A359,'2) Geocode Locality'!$A$1:$K$220,9,FALSE)</f>
        <v>42.6700068</v>
      </c>
      <c r="I359">
        <f>vlookup(A359,'2) Geocode Locality'!$A$1:$K$220,10,FALSE)</f>
        <v>23.2878249</v>
      </c>
      <c r="J359" t="str">
        <f>vlookup(A359,'2) Geocode Locality'!$A$1:$K$220,11,FALSE)</f>
        <v>Pass</v>
      </c>
    </row>
    <row r="360" hidden="1">
      <c r="A360" s="10">
        <v>328.0</v>
      </c>
      <c r="B360" s="10" t="s">
        <v>441</v>
      </c>
      <c r="C360" s="10" t="s">
        <v>279</v>
      </c>
      <c r="D360" s="10" t="s">
        <v>46</v>
      </c>
      <c r="E360" s="10" t="s">
        <v>169</v>
      </c>
      <c r="H360">
        <f>vlookup(A360,'2) Geocode Locality'!$A$1:$K$220,9,FALSE)</f>
        <v>42.64674</v>
      </c>
      <c r="I360">
        <f>vlookup(A360,'2) Geocode Locality'!$A$1:$K$220,10,FALSE)</f>
        <v>23.2804153</v>
      </c>
      <c r="J360" t="str">
        <f>vlookup(A360,'2) Geocode Locality'!$A$1:$K$220,11,FALSE)</f>
        <v>Pass</v>
      </c>
    </row>
    <row r="361" hidden="1">
      <c r="A361" s="10">
        <v>332.0</v>
      </c>
      <c r="B361" s="10" t="s">
        <v>458</v>
      </c>
      <c r="C361" s="10" t="s">
        <v>279</v>
      </c>
      <c r="D361" s="10" t="s">
        <v>46</v>
      </c>
      <c r="E361" s="10" t="s">
        <v>217</v>
      </c>
      <c r="H361">
        <f>vlookup(A361,'2) Geocode Locality'!$A$1:$K$220,9,FALSE)</f>
        <v>42.6700068</v>
      </c>
      <c r="I361">
        <f>vlookup(A361,'2) Geocode Locality'!$A$1:$K$220,10,FALSE)</f>
        <v>23.2878249</v>
      </c>
      <c r="J361" t="str">
        <f>vlookup(A361,'2) Geocode Locality'!$A$1:$K$220,11,FALSE)</f>
        <v>Pass</v>
      </c>
    </row>
    <row r="362" hidden="1">
      <c r="A362" s="10">
        <v>335.0</v>
      </c>
      <c r="B362" s="10" t="s">
        <v>470</v>
      </c>
      <c r="C362" s="10" t="s">
        <v>57</v>
      </c>
      <c r="D362" s="10" t="s">
        <v>46</v>
      </c>
      <c r="E362" s="10" t="s">
        <v>217</v>
      </c>
      <c r="H362">
        <f>vlookup(A362,'2) Geocode Locality'!$A$1:$K$220,9,FALSE)</f>
        <v>42.6700068</v>
      </c>
      <c r="I362">
        <f>vlookup(A362,'2) Geocode Locality'!$A$1:$K$220,10,FALSE)</f>
        <v>23.2878249</v>
      </c>
      <c r="J362" t="str">
        <f>vlookup(A362,'2) Geocode Locality'!$A$1:$K$220,11,FALSE)</f>
        <v>Pass</v>
      </c>
    </row>
    <row r="363" hidden="1">
      <c r="A363" s="10">
        <v>340.0</v>
      </c>
      <c r="B363" s="10" t="s">
        <v>473</v>
      </c>
      <c r="C363" s="10" t="s">
        <v>57</v>
      </c>
      <c r="D363" s="10" t="s">
        <v>46</v>
      </c>
      <c r="E363" s="10" t="s">
        <v>158</v>
      </c>
      <c r="H363">
        <f>vlookup(A363,'2) Geocode Locality'!$A$1:$K$220,9,FALSE)</f>
        <v>42.6652466</v>
      </c>
      <c r="I363">
        <f>vlookup(A363,'2) Geocode Locality'!$A$1:$K$220,10,FALSE)</f>
        <v>23.2598648</v>
      </c>
      <c r="J363" t="str">
        <f>vlookup(A363,'2) Geocode Locality'!$A$1:$K$220,11,FALSE)</f>
        <v>Pass</v>
      </c>
    </row>
    <row r="364" hidden="1">
      <c r="A364" s="10">
        <v>349.0</v>
      </c>
      <c r="B364" s="10" t="s">
        <v>479</v>
      </c>
      <c r="C364" s="10" t="s">
        <v>57</v>
      </c>
      <c r="D364" s="10" t="s">
        <v>46</v>
      </c>
      <c r="E364" s="10" t="s">
        <v>217</v>
      </c>
      <c r="H364">
        <f>vlookup(A364,'2) Geocode Locality'!$A$1:$K$220,9,FALSE)</f>
        <v>42.6700068</v>
      </c>
      <c r="I364">
        <f>vlookup(A364,'2) Geocode Locality'!$A$1:$K$220,10,FALSE)</f>
        <v>23.2878249</v>
      </c>
      <c r="J364" t="str">
        <f>vlookup(A364,'2) Geocode Locality'!$A$1:$K$220,11,FALSE)</f>
        <v>Pass</v>
      </c>
    </row>
    <row r="365" hidden="1">
      <c r="A365" s="10">
        <v>360.0</v>
      </c>
      <c r="B365" s="10" t="s">
        <v>487</v>
      </c>
      <c r="C365" s="10" t="s">
        <v>279</v>
      </c>
      <c r="D365" s="10" t="s">
        <v>46</v>
      </c>
      <c r="E365" s="10" t="s">
        <v>108</v>
      </c>
      <c r="H365">
        <f>vlookup(A365,'2) Geocode Locality'!$A$1:$K$220,9,FALSE)</f>
        <v>42.6674778</v>
      </c>
      <c r="I365">
        <f>vlookup(A365,'2) Geocode Locality'!$A$1:$K$220,10,FALSE)</f>
        <v>23.2488129</v>
      </c>
      <c r="J365" t="str">
        <f>vlookup(A365,'2) Geocode Locality'!$A$1:$K$220,11,FALSE)</f>
        <v>Pass</v>
      </c>
    </row>
    <row r="366" hidden="1">
      <c r="A366" s="10">
        <v>364.0</v>
      </c>
      <c r="B366" s="10" t="s">
        <v>509</v>
      </c>
      <c r="C366" s="10" t="s">
        <v>57</v>
      </c>
      <c r="D366" s="10" t="s">
        <v>46</v>
      </c>
      <c r="E366" s="10" t="s">
        <v>95</v>
      </c>
      <c r="H366">
        <f>vlookup(A366,'2) Geocode Locality'!$A$1:$K$220,9,FALSE)</f>
        <v>42.6623405</v>
      </c>
      <c r="I366">
        <f>vlookup(A366,'2) Geocode Locality'!$A$1:$K$220,10,FALSE)</f>
        <v>23.2673632</v>
      </c>
      <c r="J366" t="str">
        <f>vlookup(A366,'2) Geocode Locality'!$A$1:$K$220,11,FALSE)</f>
        <v>Pass</v>
      </c>
    </row>
    <row r="367" hidden="1">
      <c r="A367" s="10">
        <v>368.0</v>
      </c>
      <c r="B367" s="10" t="s">
        <v>510</v>
      </c>
      <c r="C367" s="10" t="s">
        <v>57</v>
      </c>
      <c r="D367" s="10" t="s">
        <v>46</v>
      </c>
      <c r="E367" s="10" t="s">
        <v>108</v>
      </c>
      <c r="H367">
        <f>vlookup(A367,'2) Geocode Locality'!$A$1:$K$220,9,FALSE)</f>
        <v>42.6674778</v>
      </c>
      <c r="I367">
        <f>vlookup(A367,'2) Geocode Locality'!$A$1:$K$220,10,FALSE)</f>
        <v>23.2488129</v>
      </c>
      <c r="J367" t="str">
        <f>vlookup(A367,'2) Geocode Locality'!$A$1:$K$220,11,FALSE)</f>
        <v>Pass</v>
      </c>
    </row>
    <row r="368" hidden="1">
      <c r="A368" s="10">
        <v>369.0</v>
      </c>
      <c r="B368" s="10" t="s">
        <v>510</v>
      </c>
      <c r="C368" s="10" t="s">
        <v>57</v>
      </c>
      <c r="D368" s="10" t="s">
        <v>46</v>
      </c>
      <c r="E368" s="10" t="s">
        <v>95</v>
      </c>
      <c r="F368" s="10" t="s">
        <v>625</v>
      </c>
      <c r="G368" s="10" t="s">
        <v>27</v>
      </c>
      <c r="H368">
        <f>vlookup(A368,'1) Geocode Streets'!$A$2:$L$157,10,FALSE)</f>
        <v>42.6686304</v>
      </c>
      <c r="I368">
        <f>vlookup(A368,'1) Geocode Streets'!$A$2:$L$157,11,FALSE)</f>
        <v>23.2724992</v>
      </c>
      <c r="J368" t="str">
        <f>vlookup(A368,'1) Geocode Streets'!$A$2:$L$157,12,FALSE)</f>
        <v>Pass</v>
      </c>
    </row>
    <row r="369" hidden="1">
      <c r="A369" s="10">
        <v>370.0</v>
      </c>
      <c r="B369" s="10" t="s">
        <v>510</v>
      </c>
      <c r="C369" s="10" t="s">
        <v>57</v>
      </c>
      <c r="D369" s="10" t="s">
        <v>46</v>
      </c>
      <c r="E369" s="10" t="s">
        <v>95</v>
      </c>
      <c r="H369">
        <f>vlookup(A369,'2) Geocode Locality'!$A$1:$K$220,9,FALSE)</f>
        <v>42.6623405</v>
      </c>
      <c r="I369">
        <f>vlookup(A369,'2) Geocode Locality'!$A$1:$K$220,10,FALSE)</f>
        <v>23.2673632</v>
      </c>
      <c r="J369" t="str">
        <f>vlookup(A369,'2) Geocode Locality'!$A$1:$K$220,11,FALSE)</f>
        <v>Pass</v>
      </c>
    </row>
    <row r="370" hidden="1">
      <c r="A370" s="10">
        <v>372.0</v>
      </c>
      <c r="B370" s="10" t="s">
        <v>510</v>
      </c>
      <c r="C370" s="10" t="s">
        <v>18</v>
      </c>
      <c r="D370" s="10" t="s">
        <v>46</v>
      </c>
      <c r="E370" s="10" t="s">
        <v>203</v>
      </c>
      <c r="H370">
        <f>vlookup(A370,'2) Geocode Locality'!$A$1:$K$220,9,FALSE)</f>
        <v>42.55</v>
      </c>
      <c r="I370">
        <f>vlookup(A370,'2) Geocode Locality'!$A$1:$K$220,10,FALSE)</f>
        <v>23.25</v>
      </c>
      <c r="J370" t="str">
        <f>vlookup(A370,'2) Geocode Locality'!$A$1:$K$220,11,FALSE)</f>
        <v>Pass</v>
      </c>
    </row>
    <row r="371" hidden="1">
      <c r="A371" s="10">
        <v>378.0</v>
      </c>
      <c r="B371" s="10" t="s">
        <v>518</v>
      </c>
      <c r="C371" s="10" t="s">
        <v>279</v>
      </c>
      <c r="D371" s="10" t="s">
        <v>46</v>
      </c>
      <c r="E371" s="10" t="s">
        <v>203</v>
      </c>
      <c r="H371">
        <f>vlookup(A371,'2) Geocode Locality'!$A$1:$K$220,9,FALSE)</f>
        <v>42.55</v>
      </c>
      <c r="I371">
        <f>vlookup(A371,'2) Geocode Locality'!$A$1:$K$220,10,FALSE)</f>
        <v>23.25</v>
      </c>
      <c r="J371" t="str">
        <f>vlookup(A371,'2) Geocode Locality'!$A$1:$K$220,11,FALSE)</f>
        <v>Pass</v>
      </c>
    </row>
    <row r="372" hidden="1">
      <c r="A372" s="10">
        <v>381.0</v>
      </c>
      <c r="B372" s="10" t="s">
        <v>526</v>
      </c>
      <c r="C372" s="10" t="s">
        <v>57</v>
      </c>
      <c r="D372" s="10" t="s">
        <v>46</v>
      </c>
      <c r="E372" s="10" t="s">
        <v>95</v>
      </c>
      <c r="H372">
        <f>vlookup(A372,'2) Geocode Locality'!$A$1:$K$220,9,FALSE)</f>
        <v>42.6623405</v>
      </c>
      <c r="I372">
        <f>vlookup(A372,'2) Geocode Locality'!$A$1:$K$220,10,FALSE)</f>
        <v>23.2673632</v>
      </c>
      <c r="J372" t="str">
        <f>vlookup(A372,'2) Geocode Locality'!$A$1:$K$220,11,FALSE)</f>
        <v>Pass</v>
      </c>
    </row>
    <row r="373" hidden="1">
      <c r="A373" s="10">
        <v>405.0</v>
      </c>
      <c r="B373" s="10" t="s">
        <v>574</v>
      </c>
      <c r="C373" s="10" t="s">
        <v>57</v>
      </c>
      <c r="D373" s="10" t="s">
        <v>46</v>
      </c>
      <c r="E373" s="10" t="s">
        <v>95</v>
      </c>
      <c r="H373">
        <f>vlookup(A373,'2) Geocode Locality'!$A$1:$K$220,9,FALSE)</f>
        <v>42.6623405</v>
      </c>
      <c r="I373">
        <f>vlookup(A373,'2) Geocode Locality'!$A$1:$K$220,10,FALSE)</f>
        <v>23.2673632</v>
      </c>
      <c r="J373" t="str">
        <f>vlookup(A373,'2) Geocode Locality'!$A$1:$K$220,11,FALSE)</f>
        <v>Pass</v>
      </c>
    </row>
    <row r="374" hidden="1">
      <c r="A374" s="10">
        <v>407.0</v>
      </c>
      <c r="B374" s="10" t="s">
        <v>578</v>
      </c>
      <c r="C374" s="10" t="s">
        <v>57</v>
      </c>
      <c r="D374" s="10" t="s">
        <v>46</v>
      </c>
      <c r="E374" s="10" t="s">
        <v>169</v>
      </c>
      <c r="H374">
        <f>vlookup(A374,'2) Geocode Locality'!$A$1:$K$220,9,FALSE)</f>
        <v>42.64674</v>
      </c>
      <c r="I374">
        <f>vlookup(A374,'2) Geocode Locality'!$A$1:$K$220,10,FALSE)</f>
        <v>23.2804153</v>
      </c>
      <c r="J374" t="str">
        <f>vlookup(A374,'2) Geocode Locality'!$A$1:$K$220,11,FALSE)</f>
        <v>Pass</v>
      </c>
    </row>
    <row r="375" hidden="1">
      <c r="A375" s="10">
        <v>425.0</v>
      </c>
      <c r="B375" s="10" t="s">
        <v>614</v>
      </c>
      <c r="C375" s="10" t="s">
        <v>57</v>
      </c>
      <c r="D375" s="10" t="s">
        <v>46</v>
      </c>
      <c r="E375" s="10" t="s">
        <v>217</v>
      </c>
      <c r="H375">
        <f>vlookup(A375,'2) Geocode Locality'!$A$1:$K$220,9,FALSE)</f>
        <v>42.6700068</v>
      </c>
      <c r="I375">
        <f>vlookup(A375,'2) Geocode Locality'!$A$1:$K$220,10,FALSE)</f>
        <v>23.2878249</v>
      </c>
      <c r="J375" t="str">
        <f>vlookup(A375,'2) Geocode Locality'!$A$1:$K$220,11,FALSE)</f>
        <v>Pass</v>
      </c>
    </row>
    <row r="376" hidden="1">
      <c r="A376" s="10">
        <v>426.0</v>
      </c>
      <c r="B376" s="10" t="s">
        <v>614</v>
      </c>
      <c r="C376" s="10" t="s">
        <v>279</v>
      </c>
      <c r="D376" s="10" t="s">
        <v>46</v>
      </c>
      <c r="E376" s="10" t="s">
        <v>108</v>
      </c>
      <c r="H376">
        <f>vlookup(A376,'2) Geocode Locality'!$A$1:$K$220,9,FALSE)</f>
        <v>42.6674778</v>
      </c>
      <c r="I376">
        <f>vlookup(A376,'2) Geocode Locality'!$A$1:$K$220,10,FALSE)</f>
        <v>23.2488129</v>
      </c>
      <c r="J376" t="str">
        <f>vlookup(A376,'2) Geocode Locality'!$A$1:$K$220,11,FALSE)</f>
        <v>Pass</v>
      </c>
    </row>
    <row r="377" hidden="1">
      <c r="A377" s="10">
        <v>430.0</v>
      </c>
      <c r="B377" s="10" t="s">
        <v>624</v>
      </c>
      <c r="C377" s="10" t="s">
        <v>279</v>
      </c>
      <c r="D377" s="10" t="s">
        <v>46</v>
      </c>
      <c r="E377" s="10" t="s">
        <v>158</v>
      </c>
      <c r="H377">
        <f>vlookup(A377,'2) Geocode Locality'!$A$1:$K$220,9,FALSE)</f>
        <v>42.6652466</v>
      </c>
      <c r="I377">
        <f>vlookup(A377,'2) Geocode Locality'!$A$1:$K$220,10,FALSE)</f>
        <v>23.2598648</v>
      </c>
      <c r="J377" t="str">
        <f>vlookup(A377,'2) Geocode Locality'!$A$1:$K$220,11,FALSE)</f>
        <v>Pass</v>
      </c>
    </row>
    <row r="378" hidden="1">
      <c r="A378" s="10">
        <v>432.0</v>
      </c>
      <c r="B378" s="10" t="s">
        <v>626</v>
      </c>
      <c r="C378" s="10" t="s">
        <v>279</v>
      </c>
      <c r="D378" s="10" t="s">
        <v>46</v>
      </c>
      <c r="E378" s="10" t="s">
        <v>108</v>
      </c>
      <c r="H378">
        <f>vlookup(A378,'2) Geocode Locality'!$A$1:$K$220,9,FALSE)</f>
        <v>42.6674778</v>
      </c>
      <c r="I378">
        <f>vlookup(A378,'2) Geocode Locality'!$A$1:$K$220,10,FALSE)</f>
        <v>23.2488129</v>
      </c>
      <c r="J378" t="str">
        <f>vlookup(A378,'2) Geocode Locality'!$A$1:$K$220,11,FALSE)</f>
        <v>Pass</v>
      </c>
    </row>
    <row r="379" hidden="1">
      <c r="A379" s="10">
        <v>462.0</v>
      </c>
      <c r="B379" s="10" t="s">
        <v>666</v>
      </c>
      <c r="C379" s="10" t="s">
        <v>279</v>
      </c>
      <c r="D379" s="10" t="s">
        <v>46</v>
      </c>
      <c r="E379" s="10" t="s">
        <v>169</v>
      </c>
      <c r="H379">
        <f>vlookup(A379,'2) Geocode Locality'!$A$1:$K$220,9,FALSE)</f>
        <v>42.64674</v>
      </c>
      <c r="I379">
        <f>vlookup(A379,'2) Geocode Locality'!$A$1:$K$220,10,FALSE)</f>
        <v>23.2804153</v>
      </c>
      <c r="J379" t="str">
        <f>vlookup(A379,'2) Geocode Locality'!$A$1:$K$220,11,FALSE)</f>
        <v>Pass</v>
      </c>
    </row>
    <row r="380" hidden="1">
      <c r="A380" s="10">
        <v>468.0</v>
      </c>
      <c r="B380" s="10" t="s">
        <v>684</v>
      </c>
      <c r="C380" s="10" t="s">
        <v>279</v>
      </c>
      <c r="D380" s="10" t="s">
        <v>46</v>
      </c>
      <c r="E380" s="10" t="s">
        <v>108</v>
      </c>
      <c r="H380">
        <f>vlookup(A380,'2) Geocode Locality'!$A$1:$K$220,9,FALSE)</f>
        <v>42.6674778</v>
      </c>
      <c r="I380">
        <f>vlookup(A380,'2) Geocode Locality'!$A$1:$K$220,10,FALSE)</f>
        <v>23.2488129</v>
      </c>
      <c r="J380" t="str">
        <f>vlookup(A380,'2) Geocode Locality'!$A$1:$K$220,11,FALSE)</f>
        <v>Pass</v>
      </c>
    </row>
    <row r="381" hidden="1">
      <c r="A381" s="10">
        <v>471.0</v>
      </c>
      <c r="B381" s="10" t="s">
        <v>687</v>
      </c>
      <c r="C381" s="10" t="s">
        <v>279</v>
      </c>
      <c r="D381" s="10" t="s">
        <v>46</v>
      </c>
      <c r="E381" s="10" t="s">
        <v>158</v>
      </c>
      <c r="H381">
        <f>vlookup(A381,'2) Geocode Locality'!$A$1:$K$220,9,FALSE)</f>
        <v>42.6652466</v>
      </c>
      <c r="I381">
        <f>vlookup(A381,'2) Geocode Locality'!$A$1:$K$220,10,FALSE)</f>
        <v>23.2598648</v>
      </c>
      <c r="J381" t="str">
        <f>vlookup(A381,'2) Geocode Locality'!$A$1:$K$220,11,FALSE)</f>
        <v>Pass</v>
      </c>
    </row>
    <row r="382" hidden="1">
      <c r="A382" s="10">
        <v>485.0</v>
      </c>
      <c r="B382" s="10" t="s">
        <v>703</v>
      </c>
      <c r="C382" s="10" t="s">
        <v>57</v>
      </c>
      <c r="D382" s="10" t="s">
        <v>46</v>
      </c>
      <c r="E382" s="10" t="s">
        <v>217</v>
      </c>
      <c r="H382">
        <f>vlookup(A382,'2) Geocode Locality'!$A$1:$K$220,9,FALSE)</f>
        <v>42.6700068</v>
      </c>
      <c r="I382">
        <f>vlookup(A382,'2) Geocode Locality'!$A$1:$K$220,10,FALSE)</f>
        <v>23.2878249</v>
      </c>
      <c r="J382" t="str">
        <f>vlookup(A382,'2) Geocode Locality'!$A$1:$K$220,11,FALSE)</f>
        <v>Pass</v>
      </c>
    </row>
    <row r="383" hidden="1">
      <c r="A383" s="10">
        <v>192.0</v>
      </c>
      <c r="B383" s="10" t="s">
        <v>231</v>
      </c>
      <c r="C383" s="10" t="s">
        <v>18</v>
      </c>
      <c r="D383" s="10" t="s">
        <v>237</v>
      </c>
      <c r="E383" s="10" t="s">
        <v>236</v>
      </c>
      <c r="H383">
        <f>vlookup(A383,'2) Geocode Locality'!$A$1:$K$220,9,FALSE)</f>
        <v>42.7211662</v>
      </c>
      <c r="I383">
        <f>vlookup(A383,'2) Geocode Locality'!$A$1:$K$220,10,FALSE)</f>
        <v>23.2809741</v>
      </c>
      <c r="J383" t="str">
        <f>vlookup(A383,'2) Geocode Locality'!$A$1:$K$220,11,FALSE)</f>
        <v>Pass</v>
      </c>
    </row>
    <row r="384" hidden="1">
      <c r="A384" s="10">
        <v>269.0</v>
      </c>
      <c r="B384" s="10" t="s">
        <v>359</v>
      </c>
      <c r="C384" s="10" t="s">
        <v>18</v>
      </c>
      <c r="D384" s="10" t="s">
        <v>237</v>
      </c>
      <c r="E384" s="10" t="s">
        <v>242</v>
      </c>
      <c r="H384">
        <f>vlookup(A384,'2) Geocode Locality'!$A$1:$K$220,9,FALSE)</f>
        <v>42.740461</v>
      </c>
      <c r="I384">
        <f>vlookup(A384,'2) Geocode Locality'!$A$1:$K$220,10,FALSE)</f>
        <v>23.287327</v>
      </c>
      <c r="J384" t="str">
        <f>vlookup(A384,'2) Geocode Locality'!$A$1:$K$220,11,FALSE)</f>
        <v>Pass</v>
      </c>
    </row>
    <row r="385" hidden="1">
      <c r="A385" s="10">
        <v>304.0</v>
      </c>
      <c r="B385" s="10" t="s">
        <v>411</v>
      </c>
      <c r="C385" s="10" t="s">
        <v>18</v>
      </c>
      <c r="D385" s="10" t="s">
        <v>237</v>
      </c>
      <c r="E385" s="10" t="s">
        <v>417</v>
      </c>
      <c r="H385">
        <f>vlookup(A385,'2) Geocode Locality'!$A$1:$K$220,9,FALSE)</f>
        <v>42.74448</v>
      </c>
      <c r="I385">
        <f>vlookup(A385,'2) Geocode Locality'!$A$1:$K$220,10,FALSE)</f>
        <v>23.2320168</v>
      </c>
      <c r="J385" t="str">
        <f>vlookup(A385,'2) Geocode Locality'!$A$1:$K$220,11,FALSE)</f>
        <v>Pass</v>
      </c>
    </row>
    <row r="386" hidden="1">
      <c r="A386" s="10">
        <v>333.0</v>
      </c>
      <c r="B386" s="10" t="s">
        <v>458</v>
      </c>
      <c r="C386" s="10" t="s">
        <v>279</v>
      </c>
      <c r="D386" s="10" t="s">
        <v>237</v>
      </c>
      <c r="E386" s="10" t="s">
        <v>465</v>
      </c>
      <c r="H386">
        <f>vlookup(A386,'2) Geocode Locality'!$A$1:$K$220,9,FALSE)</f>
        <v>42.8519742</v>
      </c>
      <c r="I386">
        <f>vlookup(A386,'2) Geocode Locality'!$A$1:$K$220,10,FALSE)</f>
        <v>23.0378716</v>
      </c>
      <c r="J386" t="str">
        <f>vlookup(A386,'2) Geocode Locality'!$A$1:$K$220,11,FALSE)</f>
        <v>Pass</v>
      </c>
    </row>
    <row r="387" hidden="1">
      <c r="A387" s="10">
        <v>361.0</v>
      </c>
      <c r="B387" s="10" t="s">
        <v>487</v>
      </c>
      <c r="C387" s="10" t="s">
        <v>279</v>
      </c>
      <c r="D387" s="10" t="s">
        <v>237</v>
      </c>
      <c r="E387" s="10" t="s">
        <v>501</v>
      </c>
      <c r="H387">
        <f>vlookup(A387,'2) Geocode Locality'!$A$1:$K$220,9,FALSE)</f>
        <v>42.7439844</v>
      </c>
      <c r="I387">
        <f>vlookup(A387,'2) Geocode Locality'!$A$1:$K$220,10,FALSE)</f>
        <v>23.2670102</v>
      </c>
      <c r="J387" t="str">
        <f>vlookup(A387,'2) Geocode Locality'!$A$1:$K$220,11,FALSE)</f>
        <v>Pass</v>
      </c>
    </row>
    <row r="388" hidden="1">
      <c r="A388" s="10">
        <v>424.0</v>
      </c>
      <c r="B388" s="10" t="s">
        <v>599</v>
      </c>
      <c r="C388" s="10" t="s">
        <v>279</v>
      </c>
      <c r="D388" s="10" t="s">
        <v>237</v>
      </c>
      <c r="E388" s="10" t="s">
        <v>501</v>
      </c>
      <c r="H388">
        <f>vlookup(A388,'2) Geocode Locality'!$A$1:$K$220,9,FALSE)</f>
        <v>42.7439844</v>
      </c>
      <c r="I388">
        <f>vlookup(A388,'2) Geocode Locality'!$A$1:$K$220,10,FALSE)</f>
        <v>23.2670102</v>
      </c>
      <c r="J388" t="str">
        <f>vlookup(A388,'2) Geocode Locality'!$A$1:$K$220,11,FALSE)</f>
        <v>Pass</v>
      </c>
    </row>
    <row r="389" hidden="1">
      <c r="A389" s="10">
        <v>433.0</v>
      </c>
      <c r="B389" s="10" t="s">
        <v>626</v>
      </c>
      <c r="C389" s="10" t="s">
        <v>279</v>
      </c>
      <c r="D389" s="10" t="s">
        <v>237</v>
      </c>
      <c r="E389" s="10" t="s">
        <v>242</v>
      </c>
      <c r="H389">
        <f>vlookup(A389,'2) Geocode Locality'!$A$1:$K$220,9,FALSE)</f>
        <v>42.740461</v>
      </c>
      <c r="I389">
        <f>vlookup(A389,'2) Geocode Locality'!$A$1:$K$220,10,FALSE)</f>
        <v>23.287327</v>
      </c>
      <c r="J389" t="str">
        <f>vlookup(A389,'2) Geocode Locality'!$A$1:$K$220,11,FALSE)</f>
        <v>Pass</v>
      </c>
    </row>
    <row r="390" hidden="1">
      <c r="A390" s="10">
        <v>488.0</v>
      </c>
      <c r="B390" s="10" t="s">
        <v>706</v>
      </c>
      <c r="C390" s="10" t="s">
        <v>279</v>
      </c>
      <c r="D390" s="10" t="s">
        <v>237</v>
      </c>
      <c r="E390" s="10" t="s">
        <v>501</v>
      </c>
      <c r="H390">
        <f>vlookup(A390,'2) Geocode Locality'!$A$1:$K$220,9,FALSE)</f>
        <v>42.7439844</v>
      </c>
      <c r="I390">
        <f>vlookup(A390,'2) Geocode Locality'!$A$1:$K$220,10,FALSE)</f>
        <v>23.2670102</v>
      </c>
      <c r="J390" t="str">
        <f>vlookup(A390,'2) Geocode Locality'!$A$1:$K$220,11,FALSE)</f>
        <v>Pass</v>
      </c>
    </row>
  </sheetData>
  <autoFilter ref="$A$1:$J$390">
    <filterColumn colId="9">
      <filters>
        <filter val="FIXED"/>
      </filters>
    </filterColumn>
  </autoFilter>
  <drawing r:id="rId1"/>
</worksheet>
</file>