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240" yWindow="460" windowWidth="25300" windowHeight="14560" activeTab="2"/>
  </bookViews>
  <sheets>
    <sheet name="Subsumes1" sheetId="1" r:id="rId1"/>
    <sheet name="Subsumes2" sheetId="5" r:id="rId2"/>
    <sheet name="Samenvatting" sheetId="6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6" l="1"/>
  <c r="H4" i="6"/>
  <c r="I4" i="6"/>
  <c r="J4" i="6"/>
  <c r="K4" i="6"/>
  <c r="L4" i="6"/>
  <c r="M4" i="6"/>
  <c r="N4" i="6"/>
  <c r="O4" i="6"/>
  <c r="P4" i="6"/>
  <c r="Q4" i="6"/>
  <c r="F4" i="6"/>
  <c r="G3" i="6"/>
  <c r="H3" i="6"/>
  <c r="I3" i="6"/>
  <c r="J3" i="6"/>
  <c r="K3" i="6"/>
  <c r="L3" i="6"/>
  <c r="M3" i="6"/>
  <c r="N3" i="6"/>
  <c r="O3" i="6"/>
  <c r="P3" i="6"/>
  <c r="Q3" i="6"/>
  <c r="F3" i="6"/>
  <c r="O2" i="6"/>
  <c r="P2" i="6"/>
  <c r="Q2" i="6"/>
  <c r="J2" i="6"/>
  <c r="K2" i="6"/>
  <c r="L2" i="6"/>
  <c r="M2" i="6"/>
  <c r="N2" i="6"/>
  <c r="G2" i="6"/>
  <c r="H2" i="6"/>
  <c r="I2" i="6"/>
  <c r="F2" i="6"/>
  <c r="B3" i="6"/>
  <c r="B2" i="6"/>
  <c r="C3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<sst xmlns="http://schemas.openxmlformats.org/spreadsheetml/2006/main" count="31" uniqueCount="18">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</sst>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0.000000000"/>
    <numFmt numFmtId="177" formatCode="_(* #,##0.00000000_);_(* \(#,##0.0000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4" fillId="2" borderId="0" xfId="0" applyFont="1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0" borderId="0" xfId="0" applyNumberFormat="1"/>
    <xf numFmtId="10" fontId="0" fillId="0" borderId="0" xfId="1" applyNumberFormat="1" applyFont="1"/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/>
    <xf numFmtId="177" fontId="7" fillId="2" borderId="0" xfId="2" applyNumberFormat="1" applyFont="1" applyFill="1"/>
    <xf numFmtId="10" fontId="7" fillId="2" borderId="0" xfId="1" applyNumberFormat="1" applyFont="1" applyFill="1"/>
    <xf numFmtId="0" fontId="7" fillId="2" borderId="0" xfId="0" applyFont="1" applyFill="1" applyAlignment="1">
      <alignment horizontal="center"/>
    </xf>
    <xf numFmtId="0" fontId="10" fillId="2" borderId="0" xfId="0" applyFont="1" applyFill="1"/>
    <xf numFmtId="9" fontId="10" fillId="2" borderId="0" xfId="1" applyFont="1" applyFill="1" applyAlignment="1">
      <alignment horizontal="center"/>
    </xf>
  </cellXfs>
  <cellStyles count="3"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6" width="12" bestFit="1" customWidth="1"/>
  </cols>
  <sheetData>
    <row r="1" spans="1:6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17" t="s">
        <v>9</v>
      </c>
      <c r="B2" s="17"/>
      <c r="C2" s="17"/>
      <c r="D2" s="17"/>
      <c r="E2" s="17"/>
      <c r="F2" s="17"/>
    </row>
    <row r="3" spans="1:6" ht="16" x14ac:dyDescent="0.2">
      <c r="A3" s="4">
        <f>15^12</f>
        <v>129746337890625</v>
      </c>
      <c r="B3" s="5">
        <v>19593210626</v>
      </c>
      <c r="C3" s="6">
        <f>B3/1000000000</f>
        <v>19.593210626000001</v>
      </c>
      <c r="D3" s="3"/>
      <c r="E3" s="3"/>
      <c r="F3" s="3"/>
    </row>
    <row r="4" spans="1:6" ht="16" x14ac:dyDescent="0.2">
      <c r="A4" s="7"/>
      <c r="B4" s="5">
        <v>19522727046</v>
      </c>
      <c r="C4" s="6">
        <f t="shared" ref="C4:C7" si="0">B4/1000000000</f>
        <v>19.522727046</v>
      </c>
      <c r="D4" s="3"/>
      <c r="E4" s="3"/>
      <c r="F4" s="3"/>
    </row>
    <row r="5" spans="1:6" ht="16" x14ac:dyDescent="0.2">
      <c r="A5" s="7"/>
      <c r="B5" s="5">
        <v>19718671932</v>
      </c>
      <c r="C5" s="6">
        <f t="shared" si="0"/>
        <v>19.718671931999999</v>
      </c>
      <c r="D5" s="3"/>
      <c r="E5" s="3"/>
      <c r="F5" s="3"/>
    </row>
    <row r="6" spans="1:6" ht="16" x14ac:dyDescent="0.2">
      <c r="A6" s="7"/>
      <c r="B6" s="5">
        <v>19626334392</v>
      </c>
      <c r="C6" s="6">
        <f t="shared" si="0"/>
        <v>19.626334392</v>
      </c>
      <c r="D6" s="3"/>
      <c r="E6" s="3"/>
      <c r="F6" s="3"/>
    </row>
    <row r="7" spans="1:6" ht="16" x14ac:dyDescent="0.2">
      <c r="A7" s="7"/>
      <c r="B7" s="5">
        <v>19472517319</v>
      </c>
      <c r="C7" s="6">
        <f t="shared" si="0"/>
        <v>19.472517319000001</v>
      </c>
      <c r="D7" s="3"/>
      <c r="E7" s="3"/>
      <c r="F7" s="3"/>
    </row>
    <row r="8" spans="1:6" x14ac:dyDescent="0.2">
      <c r="A8" s="3"/>
      <c r="B8" s="5">
        <v>19633837384</v>
      </c>
      <c r="C8" s="6">
        <f>B8/1000000000</f>
        <v>19.633837384</v>
      </c>
      <c r="D8" s="3"/>
      <c r="E8" s="3"/>
      <c r="F8" s="3"/>
    </row>
    <row r="9" spans="1:6" x14ac:dyDescent="0.2">
      <c r="A9" s="3"/>
      <c r="B9" s="5">
        <v>19473271505</v>
      </c>
      <c r="C9" s="6">
        <f>B9/1000000000</f>
        <v>19.473271505</v>
      </c>
      <c r="D9" s="3"/>
      <c r="E9" s="3"/>
      <c r="F9" s="3"/>
    </row>
    <row r="10" spans="1:6" x14ac:dyDescent="0.2">
      <c r="A10" s="3"/>
      <c r="B10" s="5">
        <v>20111010358</v>
      </c>
      <c r="C10" s="6">
        <f t="shared" ref="C10:C14" si="1">B10/1000000000</f>
        <v>20.111010358000001</v>
      </c>
      <c r="D10" s="3"/>
      <c r="E10" s="3"/>
      <c r="F10" s="3"/>
    </row>
    <row r="11" spans="1:6" x14ac:dyDescent="0.2">
      <c r="A11" s="3"/>
      <c r="B11" s="5">
        <v>19514648451</v>
      </c>
      <c r="C11" s="6">
        <f t="shared" si="1"/>
        <v>19.514648450999999</v>
      </c>
      <c r="D11" s="3"/>
      <c r="E11" s="3"/>
      <c r="F11" s="3"/>
    </row>
    <row r="12" spans="1:6" x14ac:dyDescent="0.2">
      <c r="A12" s="8"/>
      <c r="B12" s="9">
        <v>19553747871</v>
      </c>
      <c r="C12" s="10">
        <f t="shared" si="1"/>
        <v>19.553747870999999</v>
      </c>
      <c r="D12" s="3"/>
      <c r="E12" s="3"/>
      <c r="F12" s="3"/>
    </row>
    <row r="13" spans="1:6" x14ac:dyDescent="0.2">
      <c r="A13" s="3" t="s">
        <v>6</v>
      </c>
      <c r="B13" s="11">
        <f>AVERAGE(B3:B12)</f>
        <v>19621997688.400002</v>
      </c>
      <c r="C13" s="12">
        <f t="shared" si="1"/>
        <v>19.6219976884</v>
      </c>
      <c r="D13" s="3"/>
      <c r="E13" s="3"/>
      <c r="F13" s="3"/>
    </row>
    <row r="14" spans="1:6" x14ac:dyDescent="0.2">
      <c r="A14" s="3" t="s">
        <v>7</v>
      </c>
      <c r="B14" s="14">
        <f>B13/A3</f>
        <v>1.5123353774301645E-4</v>
      </c>
      <c r="C14" s="13">
        <f t="shared" si="1"/>
        <v>1.5123353774301644E-13</v>
      </c>
      <c r="D14" s="3"/>
      <c r="E14" s="3"/>
      <c r="F14" s="3"/>
    </row>
    <row r="15" spans="1:6" x14ac:dyDescent="0.2">
      <c r="A15" s="3"/>
      <c r="B15" s="5"/>
      <c r="C15" s="5"/>
      <c r="D15" s="3"/>
      <c r="E15" s="3"/>
      <c r="F15" s="3"/>
    </row>
    <row r="16" spans="1:6" ht="16" x14ac:dyDescent="0.2">
      <c r="A16" s="17" t="s">
        <v>8</v>
      </c>
      <c r="B16" s="17"/>
      <c r="C16" s="17"/>
      <c r="D16" s="17"/>
      <c r="E16" s="17"/>
      <c r="F16" s="17"/>
    </row>
    <row r="17" spans="1:13" ht="16" x14ac:dyDescent="0.2">
      <c r="A17" s="4">
        <f>(55^33)</f>
        <v>2.703763826271497E+57</v>
      </c>
      <c r="B17" s="5">
        <f>A17*$B$14</f>
        <v>4.0889976866863301E+53</v>
      </c>
      <c r="C17" s="5">
        <f>C14*A17</f>
        <v>4.0889976866863297E+44</v>
      </c>
      <c r="D17" s="3">
        <f>C17/(60*60)</f>
        <v>1.1358326907462027E+41</v>
      </c>
      <c r="E17" s="3">
        <f>D17/24</f>
        <v>4.7326362114425111E+39</v>
      </c>
      <c r="F17" s="3">
        <f>E17/365</f>
        <v>1.2966126606691812E+37</v>
      </c>
    </row>
    <row r="19" spans="1:13" x14ac:dyDescent="0.2">
      <c r="A19" s="18" t="s">
        <v>11</v>
      </c>
      <c r="B19" s="18"/>
      <c r="C19" s="18"/>
      <c r="D19" s="18"/>
      <c r="E19" s="18"/>
      <c r="F19" s="18"/>
    </row>
    <row r="22" spans="1:13" ht="18" x14ac:dyDescent="0.25">
      <c r="A22" t="s">
        <v>13</v>
      </c>
      <c r="B22">
        <v>15</v>
      </c>
      <c r="C22">
        <v>15</v>
      </c>
      <c r="D22">
        <v>45</v>
      </c>
      <c r="E22">
        <v>105</v>
      </c>
      <c r="F22">
        <v>255</v>
      </c>
      <c r="G22">
        <v>540</v>
      </c>
      <c r="H22">
        <v>795</v>
      </c>
      <c r="I22">
        <v>795</v>
      </c>
      <c r="J22">
        <v>660</v>
      </c>
      <c r="K22">
        <v>345</v>
      </c>
      <c r="L22">
        <v>120</v>
      </c>
      <c r="M22">
        <v>60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2" sqref="A22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17" t="s">
        <v>9</v>
      </c>
      <c r="B2" s="17"/>
      <c r="C2" s="17"/>
      <c r="D2" s="17"/>
      <c r="E2" s="17"/>
      <c r="F2" s="17"/>
    </row>
    <row r="3" spans="1:8" ht="16" x14ac:dyDescent="0.2">
      <c r="A3" s="4">
        <f>15^12</f>
        <v>129746337890625</v>
      </c>
      <c r="B3" s="5">
        <v>14436440266</v>
      </c>
      <c r="C3" s="6">
        <f>B3/1000000000</f>
        <v>14.436440266</v>
      </c>
      <c r="D3" s="3"/>
      <c r="E3" s="3"/>
      <c r="F3" s="3"/>
    </row>
    <row r="4" spans="1:8" ht="16" x14ac:dyDescent="0.2">
      <c r="A4" s="7"/>
      <c r="B4" s="5">
        <v>14423809895</v>
      </c>
      <c r="C4" s="6">
        <f t="shared" ref="C4:C7" si="0">B4/1000000000</f>
        <v>14.423809895</v>
      </c>
      <c r="D4" s="3"/>
      <c r="E4" s="3"/>
      <c r="F4" s="3"/>
    </row>
    <row r="5" spans="1:8" ht="16" x14ac:dyDescent="0.2">
      <c r="A5" s="7"/>
      <c r="B5" s="5">
        <v>14881150749</v>
      </c>
      <c r="C5" s="6">
        <f t="shared" si="0"/>
        <v>14.881150749</v>
      </c>
      <c r="D5" s="3"/>
      <c r="E5" s="3"/>
      <c r="F5" s="3"/>
    </row>
    <row r="6" spans="1:8" ht="16" x14ac:dyDescent="0.2">
      <c r="A6" s="7"/>
      <c r="B6" s="5">
        <v>14375324196</v>
      </c>
      <c r="C6" s="6">
        <f t="shared" si="0"/>
        <v>14.375324195999999</v>
      </c>
      <c r="D6" s="3"/>
      <c r="E6" s="3"/>
      <c r="F6" s="3"/>
    </row>
    <row r="7" spans="1:8" ht="16" x14ac:dyDescent="0.2">
      <c r="A7" s="7"/>
      <c r="B7" s="5">
        <v>14544453742</v>
      </c>
      <c r="C7" s="6">
        <f t="shared" si="0"/>
        <v>14.544453742</v>
      </c>
      <c r="D7" s="3"/>
      <c r="E7" s="3"/>
      <c r="F7" s="3"/>
    </row>
    <row r="8" spans="1:8" x14ac:dyDescent="0.2">
      <c r="A8" s="3"/>
      <c r="B8" s="5">
        <v>14714846363</v>
      </c>
      <c r="C8" s="6">
        <f>B8/1000000000</f>
        <v>14.714846362999999</v>
      </c>
      <c r="D8" s="3"/>
      <c r="E8" s="3"/>
      <c r="F8" s="3"/>
    </row>
    <row r="9" spans="1:8" x14ac:dyDescent="0.2">
      <c r="A9" s="3"/>
      <c r="B9" s="5">
        <v>14688048051</v>
      </c>
      <c r="C9" s="6">
        <f>B9/1000000000</f>
        <v>14.688048051000001</v>
      </c>
      <c r="D9" s="3"/>
      <c r="E9" s="3"/>
      <c r="F9" s="3"/>
    </row>
    <row r="10" spans="1:8" x14ac:dyDescent="0.2">
      <c r="A10" s="3"/>
      <c r="B10" s="5">
        <v>14346266032</v>
      </c>
      <c r="C10" s="6">
        <f t="shared" ref="C10:C14" si="1">B10/1000000000</f>
        <v>14.346266032000001</v>
      </c>
      <c r="D10" s="3"/>
      <c r="E10" s="3"/>
      <c r="F10" s="3"/>
    </row>
    <row r="11" spans="1:8" x14ac:dyDescent="0.2">
      <c r="A11" s="3"/>
      <c r="B11" s="5">
        <v>14582072964</v>
      </c>
      <c r="C11" s="6">
        <f t="shared" si="1"/>
        <v>14.582072964</v>
      </c>
      <c r="D11" s="3"/>
      <c r="E11" s="3"/>
      <c r="F11" s="3"/>
    </row>
    <row r="12" spans="1:8" x14ac:dyDescent="0.2">
      <c r="A12" s="8"/>
      <c r="B12" s="9">
        <v>14436843505</v>
      </c>
      <c r="C12" s="10">
        <f t="shared" si="1"/>
        <v>14.436843505000001</v>
      </c>
      <c r="D12" s="3"/>
      <c r="E12" s="3"/>
      <c r="F12" s="3"/>
    </row>
    <row r="13" spans="1:8" x14ac:dyDescent="0.2">
      <c r="A13" s="3" t="s">
        <v>6</v>
      </c>
      <c r="B13" s="11">
        <f>AVERAGE(B3:B12)</f>
        <v>14542925576.299999</v>
      </c>
      <c r="C13" s="12">
        <f t="shared" si="1"/>
        <v>14.5429255763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1.1208736842005942E-4</v>
      </c>
      <c r="C14" s="13">
        <f t="shared" si="1"/>
        <v>1.1208736842005942E-13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17" t="s">
        <v>8</v>
      </c>
      <c r="B16" s="17"/>
      <c r="C16" s="17"/>
      <c r="D16" s="17"/>
      <c r="E16" s="17"/>
      <c r="F16" s="17"/>
    </row>
    <row r="17" spans="1:13" ht="16" x14ac:dyDescent="0.2">
      <c r="A17" s="4">
        <f>(55^33)</f>
        <v>2.703763826271497E+57</v>
      </c>
      <c r="B17" s="5">
        <f>A17*$B$14</f>
        <v>3.0305777211612283E+53</v>
      </c>
      <c r="C17" s="5">
        <f>C14*A17</f>
        <v>3.0305777211612281E+44</v>
      </c>
      <c r="D17" s="3">
        <f>C17/(60*60)</f>
        <v>8.4182714476700783E+40</v>
      </c>
      <c r="E17" s="3">
        <f>D17/24</f>
        <v>3.5076131031958657E+39</v>
      </c>
      <c r="F17" s="3">
        <f>E17/365</f>
        <v>9.6098989128653852E+36</v>
      </c>
    </row>
    <row r="19" spans="1:13" x14ac:dyDescent="0.2">
      <c r="A19" s="18" t="s">
        <v>10</v>
      </c>
      <c r="B19" s="18"/>
      <c r="C19" s="18"/>
      <c r="D19" s="18"/>
      <c r="E19" s="18"/>
      <c r="F19" s="18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108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G8" sqref="G8"/>
    </sheetView>
  </sheetViews>
  <sheetFormatPr baseColWidth="10" defaultRowHeight="26" x14ac:dyDescent="0.3"/>
  <cols>
    <col min="1" max="1" width="17.5" style="19" bestFit="1" customWidth="1"/>
    <col min="2" max="2" width="21" style="19" bestFit="1" customWidth="1"/>
    <col min="3" max="3" width="11.33203125" style="19" bestFit="1" customWidth="1"/>
    <col min="4" max="5" width="10.83203125" style="19"/>
    <col min="6" max="17" width="7.83203125" style="22" customWidth="1"/>
    <col min="18" max="16384" width="10.83203125" style="19"/>
  </cols>
  <sheetData>
    <row r="1" spans="1:17" x14ac:dyDescent="0.3">
      <c r="B1" s="19" t="s">
        <v>14</v>
      </c>
    </row>
    <row r="2" spans="1:17" ht="31" x14ac:dyDescent="0.4">
      <c r="A2" s="19" t="s">
        <v>15</v>
      </c>
      <c r="B2" s="20">
        <f>Subsumes1!B14</f>
        <v>1.5123353774301645E-4</v>
      </c>
      <c r="E2" s="22" t="s">
        <v>17</v>
      </c>
      <c r="F2" s="22">
        <f>Subsumes1!B22</f>
        <v>15</v>
      </c>
      <c r="G2" s="22">
        <f>Subsumes1!C22</f>
        <v>15</v>
      </c>
      <c r="H2" s="22">
        <f>Subsumes1!D22</f>
        <v>45</v>
      </c>
      <c r="I2" s="22">
        <f>Subsumes1!E22</f>
        <v>105</v>
      </c>
      <c r="J2" s="22">
        <f>Subsumes1!F22</f>
        <v>255</v>
      </c>
      <c r="K2" s="22">
        <f>Subsumes1!G22</f>
        <v>540</v>
      </c>
      <c r="L2" s="22">
        <f>Subsumes1!H22</f>
        <v>795</v>
      </c>
      <c r="M2" s="22">
        <f>Subsumes1!I22</f>
        <v>795</v>
      </c>
      <c r="N2" s="22">
        <f>Subsumes1!J22</f>
        <v>660</v>
      </c>
      <c r="O2" s="22">
        <f>Subsumes1!K22</f>
        <v>345</v>
      </c>
      <c r="P2" s="22">
        <f>Subsumes1!L22</f>
        <v>120</v>
      </c>
      <c r="Q2" s="22">
        <f>Subsumes1!M22</f>
        <v>60</v>
      </c>
    </row>
    <row r="3" spans="1:17" ht="31" x14ac:dyDescent="0.4">
      <c r="A3" s="19" t="s">
        <v>16</v>
      </c>
      <c r="B3" s="20">
        <f>Subsumes2!B14</f>
        <v>1.1208736842005942E-4</v>
      </c>
      <c r="C3" s="21">
        <f>ABS(B2-B3)/B2</f>
        <v>0.25884582154968927</v>
      </c>
      <c r="E3" s="22" t="s">
        <v>17</v>
      </c>
      <c r="F3" s="22">
        <f>Subsumes2!B22</f>
        <v>15</v>
      </c>
      <c r="G3" s="22">
        <f>Subsumes2!C22</f>
        <v>14</v>
      </c>
      <c r="H3" s="22">
        <f>Subsumes2!D22</f>
        <v>39</v>
      </c>
      <c r="I3" s="22">
        <f>Subsumes2!E22</f>
        <v>84</v>
      </c>
      <c r="J3" s="22">
        <f>Subsumes2!F22</f>
        <v>186</v>
      </c>
      <c r="K3" s="22">
        <f>Subsumes2!G22</f>
        <v>355</v>
      </c>
      <c r="L3" s="22">
        <f>Subsumes2!H22</f>
        <v>457</v>
      </c>
      <c r="M3" s="22">
        <f>Subsumes2!I22</f>
        <v>382</v>
      </c>
      <c r="N3" s="22">
        <f>Subsumes2!J22</f>
        <v>257</v>
      </c>
      <c r="O3" s="22">
        <f>Subsumes2!K22</f>
        <v>108</v>
      </c>
      <c r="P3" s="22">
        <f>Subsumes2!L22</f>
        <v>21</v>
      </c>
      <c r="Q3" s="22">
        <f>Subsumes2!M22</f>
        <v>5</v>
      </c>
    </row>
    <row r="4" spans="1:17" s="23" customFormat="1" ht="14" x14ac:dyDescent="0.2">
      <c r="F4" s="24">
        <f>ABS(F2-F3)/F2</f>
        <v>0</v>
      </c>
      <c r="G4" s="24">
        <f t="shared" ref="G4:Q4" si="0">ABS(G2-G3)/G2</f>
        <v>6.6666666666666666E-2</v>
      </c>
      <c r="H4" s="24">
        <f t="shared" si="0"/>
        <v>0.13333333333333333</v>
      </c>
      <c r="I4" s="24">
        <f t="shared" si="0"/>
        <v>0.2</v>
      </c>
      <c r="J4" s="24">
        <f t="shared" si="0"/>
        <v>0.27058823529411763</v>
      </c>
      <c r="K4" s="24">
        <f t="shared" si="0"/>
        <v>0.34259259259259262</v>
      </c>
      <c r="L4" s="24">
        <f t="shared" si="0"/>
        <v>0.42515723270440253</v>
      </c>
      <c r="M4" s="24">
        <f t="shared" si="0"/>
        <v>0.51949685534591195</v>
      </c>
      <c r="N4" s="24">
        <f t="shared" si="0"/>
        <v>0.6106060606060606</v>
      </c>
      <c r="O4" s="24">
        <f t="shared" si="0"/>
        <v>0.68695652173913047</v>
      </c>
      <c r="P4" s="24">
        <f t="shared" si="0"/>
        <v>0.82499999999999996</v>
      </c>
      <c r="Q4" s="24">
        <f t="shared" si="0"/>
        <v>0.91666666666666663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Subsumes1</vt:lpstr>
      <vt:lpstr>Subsumes2</vt:lpstr>
      <vt:lpstr>Samenvatting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2015-11-30T19:52:33Z</dcterms:modified>
</cp:coreProperties>
</file>