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D3AFD8F4-3DA5-44AC-9D24-5AC78F7F5A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1" l="1"/>
  <c r="C45" i="11" l="1"/>
  <c r="C14" i="11" l="1"/>
  <c r="E41" i="11"/>
  <c r="E42" i="11"/>
  <c r="E43" i="11"/>
  <c r="E44" i="11"/>
  <c r="E45" i="11"/>
  <c r="E40" i="11"/>
  <c r="E30" i="11"/>
  <c r="E32" i="11"/>
  <c r="E33" i="11"/>
  <c r="E34" i="11"/>
  <c r="E35" i="11"/>
  <c r="E29" i="11"/>
  <c r="E27" i="11"/>
  <c r="E24" i="11"/>
  <c r="C13" i="11"/>
  <c r="E11" i="11"/>
  <c r="E12" i="11"/>
  <c r="C44" i="11"/>
  <c r="C43" i="11"/>
  <c r="C42" i="11"/>
  <c r="C41" i="11"/>
  <c r="C40" i="11"/>
  <c r="C39" i="11"/>
  <c r="C38" i="11"/>
  <c r="C37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7" i="11"/>
  <c r="C16" i="11"/>
  <c r="C8" i="11"/>
  <c r="C15" i="11"/>
  <c r="C9" i="11"/>
  <c r="E22" i="11"/>
  <c r="E23" i="11"/>
  <c r="E15" i="11"/>
  <c r="E31" i="11"/>
  <c r="E28" i="11"/>
  <c r="E25" i="11"/>
  <c r="E26" i="11"/>
  <c r="E21" i="11"/>
  <c r="E20" i="11"/>
  <c r="E19" i="11"/>
  <c r="E38" i="11"/>
  <c r="E39" i="11"/>
  <c r="E37" i="11"/>
  <c r="E17" i="11"/>
  <c r="E16" i="11"/>
  <c r="E14" i="11"/>
  <c r="E13" i="1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<sst xmlns="http://schemas.openxmlformats.org/spreadsheetml/2006/main" count="55" uniqueCount="54">
  <si>
    <t>Szállás</t>
  </si>
  <si>
    <t>Magyari Máté</t>
  </si>
  <si>
    <t>Gergely Péter</t>
  </si>
  <si>
    <t>Pernyész Bettina</t>
  </si>
  <si>
    <t>Mindenki</t>
  </si>
  <si>
    <t>Nagy Ádám</t>
  </si>
  <si>
    <t>Fekete Kristóf</t>
  </si>
  <si>
    <t>Gyakorlat: hétfő 19:00-19:45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</si>
  <si>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</si>
  <si>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</si>
  <si>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</si>
  <si>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</si>
  <si>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</si>
  <si>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</si>
  <si>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</si>
  <si>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</si>
  <si>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</si>
  <si>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</si>
  <si>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</si>
  <si>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</si>
  <si>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</si>
  <si>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</si>
  <si>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</si>
  <si>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</si>
  <si>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</si>
  <si>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</si>
  <si>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8.3.4. Felhasználói munkamenet megvalósítása több jogosultsági szinttel</t>
  </si>
  <si>
    <t>8.3.5. Foglalások kezelése (CR)</t>
  </si>
  <si>
    <t>8.3.6. Foglalások kezelése (UD)</t>
  </si>
  <si>
    <t>8.3.7. Szállások kezelése (CR)</t>
  </si>
  <si>
    <t>8.3.8. Szállások kezelése (UD)</t>
  </si>
  <si>
    <t>8.3.9. Foglaláshoz szükséges adatok létrehozása az adatbázisban</t>
  </si>
  <si>
    <t>8.3.10. Szállások kezeléséhez szükséges adatok létrehozása az adatbázisban</t>
  </si>
  <si>
    <t>8.3.11. Email-es kiértesítés új foglalás esetén az adott szállásadónak</t>
  </si>
  <si>
    <t>8.3.12. Szállásadó értékelése (CR)</t>
  </si>
  <si>
    <t>8.3.13. Szállásadó értékelése (UD)</t>
  </si>
  <si>
    <t>8.3.14. Szállásfoglaló értékelése (CR)</t>
  </si>
  <si>
    <t>8.3.15. Szállásfoglaló értékelése (UD)</t>
  </si>
  <si>
    <t>8.3.16. Tesztelési dokumentum az összes funkcióhoz (TP, TC)</t>
  </si>
  <si>
    <t>8.3.17. A prototípus kitelepítése éles környezetbe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</si>
  <si>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</si>
  <si>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</si>
  <si>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</si>
  <si>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</si>
  <si>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</si>
  <si>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Foglalások kezelésének tesztelése (TR)</t>
  </si>
  <si>
    <t>8.4.6. Szállások kezelésének tesztelése (TR)</t>
  </si>
  <si>
    <t>8.4.7. Email-es funkciók tesztelése (TR)</t>
  </si>
  <si>
    <t>8.4.8. Biztonsági mentés tesztelése (TR)</t>
  </si>
  <si>
    <t>8.4.9. A prototípus kitelepítésének frissítése</t>
  </si>
  <si>
    <t xml:space="preserve">Ha szükséges, e fölött szúrj be új sort! </t>
  </si>
  <si>
    <t>Péter Gergely</t>
  </si>
  <si>
    <t>8.3.1. Felhasználók kezelése (admin, szálláshirdető, szállásfoglaló) (CR)</t>
  </si>
  <si>
    <t>8.3.2. Felhasználók kezelése (admin, szálláshirdető, szállásfoglaló) (UD)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</si>
</sst>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0" fontId="6" fillId="17" borderId="0" xfId="10" applyFill="1" applyBorder="1">
      <alignment horizontal="center" vertical="center"/>
    </xf>
    <xf numFmtId="0" fontId="0" fillId="18" borderId="0" xfId="0" applyFill="1"/>
    <xf numFmtId="0" fontId="0" fillId="0" borderId="12" xfId="0" applyBorder="1"/>
    <xf numFmtId="0" fontId="0" fillId="19" borderId="0" xfId="0" applyFill="1"/>
    <xf numFmtId="0" fontId="0" fillId="17" borderId="8" xfId="0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169" fontId="6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6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16" borderId="0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15" xfId="0" applyFill="1" applyBorder="1" applyAlignment="1">
      <alignment vertical="center"/>
    </xf>
    <xf numFmtId="0" fontId="5" fillId="7" borderId="21" xfId="0" applyFont="1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5" fillId="7" borderId="20" xfId="0" applyFont="1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19" borderId="0" xfId="0" applyFill="1" applyBorder="1" applyAlignment="1">
      <alignment vertical="center"/>
    </xf>
    <xf numFmtId="0" fontId="0" fillId="15" borderId="16" xfId="0" applyFill="1" applyBorder="1" applyAlignment="1">
      <alignment vertical="center"/>
    </xf>
    <xf numFmtId="0" fontId="0" fillId="15" borderId="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7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2" xfId="0" applyBorder="1" applyAlignment="1">
      <alignment vertical="center"/>
    </xf>
    <xf numFmtId="0" fontId="20" fillId="13" borderId="0" xfId="0" applyFont="1" applyFill="1" applyBorder="1" applyAlignment="1">
      <alignment vertical="center"/>
    </xf>
    <xf numFmtId="0" fontId="0" fillId="20" borderId="8" xfId="0" applyFill="1" applyBorder="1" applyAlignment="1">
      <alignment vertic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10">
    <dxf>
      <fill>
        <patternFill>
          <bgColor theme="1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secondRowStripe" dxfId="3"/>
      <tableStyleElement type="firstColumnStripe" dxfId="2"/>
      <tableStyleElement type="secondColumn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969696"/>
      <color rgb="FF4A6F9C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49"/>
  <sheetViews>
    <sheetView showGridLines="0" tabSelected="1" showRuler="0" topLeftCell="B1" zoomScale="84" zoomScaleNormal="84" zoomScalePageLayoutView="70" workbookViewId="0">
      <pane ySplit="5" topLeftCell="A28" activePane="bottomLeft" state="frozen"/>
      <selection pane="bottomLeft" activeCell="AI32" sqref="AI32"/>
    </sheetView>
  </sheetViews>
  <sheetFormatPr defaultRowHeight="30" customHeight="1"/>
  <cols>
    <col min="1" max="1" width="2.21875" style="16" bestFit="1" customWidth="1"/>
    <col min="2" max="2" width="78.21875" customWidth="1"/>
    <col min="3" max="3" width="14.5546875" bestFit="1" customWidth="1"/>
    <col min="4" max="4" width="11.21875" style="4" bestFit="1" customWidth="1"/>
    <col min="5" max="5" width="11.21875" bestFit="1" customWidth="1"/>
    <col min="6" max="83" width="2.5546875" customWidth="1"/>
  </cols>
  <sheetData>
    <row r="1" spans="1:83" ht="25.5" customHeight="1">
      <c r="A1" s="17"/>
      <c r="B1" s="32" t="s">
        <v>0</v>
      </c>
      <c r="C1" s="1"/>
      <c r="D1" s="3"/>
      <c r="E1" s="15"/>
      <c r="F1" s="15"/>
      <c r="G1" s="15"/>
      <c r="I1" s="30"/>
      <c r="J1" t="s">
        <v>1</v>
      </c>
      <c r="O1" s="33"/>
      <c r="P1" s="30"/>
      <c r="Q1" t="s">
        <v>51</v>
      </c>
      <c r="W1" s="34"/>
      <c r="X1" s="30"/>
      <c r="Y1" t="s">
        <v>3</v>
      </c>
      <c r="AC1" s="35"/>
      <c r="AD1" s="30"/>
      <c r="AE1" s="30" t="s">
        <v>4</v>
      </c>
      <c r="AJ1" s="28"/>
      <c r="AK1" s="30"/>
      <c r="AL1" t="s">
        <v>5</v>
      </c>
      <c r="AQ1" s="65"/>
      <c r="AR1" s="66"/>
      <c r="AS1" t="s">
        <v>6</v>
      </c>
      <c r="AY1" s="67"/>
      <c r="AZ1" s="66"/>
    </row>
    <row r="2" spans="1:83" ht="25.5" customHeight="1">
      <c r="B2" s="31" t="s">
        <v>7</v>
      </c>
      <c r="D2" s="71" t="s">
        <v>8</v>
      </c>
      <c r="E2" s="71"/>
      <c r="F2" s="15"/>
      <c r="G2" s="19"/>
    </row>
    <row r="3" spans="1:83" ht="25.5" customHeight="1">
      <c r="B3" s="26"/>
      <c r="D3" s="71">
        <v>45565</v>
      </c>
      <c r="E3" s="71"/>
      <c r="F3" s="15"/>
    </row>
    <row r="4" spans="1:83" ht="25.5" customHeight="1">
      <c r="A4" s="17"/>
      <c r="D4"/>
      <c r="F4" s="75"/>
      <c r="G4" s="72">
        <f>G5</f>
        <v>45565</v>
      </c>
      <c r="H4" s="73"/>
      <c r="I4" s="73"/>
      <c r="J4" s="73"/>
      <c r="K4" s="73"/>
      <c r="L4" s="73"/>
      <c r="M4" s="74"/>
      <c r="N4" s="72">
        <f>N5</f>
        <v>45572</v>
      </c>
      <c r="O4" s="73"/>
      <c r="P4" s="73"/>
      <c r="Q4" s="73"/>
      <c r="R4" s="73"/>
      <c r="S4" s="73"/>
      <c r="T4" s="74"/>
      <c r="U4" s="72">
        <f>U5</f>
        <v>45579</v>
      </c>
      <c r="V4" s="73"/>
      <c r="W4" s="73"/>
      <c r="X4" s="73"/>
      <c r="Y4" s="73"/>
      <c r="Z4" s="73"/>
      <c r="AA4" s="74"/>
      <c r="AB4" s="72">
        <f>AB5</f>
        <v>45586</v>
      </c>
      <c r="AC4" s="73"/>
      <c r="AD4" s="73"/>
      <c r="AE4" s="73"/>
      <c r="AF4" s="73"/>
      <c r="AG4" s="73"/>
      <c r="AH4" s="74"/>
      <c r="AI4" s="72">
        <f>AI5</f>
        <v>45593</v>
      </c>
      <c r="AJ4" s="73"/>
      <c r="AK4" s="73"/>
      <c r="AL4" s="73"/>
      <c r="AM4" s="73"/>
      <c r="AN4" s="73"/>
      <c r="AO4" s="74"/>
      <c r="AP4" s="72">
        <f>AP5</f>
        <v>45600</v>
      </c>
      <c r="AQ4" s="73"/>
      <c r="AR4" s="73"/>
      <c r="AS4" s="73"/>
      <c r="AT4" s="73"/>
      <c r="AU4" s="73"/>
      <c r="AV4" s="74"/>
      <c r="AW4" s="72">
        <f>AW5</f>
        <v>45607</v>
      </c>
      <c r="AX4" s="73"/>
      <c r="AY4" s="73"/>
      <c r="AZ4" s="73"/>
      <c r="BA4" s="73"/>
      <c r="BB4" s="73"/>
      <c r="BC4" s="74"/>
      <c r="BD4" s="72">
        <f>BD5</f>
        <v>45614</v>
      </c>
      <c r="BE4" s="73"/>
      <c r="BF4" s="73"/>
      <c r="BG4" s="73"/>
      <c r="BH4" s="73"/>
      <c r="BI4" s="73"/>
      <c r="BJ4" s="74"/>
      <c r="BK4" s="72">
        <f>BK5</f>
        <v>45621</v>
      </c>
      <c r="BL4" s="73"/>
      <c r="BM4" s="73"/>
      <c r="BN4" s="73"/>
      <c r="BO4" s="73"/>
      <c r="BP4" s="73"/>
      <c r="BQ4" s="74"/>
      <c r="BR4" s="72">
        <f>BR5</f>
        <v>45628</v>
      </c>
      <c r="BS4" s="73"/>
      <c r="BT4" s="73"/>
      <c r="BU4" s="73"/>
      <c r="BV4" s="73"/>
      <c r="BW4" s="73"/>
      <c r="BX4" s="74"/>
      <c r="BY4" s="72">
        <f>BY5</f>
        <v>45635</v>
      </c>
      <c r="BZ4" s="73"/>
      <c r="CA4" s="73"/>
      <c r="CB4" s="73"/>
      <c r="CC4" s="73"/>
      <c r="CD4" s="73"/>
      <c r="CE4" s="74"/>
    </row>
    <row r="5" spans="1:83" ht="25.5" customHeight="1" thickBot="1">
      <c r="A5" s="17"/>
      <c r="B5" s="24" t="s">
        <v>9</v>
      </c>
      <c r="C5" s="25" t="s">
        <v>10</v>
      </c>
      <c r="D5" s="25" t="s">
        <v>11</v>
      </c>
      <c r="E5" s="25" t="s">
        <v>12</v>
      </c>
      <c r="F5" s="76"/>
      <c r="G5" s="6">
        <f>Project_Start-WEEKDAY(Project_Start,1)+2</f>
        <v>45565</v>
      </c>
      <c r="H5" s="5">
        <f>G5+1</f>
        <v>45566</v>
      </c>
      <c r="I5" s="5">
        <f t="shared" ref="G5:AV5" si="0">H5+1</f>
        <v>45567</v>
      </c>
      <c r="J5" s="5">
        <f t="shared" si="0"/>
        <v>45568</v>
      </c>
      <c r="K5" s="5">
        <f t="shared" si="0"/>
        <v>45569</v>
      </c>
      <c r="L5" s="5">
        <f t="shared" si="0"/>
        <v>45570</v>
      </c>
      <c r="M5" s="7">
        <f t="shared" si="0"/>
        <v>45571</v>
      </c>
      <c r="N5" s="6">
        <f>M5+1</f>
        <v>45572</v>
      </c>
      <c r="O5" s="5">
        <f>N5+1</f>
        <v>45573</v>
      </c>
      <c r="P5" s="5">
        <f t="shared" si="0"/>
        <v>45574</v>
      </c>
      <c r="Q5" s="5">
        <f t="shared" si="0"/>
        <v>45575</v>
      </c>
      <c r="R5" s="5">
        <f t="shared" si="0"/>
        <v>45576</v>
      </c>
      <c r="S5" s="5">
        <f t="shared" si="0"/>
        <v>45577</v>
      </c>
      <c r="T5" s="7">
        <f t="shared" si="0"/>
        <v>45578</v>
      </c>
      <c r="U5" s="6">
        <f>T5+1</f>
        <v>45579</v>
      </c>
      <c r="V5" s="5">
        <f>U5+1</f>
        <v>45580</v>
      </c>
      <c r="W5" s="5">
        <f t="shared" si="0"/>
        <v>45581</v>
      </c>
      <c r="X5" s="5">
        <f t="shared" si="0"/>
        <v>45582</v>
      </c>
      <c r="Y5" s="5">
        <f t="shared" si="0"/>
        <v>45583</v>
      </c>
      <c r="Z5" s="5">
        <f t="shared" si="0"/>
        <v>45584</v>
      </c>
      <c r="AA5" s="7">
        <f t="shared" si="0"/>
        <v>45585</v>
      </c>
      <c r="AB5" s="6">
        <f>AA5+1</f>
        <v>45586</v>
      </c>
      <c r="AC5" s="5">
        <f>AB5+1</f>
        <v>45587</v>
      </c>
      <c r="AD5" s="5">
        <f t="shared" si="0"/>
        <v>45588</v>
      </c>
      <c r="AE5" s="5">
        <f t="shared" si="0"/>
        <v>45589</v>
      </c>
      <c r="AF5" s="5">
        <f t="shared" si="0"/>
        <v>45590</v>
      </c>
      <c r="AG5" s="5">
        <f t="shared" si="0"/>
        <v>45591</v>
      </c>
      <c r="AH5" s="7">
        <f t="shared" si="0"/>
        <v>45592</v>
      </c>
      <c r="AI5" s="6">
        <f>AH5+1</f>
        <v>45593</v>
      </c>
      <c r="AJ5" s="5">
        <f>AI5+1</f>
        <v>45594</v>
      </c>
      <c r="AK5" s="5">
        <f t="shared" si="0"/>
        <v>45595</v>
      </c>
      <c r="AL5" s="5">
        <f t="shared" si="0"/>
        <v>45596</v>
      </c>
      <c r="AM5" s="5">
        <f t="shared" si="0"/>
        <v>45597</v>
      </c>
      <c r="AN5" s="5">
        <f t="shared" si="0"/>
        <v>45598</v>
      </c>
      <c r="AO5" s="7">
        <f t="shared" si="0"/>
        <v>45599</v>
      </c>
      <c r="AP5" s="6">
        <f>AO5+1</f>
        <v>45600</v>
      </c>
      <c r="AQ5" s="5">
        <f>AP5+1</f>
        <v>45601</v>
      </c>
      <c r="AR5" s="5">
        <f t="shared" si="0"/>
        <v>45602</v>
      </c>
      <c r="AS5" s="5">
        <f t="shared" si="0"/>
        <v>45603</v>
      </c>
      <c r="AT5" s="5">
        <f t="shared" si="0"/>
        <v>45604</v>
      </c>
      <c r="AU5" s="5">
        <f t="shared" si="0"/>
        <v>45605</v>
      </c>
      <c r="AV5" s="7">
        <f t="shared" si="0"/>
        <v>45606</v>
      </c>
      <c r="AW5" s="6">
        <f>AV5+1</f>
        <v>45607</v>
      </c>
      <c r="AX5" s="5">
        <f>AW5+1</f>
        <v>45608</v>
      </c>
      <c r="AY5" s="5">
        <f t="shared" ref="AY5:BC5" si="1">AX5+1</f>
        <v>45609</v>
      </c>
      <c r="AZ5" s="5">
        <f t="shared" si="1"/>
        <v>45610</v>
      </c>
      <c r="BA5" s="5">
        <f t="shared" si="1"/>
        <v>45611</v>
      </c>
      <c r="BB5" s="5">
        <f t="shared" si="1"/>
        <v>45612</v>
      </c>
      <c r="BC5" s="7">
        <f t="shared" si="1"/>
        <v>45613</v>
      </c>
      <c r="BD5" s="6">
        <f>BC5+1</f>
        <v>45614</v>
      </c>
      <c r="BE5" s="5">
        <f>BD5+1</f>
        <v>45615</v>
      </c>
      <c r="BF5" s="5">
        <f t="shared" ref="BF5:BK5" si="2">BE5+1</f>
        <v>45616</v>
      </c>
      <c r="BG5" s="5">
        <f t="shared" si="2"/>
        <v>45617</v>
      </c>
      <c r="BH5" s="5">
        <f t="shared" si="2"/>
        <v>45618</v>
      </c>
      <c r="BI5" s="5">
        <f t="shared" si="2"/>
        <v>45619</v>
      </c>
      <c r="BJ5" s="7">
        <f t="shared" si="2"/>
        <v>45620</v>
      </c>
      <c r="BK5" s="6">
        <f t="shared" si="2"/>
        <v>45621</v>
      </c>
      <c r="BL5" s="5">
        <f t="shared" ref="BL5" si="3">BK5+1</f>
        <v>45622</v>
      </c>
      <c r="BM5" s="5">
        <f t="shared" ref="BM5" si="4">BL5+1</f>
        <v>45623</v>
      </c>
      <c r="BN5" s="5">
        <f t="shared" ref="BN5" si="5">BM5+1</f>
        <v>45624</v>
      </c>
      <c r="BO5" s="5">
        <f t="shared" ref="BO5" si="6">BN5+1</f>
        <v>45625</v>
      </c>
      <c r="BP5" s="5">
        <f t="shared" ref="BP5" si="7">BO5+1</f>
        <v>45626</v>
      </c>
      <c r="BQ5" s="7">
        <f t="shared" ref="BQ5" si="8">BP5+1</f>
        <v>45627</v>
      </c>
      <c r="BR5" s="6">
        <f t="shared" ref="BR5" si="9">BQ5+1</f>
        <v>45628</v>
      </c>
      <c r="BS5" s="5">
        <f t="shared" ref="BS5" si="10">BR5+1</f>
        <v>45629</v>
      </c>
      <c r="BT5" s="5">
        <f t="shared" ref="BT5" si="11">BS5+1</f>
        <v>45630</v>
      </c>
      <c r="BU5" s="5">
        <f t="shared" ref="BU5" si="12">BT5+1</f>
        <v>45631</v>
      </c>
      <c r="BV5" s="5">
        <f t="shared" ref="BV5" si="13">BU5+1</f>
        <v>45632</v>
      </c>
      <c r="BW5" s="5">
        <f t="shared" ref="BW5" si="14">BV5+1</f>
        <v>45633</v>
      </c>
      <c r="BX5" s="5">
        <f t="shared" ref="BX5" si="15">BW5+1</f>
        <v>45634</v>
      </c>
      <c r="BY5" s="5">
        <f t="shared" ref="BY5" si="16">BX5+1</f>
        <v>45635</v>
      </c>
      <c r="BZ5" s="5">
        <f t="shared" ref="BZ5" si="17">BY5+1</f>
        <v>45636</v>
      </c>
      <c r="CA5" s="5">
        <f t="shared" ref="CA5" si="18">BZ5+1</f>
        <v>45637</v>
      </c>
      <c r="CB5" s="5">
        <f t="shared" ref="CB5" si="19">CA5+1</f>
        <v>45638</v>
      </c>
      <c r="CC5" s="5">
        <f t="shared" ref="CC5" si="20">CB5+1</f>
        <v>45639</v>
      </c>
      <c r="CD5" s="5">
        <f t="shared" ref="CD5" si="21">CC5+1</f>
        <v>45640</v>
      </c>
      <c r="CE5" s="5">
        <f t="shared" ref="CE5" si="22">CD5+1</f>
        <v>45641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6" t="s">
        <v>13</v>
      </c>
      <c r="C7" s="37"/>
      <c r="D7" s="38"/>
      <c r="E7" s="10"/>
      <c r="F7" s="22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9" t="s">
        <v>14</v>
      </c>
      <c r="C8" s="40" t="str">
        <f>AE1</f>
        <v>Mindenki</v>
      </c>
      <c r="D8" s="41">
        <v>45565</v>
      </c>
      <c r="E8" s="41">
        <v>45578</v>
      </c>
      <c r="F8" s="22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79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9" t="s">
        <v>15</v>
      </c>
      <c r="C9" s="40" t="str">
        <f>J1</f>
        <v>Magyari Máté</v>
      </c>
      <c r="D9" s="41">
        <v>45569</v>
      </c>
      <c r="E9" s="41">
        <v>45570</v>
      </c>
      <c r="F9" s="22"/>
      <c r="G9" s="77"/>
      <c r="H9" s="77"/>
      <c r="I9" s="77"/>
      <c r="J9" s="82"/>
      <c r="K9" s="85"/>
      <c r="L9" s="85"/>
      <c r="M9" s="83"/>
      <c r="N9" s="77"/>
      <c r="O9" s="77"/>
      <c r="P9" s="77"/>
      <c r="Q9" s="77"/>
      <c r="R9" s="77"/>
      <c r="S9" s="78"/>
      <c r="T9" s="78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2" t="s">
        <v>16</v>
      </c>
      <c r="C10" s="43"/>
      <c r="D10" s="44"/>
      <c r="E10" s="11"/>
      <c r="F10" s="22"/>
      <c r="G10" s="22"/>
      <c r="H10" s="22"/>
      <c r="I10" s="22"/>
      <c r="J10" s="22"/>
      <c r="K10" s="84"/>
      <c r="L10" s="84"/>
      <c r="M10" s="22"/>
      <c r="N10" s="22"/>
      <c r="O10" s="22"/>
      <c r="P10" s="22"/>
      <c r="Q10" s="22"/>
      <c r="R10" s="22"/>
      <c r="S10" s="22"/>
      <c r="T10" s="22"/>
      <c r="U10" s="22"/>
      <c r="V10" s="87"/>
      <c r="W10" s="87"/>
      <c r="X10" s="87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5" t="s">
        <v>17</v>
      </c>
      <c r="C11" s="46" t="s">
        <v>2</v>
      </c>
      <c r="D11" s="47">
        <v>45580</v>
      </c>
      <c r="E11" s="47">
        <f>D11+2</f>
        <v>45582</v>
      </c>
      <c r="F11" s="22"/>
      <c r="G11" s="14"/>
      <c r="H11" s="14"/>
      <c r="I11" s="68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86"/>
      <c r="V11" s="88"/>
      <c r="W11" s="88"/>
      <c r="X11" s="88"/>
      <c r="Y11" s="90"/>
      <c r="Z11" s="91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5" t="s">
        <v>18</v>
      </c>
      <c r="C12" s="46" t="s">
        <v>1</v>
      </c>
      <c r="D12" s="47">
        <v>45581</v>
      </c>
      <c r="E12" s="47">
        <f>D12+3</f>
        <v>45584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82"/>
      <c r="W12" s="85"/>
      <c r="X12" s="85"/>
      <c r="Y12" s="85"/>
      <c r="Z12" s="85"/>
      <c r="AA12" s="89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5" t="s">
        <v>19</v>
      </c>
      <c r="C13" s="46" t="str">
        <f>AS1</f>
        <v>Fekete Kristóf</v>
      </c>
      <c r="D13" s="47">
        <v>45582</v>
      </c>
      <c r="E13" s="47">
        <f>D13+2</f>
        <v>45584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82"/>
      <c r="X13" s="92"/>
      <c r="Y13" s="92"/>
      <c r="Z13" s="92"/>
      <c r="AA13" s="95"/>
      <c r="AB13" s="80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5" t="s">
        <v>20</v>
      </c>
      <c r="C14" s="46" t="str">
        <f>Y1</f>
        <v>Pernyész Bettina</v>
      </c>
      <c r="D14" s="47">
        <v>45583</v>
      </c>
      <c r="E14" s="47">
        <f>D14+3</f>
        <v>45586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82"/>
      <c r="Y14" s="96"/>
      <c r="Z14" s="96"/>
      <c r="AA14" s="96"/>
      <c r="AB14" s="96"/>
      <c r="AC14" s="79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5" t="s">
        <v>21</v>
      </c>
      <c r="C15" s="46" t="str">
        <f>AL1</f>
        <v>Nagy Ádám</v>
      </c>
      <c r="D15" s="47">
        <v>45584</v>
      </c>
      <c r="E15" s="47">
        <f>D15+2</f>
        <v>45586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14"/>
      <c r="X15" s="14"/>
      <c r="Y15" s="82"/>
      <c r="Z15" s="97"/>
      <c r="AA15" s="97"/>
      <c r="AB15" s="97"/>
      <c r="AC15" s="90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5" t="s">
        <v>22</v>
      </c>
      <c r="C16" s="46" t="str">
        <f>J1</f>
        <v>Magyari Máté</v>
      </c>
      <c r="D16" s="47">
        <v>45585</v>
      </c>
      <c r="E16" s="47">
        <f>D16+2</f>
        <v>45587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98"/>
      <c r="AA16" s="85"/>
      <c r="AB16" s="85"/>
      <c r="AC16" s="85"/>
      <c r="AD16" s="79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5" t="s">
        <v>23</v>
      </c>
      <c r="C17" s="46" t="str">
        <f>Y1</f>
        <v>Pernyész Bettina</v>
      </c>
      <c r="D17" s="47">
        <v>45586</v>
      </c>
      <c r="E17" s="47">
        <f>D17</f>
        <v>45586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78"/>
      <c r="AB17" s="93"/>
      <c r="AC17" s="77"/>
      <c r="AD17" s="14"/>
      <c r="AE17" s="14"/>
      <c r="AF17" s="14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8" t="s">
        <v>24</v>
      </c>
      <c r="C18" s="49"/>
      <c r="D18" s="50"/>
      <c r="E18" s="12"/>
      <c r="F18" s="2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100"/>
      <c r="AJ18" s="100"/>
      <c r="AK18" s="100"/>
      <c r="AL18" s="100"/>
      <c r="AM18" s="100"/>
      <c r="AN18" s="100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</row>
    <row r="19" spans="1:83" s="2" customFormat="1" ht="15" customHeight="1" thickBot="1">
      <c r="A19" s="17">
        <v>1</v>
      </c>
      <c r="B19" s="51" t="s">
        <v>52</v>
      </c>
      <c r="C19" s="52" t="str">
        <f>Q1</f>
        <v>Péter Gergely</v>
      </c>
      <c r="D19" s="53">
        <v>45594</v>
      </c>
      <c r="E19" s="53">
        <f>D19+4</f>
        <v>45598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88"/>
      <c r="AK19" s="88"/>
      <c r="AL19" s="88"/>
      <c r="AM19" s="88"/>
      <c r="AN19" s="88"/>
      <c r="AO19" s="89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1" t="s">
        <v>53</v>
      </c>
      <c r="C20" s="52" t="str">
        <f>AS1</f>
        <v>Fekete Kristóf</v>
      </c>
      <c r="D20" s="53">
        <v>45595</v>
      </c>
      <c r="E20" s="53">
        <f>D20+3</f>
        <v>45598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82"/>
      <c r="AK20" s="92"/>
      <c r="AL20" s="92"/>
      <c r="AM20" s="92"/>
      <c r="AN20" s="92"/>
      <c r="AO20" s="89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51" t="s">
        <v>25</v>
      </c>
      <c r="C21" s="52" t="str">
        <f>Y1</f>
        <v>Pernyész Bettina</v>
      </c>
      <c r="D21" s="53">
        <v>45596</v>
      </c>
      <c r="E21" s="53">
        <f>D21+2</f>
        <v>45598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82"/>
      <c r="AL21" s="96"/>
      <c r="AM21" s="96"/>
      <c r="AN21" s="96"/>
      <c r="AO21" s="95"/>
      <c r="AP21" s="80"/>
      <c r="AQ21" s="80"/>
      <c r="AR21" s="80"/>
      <c r="AS21" s="80"/>
      <c r="AT21" s="80"/>
      <c r="AU21" s="91"/>
      <c r="AV21" s="91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1" t="s">
        <v>26</v>
      </c>
      <c r="C22" s="52" t="str">
        <f>J1</f>
        <v>Magyari Máté</v>
      </c>
      <c r="D22" s="53">
        <v>45597</v>
      </c>
      <c r="E22" s="53">
        <f>D22+9</f>
        <v>45606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82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79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1" t="s">
        <v>27</v>
      </c>
      <c r="C23" s="52" t="str">
        <f>Q1</f>
        <v>Péter Gergely</v>
      </c>
      <c r="D23" s="53">
        <v>45598</v>
      </c>
      <c r="E23" s="53">
        <f>D23+2</f>
        <v>45600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82"/>
      <c r="AN23" s="88"/>
      <c r="AO23" s="88"/>
      <c r="AP23" s="88"/>
      <c r="AQ23" s="102"/>
      <c r="AR23" s="77"/>
      <c r="AS23" s="77"/>
      <c r="AT23" s="77"/>
      <c r="AU23" s="78"/>
      <c r="AV23" s="78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1" t="s">
        <v>28</v>
      </c>
      <c r="C24" s="52" t="str">
        <f>AS1</f>
        <v>Fekete Kristóf</v>
      </c>
      <c r="D24" s="53">
        <v>45599</v>
      </c>
      <c r="E24" s="53">
        <f>D24+2</f>
        <v>45601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98"/>
      <c r="AO24" s="92"/>
      <c r="AP24" s="92"/>
      <c r="AQ24" s="92"/>
      <c r="AR24" s="90"/>
      <c r="AS24" s="80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4" t="s">
        <v>29</v>
      </c>
      <c r="C25" s="52" t="str">
        <f>Y1</f>
        <v>Pernyész Bettina</v>
      </c>
      <c r="D25" s="53">
        <v>45600</v>
      </c>
      <c r="E25" s="53">
        <f>D25+3</f>
        <v>45603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98"/>
      <c r="AP25" s="96"/>
      <c r="AQ25" s="96"/>
      <c r="AR25" s="96"/>
      <c r="AS25" s="96"/>
      <c r="AT25" s="79"/>
      <c r="AU25" s="27"/>
      <c r="AV25" s="27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4" t="s">
        <v>30</v>
      </c>
      <c r="C26" s="52" t="str">
        <f>J1</f>
        <v>Magyari Máté</v>
      </c>
      <c r="D26" s="53">
        <v>45601</v>
      </c>
      <c r="E26" s="53">
        <f>D26+2</f>
        <v>45603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82"/>
      <c r="AQ26" s="85"/>
      <c r="AR26" s="85"/>
      <c r="AS26" s="85"/>
      <c r="AT26" s="90"/>
      <c r="AU26" s="91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4" t="s">
        <v>31</v>
      </c>
      <c r="C27" s="52" t="str">
        <f>AL1</f>
        <v>Nagy Ádám</v>
      </c>
      <c r="D27" s="53">
        <v>45602</v>
      </c>
      <c r="E27" s="53">
        <f>D27+3</f>
        <v>45605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82"/>
      <c r="AR27" s="97"/>
      <c r="AS27" s="97"/>
      <c r="AT27" s="97"/>
      <c r="AU27" s="97"/>
      <c r="AV27" s="95"/>
      <c r="AW27" s="80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4" t="s">
        <v>32</v>
      </c>
      <c r="C28" s="52" t="str">
        <f>Y1</f>
        <v>Pernyész Bettina</v>
      </c>
      <c r="D28" s="53">
        <v>45603</v>
      </c>
      <c r="E28" s="53">
        <f>D28+4</f>
        <v>45607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14"/>
      <c r="AR28" s="82"/>
      <c r="AS28" s="96"/>
      <c r="AT28" s="96"/>
      <c r="AU28" s="96"/>
      <c r="AV28" s="96"/>
      <c r="AW28" s="96"/>
      <c r="AX28" s="79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54" t="s">
        <v>33</v>
      </c>
      <c r="C29" s="52" t="str">
        <f>AL1</f>
        <v>Nagy Ádám</v>
      </c>
      <c r="D29" s="53">
        <v>45604</v>
      </c>
      <c r="E29" s="53">
        <f>D29+3</f>
        <v>45607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82"/>
      <c r="AT29" s="97"/>
      <c r="AU29" s="97"/>
      <c r="AV29" s="97"/>
      <c r="AW29" s="97"/>
      <c r="AX29" s="90"/>
      <c r="AY29" s="80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4" t="s">
        <v>34</v>
      </c>
      <c r="C30" s="52" t="str">
        <f>Y1</f>
        <v>Pernyész Bettina</v>
      </c>
      <c r="D30" s="53">
        <v>45605</v>
      </c>
      <c r="E30" s="53">
        <f>D30+4</f>
        <v>45609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82"/>
      <c r="AU30" s="96"/>
      <c r="AV30" s="96"/>
      <c r="AW30" s="96"/>
      <c r="AX30" s="96"/>
      <c r="AY30" s="96"/>
      <c r="AZ30" s="90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4" t="s">
        <v>35</v>
      </c>
      <c r="C31" s="52" t="str">
        <f>AS1</f>
        <v>Fekete Kristóf</v>
      </c>
      <c r="D31" s="53">
        <v>45606</v>
      </c>
      <c r="E31" s="53">
        <f>D31+4</f>
        <v>45610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98"/>
      <c r="AV31" s="92"/>
      <c r="AW31" s="92"/>
      <c r="AX31" s="92"/>
      <c r="AY31" s="92"/>
      <c r="AZ31" s="92"/>
      <c r="BA31" s="90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4" t="s">
        <v>36</v>
      </c>
      <c r="C32" s="52" t="str">
        <f>Q1</f>
        <v>Péter Gergely</v>
      </c>
      <c r="D32" s="53">
        <v>45607</v>
      </c>
      <c r="E32" s="53">
        <f>D32+4</f>
        <v>45611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98"/>
      <c r="AW32" s="103"/>
      <c r="AX32" s="103"/>
      <c r="AY32" s="103"/>
      <c r="AZ32" s="103"/>
      <c r="BA32" s="103"/>
      <c r="BB32" s="95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54" t="s">
        <v>37</v>
      </c>
      <c r="C33" s="52" t="str">
        <f>AL1</f>
        <v>Nagy Ádám</v>
      </c>
      <c r="D33" s="53">
        <v>45608</v>
      </c>
      <c r="E33" s="53">
        <f>D33+4</f>
        <v>45612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82"/>
      <c r="AX33" s="97"/>
      <c r="AY33" s="97"/>
      <c r="AZ33" s="97"/>
      <c r="BA33" s="97"/>
      <c r="BB33" s="97"/>
      <c r="BC33" s="95"/>
      <c r="BD33" s="80"/>
      <c r="BE33" s="80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54" t="s">
        <v>38</v>
      </c>
      <c r="C34" s="52" t="str">
        <f>Q1</f>
        <v>Péter Gergely</v>
      </c>
      <c r="D34" s="53">
        <v>45609</v>
      </c>
      <c r="E34" s="53">
        <f>D34+6</f>
        <v>45615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82"/>
      <c r="AY34" s="88"/>
      <c r="AZ34" s="88"/>
      <c r="BA34" s="88"/>
      <c r="BB34" s="88"/>
      <c r="BC34" s="88"/>
      <c r="BD34" s="88"/>
      <c r="BE34" s="88"/>
      <c r="BF34" s="79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54" t="s">
        <v>39</v>
      </c>
      <c r="C35" s="52" t="str">
        <f>J1</f>
        <v>Magyari Máté</v>
      </c>
      <c r="D35" s="53">
        <v>45610</v>
      </c>
      <c r="E35" s="53">
        <f>D35</f>
        <v>45610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82"/>
      <c r="AZ35" s="85"/>
      <c r="BA35" s="101"/>
      <c r="BB35" s="78"/>
      <c r="BC35" s="78"/>
      <c r="BD35" s="77"/>
      <c r="BE35" s="77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55" t="s">
        <v>40</v>
      </c>
      <c r="C36" s="56"/>
      <c r="D36" s="57"/>
      <c r="E36" s="13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84"/>
      <c r="BA36" s="22"/>
      <c r="BB36" s="22"/>
      <c r="BC36" s="22"/>
      <c r="BD36" s="22"/>
      <c r="BE36" s="87"/>
      <c r="BF36" s="87"/>
      <c r="BG36" s="87"/>
      <c r="BH36" s="87"/>
      <c r="BI36" s="87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</row>
    <row r="37" spans="1:83" s="2" customFormat="1" ht="15" customHeight="1" thickBot="1">
      <c r="A37" s="17"/>
      <c r="B37" s="58" t="s">
        <v>41</v>
      </c>
      <c r="C37" s="59" t="str">
        <f>AS1</f>
        <v>Fekete Kristóf</v>
      </c>
      <c r="D37" s="60">
        <v>45615</v>
      </c>
      <c r="E37" s="60">
        <f>D37+4</f>
        <v>45619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86"/>
      <c r="BE37" s="92"/>
      <c r="BF37" s="92"/>
      <c r="BG37" s="92"/>
      <c r="BH37" s="92"/>
      <c r="BI37" s="92"/>
      <c r="BJ37" s="95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27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58" t="s">
        <v>42</v>
      </c>
      <c r="C38" s="59" t="str">
        <f>AL1</f>
        <v>Nagy Ádám</v>
      </c>
      <c r="D38" s="60">
        <v>45616</v>
      </c>
      <c r="E38" s="60">
        <f t="shared" ref="E38:E39" si="23">D38+4</f>
        <v>45620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82"/>
      <c r="BF38" s="97"/>
      <c r="BG38" s="97"/>
      <c r="BH38" s="97"/>
      <c r="BI38" s="97"/>
      <c r="BJ38" s="97"/>
      <c r="BK38" s="90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27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58" t="s">
        <v>43</v>
      </c>
      <c r="C39" s="59" t="str">
        <f>Q1</f>
        <v>Péter Gergely</v>
      </c>
      <c r="D39" s="60">
        <v>45617</v>
      </c>
      <c r="E39" s="60">
        <f t="shared" si="23"/>
        <v>45621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82"/>
      <c r="BG39" s="88"/>
      <c r="BH39" s="88"/>
      <c r="BI39" s="88"/>
      <c r="BJ39" s="88"/>
      <c r="BK39" s="88"/>
      <c r="BL39" s="79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58" t="s">
        <v>44</v>
      </c>
      <c r="C40" s="59" t="str">
        <f>AS1</f>
        <v>Fekete Kristóf</v>
      </c>
      <c r="D40" s="60">
        <v>45618</v>
      </c>
      <c r="E40" s="60">
        <f>D40</f>
        <v>45618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82"/>
      <c r="BH40" s="92"/>
      <c r="BI40" s="83"/>
      <c r="BJ40" s="78"/>
      <c r="BK40" s="77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58" t="s">
        <v>45</v>
      </c>
      <c r="C41" s="59" t="str">
        <f>J1</f>
        <v>Magyari Máté</v>
      </c>
      <c r="D41" s="60">
        <v>45619</v>
      </c>
      <c r="E41" s="60">
        <f t="shared" ref="E41:E45" si="24">D41</f>
        <v>45619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77"/>
      <c r="BI41" s="104"/>
      <c r="BJ41" s="91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58" t="s">
        <v>46</v>
      </c>
      <c r="C42" s="59" t="str">
        <f>Q1</f>
        <v>Péter Gergely</v>
      </c>
      <c r="D42" s="60">
        <v>45620</v>
      </c>
      <c r="E42" s="60">
        <f t="shared" si="24"/>
        <v>45620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99"/>
      <c r="BJ42" s="88"/>
      <c r="BK42" s="79"/>
      <c r="BL42" s="14"/>
      <c r="BM42" s="14"/>
      <c r="BN42" s="14"/>
      <c r="BO42" s="14"/>
      <c r="BP42" s="27"/>
      <c r="BQ42" s="27"/>
      <c r="BR42" s="14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58" t="s">
        <v>47</v>
      </c>
      <c r="C43" s="59" t="str">
        <f>AL1</f>
        <v>Nagy Ádám</v>
      </c>
      <c r="D43" s="60">
        <v>45621</v>
      </c>
      <c r="E43" s="60">
        <f t="shared" si="24"/>
        <v>45621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78"/>
      <c r="BK43" s="69"/>
      <c r="BL43" s="14"/>
      <c r="BM43" s="14"/>
      <c r="BN43" s="14"/>
      <c r="BO43" s="14"/>
      <c r="BP43" s="27"/>
      <c r="BQ43" s="27"/>
      <c r="BR43" s="14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58" t="s">
        <v>48</v>
      </c>
      <c r="C44" s="59" t="str">
        <f>Y1</f>
        <v>Pernyész Bettina</v>
      </c>
      <c r="D44" s="60">
        <v>45622</v>
      </c>
      <c r="E44" s="60">
        <f t="shared" si="24"/>
        <v>45622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94"/>
      <c r="BM44" s="14"/>
      <c r="BN44" s="14"/>
      <c r="BO44" s="14"/>
      <c r="BP44" s="27"/>
      <c r="BQ44" s="27"/>
      <c r="BR44" s="14"/>
      <c r="BS44" s="14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58" t="s">
        <v>49</v>
      </c>
      <c r="C45" s="59" t="str">
        <f>AS1</f>
        <v>Fekete Kristóf</v>
      </c>
      <c r="D45" s="60">
        <v>45623</v>
      </c>
      <c r="E45" s="60">
        <f t="shared" si="24"/>
        <v>45623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70"/>
      <c r="BN45" s="14"/>
      <c r="BO45" s="14"/>
      <c r="BP45" s="27"/>
      <c r="BQ45" s="27"/>
      <c r="BR45" s="14"/>
      <c r="BS45" s="14"/>
      <c r="BT45" s="14"/>
      <c r="BU45" s="14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61" t="s">
        <v>50</v>
      </c>
      <c r="C46" s="62"/>
      <c r="D46" s="63"/>
      <c r="E46" s="23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</row>
    <row r="47" spans="1:83" ht="30" customHeight="1">
      <c r="C47" s="64"/>
    </row>
    <row r="48" spans="1:83" ht="30" customHeight="1">
      <c r="C48" s="8"/>
      <c r="E48" s="18"/>
    </row>
    <row r="49" spans="3:3" ht="30" customHeight="1">
      <c r="C49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2024-10-06T16:57:32Z</dcterms:modified>
  <cp:category/>
  <cp:contentStatus/>
</cp:coreProperties>
</file>