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matches!$A$1:$J$10</definedName>
    <definedName function="false" hidden="true" localSheetId="2" name="_xlnm._FilterDatabase" vbProcedure="false">scif!$B$1:$P$2</definedName>
    <definedName function="false" hidden="false" localSheetId="0" name="_xlnm._FilterDatabase" vbProcedure="false">matches!$A$1:$J$2</definedName>
    <definedName function="false" hidden="false" localSheetId="0" name="_xlnm._FilterDatabase_0" vbProcedure="false">matches!$A$1:$J$10</definedName>
    <definedName function="false" hidden="false" localSheetId="0" name="_xlnm._FilterDatabase_0_0" vbProcedure="false">matches!$A$1:$J$2</definedName>
    <definedName function="false" hidden="false" localSheetId="0" name="_xlnm._FilterDatabase_0_0_0" vbProcedure="false">matches!$A$1:$J$10</definedName>
    <definedName function="false" hidden="false" localSheetId="0" name="_xlnm._FilterDatabase_0_0_0_0" vbProcedure="false">matches!$A$1:$J$2</definedName>
    <definedName function="false" hidden="false" localSheetId="0" name="_xlnm._FilterDatabase_0_0_0_0_0" vbProcedure="false">matches!$A$1:$J$2</definedName>
    <definedName function="false" hidden="false" localSheetId="0" name="_xlnm._FilterDatabase_0_0_0_0_0_0" vbProcedure="false">matches!$A$1:$J$2</definedName>
    <definedName function="false" hidden="false" localSheetId="0" name="_xlnm._FilterDatabase_0_0_0_0_0_0_0" vbProcedure="false">matches!$A$1:$J$2</definedName>
    <definedName function="false" hidden="false" localSheetId="0" name="_xlnm._FilterDatabase_0_0_0_0_0_0_0_0" vbProcedure="false">matches!$A$1:$J$2</definedName>
    <definedName function="false" hidden="false" localSheetId="0" name="_xlnm._FilterDatabase_0_0_0_0_0_0_0_0_0" vbProcedure="false">matches!$A$1:$J$2</definedName>
    <definedName function="false" hidden="false" localSheetId="0" name="_xlnm._FilterDatabase_0_0_0_0_0_0_0_0_0_0" vbProcedure="false">matches!$A$1:$J$2</definedName>
    <definedName function="false" hidden="false" localSheetId="0" name="_xlnm._FilterDatabase_0_0_0_0_0_0_0_0_0_0_0" vbProcedure="false">matches!$A$1:$J$2</definedName>
    <definedName function="false" hidden="false" localSheetId="0" name="_xlnm._FilterDatabase_0_0_0_0_0_0_0_0_0_0_0_0" vbProcedure="false">matches!$A$1:$J$2</definedName>
    <definedName function="false" hidden="false" localSheetId="0" name="_xlnm._FilterDatabase_0_0_0_0_0_0_0_0_0_0_0_0_0" vbProcedure="false">matches!$A$1:$J$2</definedName>
    <definedName function="false" hidden="false" localSheetId="0" name="_xlnm._FilterDatabase_0_0_0_0_0_0_0_0_0_0_0_0_0_0" vbProcedure="false">matches!$A$1:$J$2</definedName>
    <definedName function="false" hidden="false" localSheetId="0" name="_xlnm._FilterDatabase_0_0_0_0_0_0_0_0_0_0_0_0_0_0_0" vbProcedure="false">matches!$A$1:$J$2</definedName>
    <definedName function="false" hidden="false" localSheetId="0" name="_xlnm._FilterDatabase_0_0_0_0_0_0_0_0_0_0_0_0_0_0_0_0" vbProcedure="false">matches!$A$1:$J$2</definedName>
    <definedName function="false" hidden="false" localSheetId="0" name="_xlnm._FilterDatabase_0_0_0_0_0_0_0_0_0_0_0_0_0_0_0_0_0" vbProcedure="false">matches!$A$1:$J$2</definedName>
    <definedName function="false" hidden="false" localSheetId="0" name="_xlnm._FilterDatabase_0_0_0_0_0_0_0_0_0_0_0_0_0_0_0_0_0_0" vbProcedure="false">matches!$A$1:$J$2</definedName>
    <definedName function="false" hidden="false" localSheetId="0" name="_xlnm._FilterDatabase_0_0_0_0_0_0_0_0_0_0_0_0_0_0_0_0_0_0_0" vbProcedure="false">matches!$A$1:$J$2</definedName>
    <definedName function="false" hidden="false" localSheetId="0" name="_xlnm._FilterDatabase_0_0_0_0_0_0_0_0_0_0_0_0_0_0_0_0_0_0_0_0" vbProcedure="false">matches!$A$1:$J$2</definedName>
    <definedName function="false" hidden="false" localSheetId="0" name="_xlnm._FilterDatabase_0_0_0_0_0_0_0_0_0_0_0_0_0_0_0_0_0_0_0_0_0" vbProcedure="false">matches!$A$1:$J$2</definedName>
    <definedName function="false" hidden="false" localSheetId="0" name="_xlnm._FilterDatabase_0_0_0_0_0_0_0_0_0_0_0_0_0_0_0_0_0_0_0_0_0_0" vbProcedure="false">matches!$A$1:$J$2</definedName>
    <definedName function="false" hidden="false" localSheetId="0" name="_xlnm._FilterDatabase_0_0_0_0_0_0_0_0_0_0_0_0_0_0_0_0_0_0_0_0_0_0_0" vbProcedure="false">matches!$A$1:$J$2</definedName>
    <definedName function="false" hidden="false" localSheetId="0" name="_xlnm._FilterDatabase_0_0_0_0_0_0_0_0_0_0_0_0_0_0_0_0_0_0_0_0_0_0_0_0" vbProcedure="false">matches!$A$1:$J$2</definedName>
    <definedName function="false" hidden="false" localSheetId="0" name="_xlnm._FilterDatabase_0_0_0_0_0_0_0_0_0_0_0_0_0_0_0_0_0_0_0_0_0_0_0_0_0" vbProcedure="false">matches!$A$1:$J$2</definedName>
    <definedName function="false" hidden="false" localSheetId="0" name="_xlnm._FilterDatabase_0_0_0_0_0_0_0_0_0_0_0_0_0_0_0_0_0_0_0_0_0_0_0_0_0_0" vbProcedure="false">matches!$A$1:$J$2</definedName>
    <definedName function="false" hidden="false" localSheetId="0" name="_xlnm._FilterDatabase_0_0_0_0_0_0_0_0_0_0_0_0_0_0_0_0_0_0_0_0_0_0_0_0_0_0_0" vbProcedure="false">matches!$A$1:$J$2</definedName>
    <definedName function="false" hidden="false" localSheetId="0" name="_xlnm._FilterDatabase_0_0_0_0_0_0_0_0_0_0_0_0_0_0_0_0_0_0_0_0_0_0_0_0_0_0_0_0" vbProcedure="false">matches!$A$1:$J$2</definedName>
    <definedName function="false" hidden="false" localSheetId="2" name="_xlnm._FilterDatabase" vbProcedure="false">scif!$B$1:$P$2</definedName>
    <definedName function="false" hidden="false" localSheetId="2" name="_xlnm._FilterDatabase_0" vbProcedure="false">scif!$B$1:$P$2</definedName>
    <definedName function="false" hidden="false" localSheetId="2" name="_xlnm._FilterDatabase_0_0" vbProcedure="false">scif!$B$1:$P$2</definedName>
    <definedName function="false" hidden="false" localSheetId="2" name="_xlnm._FilterDatabase_0_0_0" vbProcedure="false">scif!$B$1:$P$2</definedName>
    <definedName function="false" hidden="false" localSheetId="2" name="_xlnm._FilterDatabase_0_0_0_0" vbProcedure="false">scif!$B$1:$P$2</definedName>
    <definedName function="false" hidden="false" localSheetId="2" name="_xlnm._FilterDatabase_0_0_0_0_0" vbProcedure="false">scif!$B$1:$P$2</definedName>
    <definedName function="false" hidden="false" localSheetId="2" name="_xlnm._FilterDatabase_0_0_0_0_0_0" vbProcedure="false">scif!$B$1:$P$2</definedName>
    <definedName function="false" hidden="false" localSheetId="2" name="_xlnm._FilterDatabase_0_0_0_0_0_0_0" vbProcedure="false">scif!$B$1:$P$2</definedName>
    <definedName function="false" hidden="false" localSheetId="2" name="_xlnm._FilterDatabase_0_0_0_0_0_0_0_0" vbProcedure="false">scif!$B$1:$P$2</definedName>
    <definedName function="false" hidden="false" localSheetId="2" name="_xlnm._FilterDatabase_0_0_0_0_0_0_0_0_0" vbProcedure="false">scif!$B$1:$P$2</definedName>
    <definedName function="false" hidden="false" localSheetId="2" name="_xlnm._FilterDatabase_0_0_0_0_0_0_0_0_0_0" vbProcedure="false">scif!$B$1:$P$2</definedName>
    <definedName function="false" hidden="false" localSheetId="2" name="_xlnm._FilterDatabase_0_0_0_0_0_0_0_0_0_0_0" vbProcedure="false">scif!$B$1:$P$2</definedName>
    <definedName function="false" hidden="false" localSheetId="2" name="_xlnm._FilterDatabase_0_0_0_0_0_0_0_0_0_0_0_0" vbProcedure="false">scif!$B$1:$P$2</definedName>
    <definedName function="false" hidden="false" localSheetId="2" name="_xlnm._FilterDatabase_0_0_0_0_0_0_0_0_0_0_0_0_0" vbProcedure="false">scif!$B$1:$P$2</definedName>
    <definedName function="false" hidden="false" localSheetId="2" name="_xlnm._FilterDatabase_0_0_0_0_0_0_0_0_0_0_0_0_0_0" vbProcedure="false">scif!$B$1:$P$2</definedName>
    <definedName function="false" hidden="false" localSheetId="2" name="_xlnm._FilterDatabase_0_0_0_0_0_0_0_0_0_0_0_0_0_0_0" vbProcedure="false">scif!$B$1:$P$2</definedName>
    <definedName function="false" hidden="false" localSheetId="2" name="_xlnm._FilterDatabase_0_0_0_0_0_0_0_0_0_0_0_0_0_0_0_0" vbProcedure="false">scif!$B$1:$P$2</definedName>
    <definedName function="false" hidden="false" localSheetId="2" name="_xlnm._FilterDatabase_0_0_0_0_0_0_0_0_0_0_0_0_0_0_0_0_0" vbProcedure="false">scif!$B$1:$P$2</definedName>
    <definedName function="false" hidden="false" localSheetId="2" name="_xlnm._FilterDatabase_0_0_0_0_0_0_0_0_0_0_0_0_0_0_0_0_0_0" vbProcedure="false">scif!$B$1:$P$2</definedName>
    <definedName function="false" hidden="false" localSheetId="2" name="_xlnm._FilterDatabase_0_0_0_0_0_0_0_0_0_0_0_0_0_0_0_0_0_0_0" vbProcedure="false">scif!$B$1:$P$2</definedName>
    <definedName function="false" hidden="false" localSheetId="2" name="_xlnm._FilterDatabase_0_0_0_0_0_0_0_0_0_0_0_0_0_0_0_0_0_0_0_0" vbProcedure="false">scif!$B$1:$P$2</definedName>
    <definedName function="false" hidden="false" localSheetId="2" name="_xlnm._FilterDatabase_0_0_0_0_0_0_0_0_0_0_0_0_0_0_0_0_0_0_0_0_0" vbProcedure="false">scif!$B$1:$P$2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<sst xmlns="http://schemas.openxmlformats.org/spreadsheetml/2006/main" count="136" uniqueCount="60">
  <si>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</si>
  <si>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</si>
  <si>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</si>
  <si>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</si>
  <si>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</si>
  <si>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</si>
  <si>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</si>
  <si>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</si>
  <si>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</si>
  <si>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facing_test_purposes_only</t>
  </si>
  <si>
    <t xml:space="preserve">scene_id</t>
  </si>
  <si>
    <t xml:space="preserve">item_id</t>
  </si>
  <si>
    <t xml:space="preserve">width</t>
  </si>
  <si>
    <t xml:space="preserve">product_name</t>
  </si>
  <si>
    <t xml:space="preserve">category</t>
  </si>
  <si>
    <t xml:space="preserve">category_fk</t>
  </si>
  <si>
    <t xml:space="preserve">manufacturer_fk</t>
  </si>
  <si>
    <t xml:space="preserve">manufacturer_name</t>
  </si>
  <si>
    <t xml:space="preserve">sub_category</t>
  </si>
  <si>
    <t xml:space="preserve">sub_category_fk</t>
  </si>
  <si>
    <t xml:space="preserve">product_type</t>
  </si>
  <si>
    <t xml:space="preserve">brand_name</t>
  </si>
  <si>
    <t xml:space="preserve">brand_fk</t>
  </si>
  <si>
    <t xml:space="preserve">produt_ean_code</t>
  </si>
  <si>
    <t xml:space="preserve">Comments</t>
  </si>
  <si>
    <t xml:space="preserve">Product 1</t>
  </si>
  <si>
    <t xml:space="preserve">Yellow Cheese Shelf</t>
  </si>
  <si>
    <t xml:space="preserve">Central Bottling Company</t>
  </si>
  <si>
    <t xml:space="preserve">Yellow cheeses lite shelf</t>
  </si>
  <si>
    <t xml:space="preserve">SKU</t>
  </si>
  <si>
    <t xml:space="preserve">Terra</t>
  </si>
  <si>
    <t xml:space="preserve">eye level test</t>
  </si>
  <si>
    <t xml:space="preserve">Product 2</t>
  </si>
  <si>
    <t xml:space="preserve">Standard yellow cheeses and shelf</t>
  </si>
  <si>
    <t xml:space="preserve">Product 3</t>
  </si>
  <si>
    <t xml:space="preserve">Product 4</t>
  </si>
  <si>
    <t xml:space="preserve">General Empty</t>
  </si>
  <si>
    <t xml:space="preserve">General</t>
  </si>
  <si>
    <t xml:space="preserve">Other</t>
  </si>
  <si>
    <t xml:space="preserve">Muller Natural Yogurt Muller Natural Cup 8 Pack x 150 ml</t>
  </si>
  <si>
    <t xml:space="preserve">Yogurt And White Cups</t>
  </si>
  <si>
    <t xml:space="preserve">Yogurt and white cups</t>
  </si>
  <si>
    <t xml:space="preserve">Muller Natural</t>
  </si>
  <si>
    <t xml:space="preserve">Is Product in bath test</t>
  </si>
  <si>
    <t xml:space="preserve">Muller 2.8% Natural Yogurt Muller Natural Cup 8 Pack x 150 ml</t>
  </si>
  <si>
    <t xml:space="preserve">Terra Delicacies Chocolate Delight Pack Carton 8 Pack x 100 g</t>
  </si>
  <si>
    <t xml:space="preserve">Delicacies And Desserts</t>
  </si>
  <si>
    <t xml:space="preserve">Dairy desserts for children</t>
  </si>
  <si>
    <t xml:space="preserve">facings</t>
  </si>
  <si>
    <t xml:space="preserve">facings_ign_stack</t>
  </si>
  <si>
    <t xml:space="preserve">gross_len_add_stack</t>
  </si>
  <si>
    <t xml:space="preserve">gross_len_ign_stack</t>
  </si>
  <si>
    <t xml:space="preserve">template_fk</t>
  </si>
  <si>
    <t xml:space="preserve">template_name</t>
  </si>
  <si>
    <t xml:space="preserve">template_group</t>
  </si>
  <si>
    <t xml:space="preserve">product_ean_code</t>
  </si>
  <si>
    <t xml:space="preserve">test case 1 – eye level</t>
  </si>
  <si>
    <t xml:space="preserve">test case</t>
  </si>
  <si>
    <t xml:space="preserve">test case 2 – bath</t>
  </si>
  <si>
    <t xml:space="preserve">probe_group_id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</si>
</sst>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0" sqref="B11"/>
    </sheetView>
  </sheetViews>
  <sheetFormatPr defaultRowHeight="12.8"/>
  <cols>
    <col collapsed="false" hidden="false" max="1" min="1" style="0" width="15.6581632653061"/>
    <col collapsed="false" hidden="false" max="2" min="2" style="0" width="8.50510204081633"/>
    <col collapsed="false" hidden="false" max="3" min="3" style="0" width="12.6887755102041"/>
    <col collapsed="false" hidden="false" max="4" min="4" style="0" width="9.31632653061224"/>
    <col collapsed="false" hidden="false" max="5" min="5" style="0" width="18.8979591836735"/>
    <col collapsed="false" hidden="false" max="6" min="6" style="0" width="12.1479591836735"/>
    <col collapsed="false" hidden="false" max="7" min="7" style="0" width="14.5816326530612"/>
    <col collapsed="false" hidden="false" max="8" min="8" style="0" width="9.85204081632653"/>
    <col collapsed="false" hidden="false" max="9" min="9" style="0" width="14.8469387755102"/>
    <col collapsed="false" hidden="false" max="10" min="10" style="1" width="28.484693877551"/>
    <col collapsed="false" hidden="false" max="11" min="11" style="0" width="8.50510204081633"/>
    <col collapsed="false" hidden="false" max="12" min="12" style="0" width="9.85204081632653"/>
    <col collapsed="false" hidden="false" max="1025" min="13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2</v>
      </c>
      <c r="E2" s="0" t="n">
        <v>3</v>
      </c>
      <c r="F2" s="0" t="n">
        <v>1</v>
      </c>
      <c r="G2" s="0" t="n">
        <v>1</v>
      </c>
      <c r="H2" s="0" t="n">
        <v>1</v>
      </c>
      <c r="I2" s="0" t="n">
        <f aca="false">VLOOKUP(H2, all_products!$A$2:$B$15, 2, 0)</f>
        <v>3</v>
      </c>
      <c r="J2" s="1" t="n">
        <v>1</v>
      </c>
      <c r="K2" s="0" t="n">
        <v>1</v>
      </c>
      <c r="L2" s="0" t="n">
        <v>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2</v>
      </c>
      <c r="E3" s="0" t="n">
        <v>3</v>
      </c>
      <c r="F3" s="0" t="n">
        <v>1</v>
      </c>
      <c r="G3" s="0" t="n">
        <v>2</v>
      </c>
      <c r="H3" s="0" t="n">
        <v>2</v>
      </c>
      <c r="I3" s="0" t="n">
        <f aca="false">VLOOKUP(H3, all_products!$A$2:$B$15, 2, 0)</f>
        <v>4</v>
      </c>
      <c r="J3" s="1" t="n">
        <v>1</v>
      </c>
      <c r="K3" s="0" t="n">
        <v>1</v>
      </c>
      <c r="L3" s="0" t="n">
        <v>2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2</v>
      </c>
      <c r="E4" s="0" t="n">
        <v>3</v>
      </c>
      <c r="F4" s="0" t="n">
        <v>1</v>
      </c>
      <c r="G4" s="0" t="n">
        <v>3</v>
      </c>
      <c r="H4" s="0" t="n">
        <v>3</v>
      </c>
      <c r="I4" s="0" t="n">
        <f aca="false">VLOOKUP(H4, all_products!$A$2:$B$15, 2, 0)</f>
        <v>5</v>
      </c>
      <c r="J4" s="1" t="n">
        <v>1</v>
      </c>
      <c r="K4" s="0" t="n">
        <v>1</v>
      </c>
      <c r="L4" s="0" t="n">
        <v>3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3</v>
      </c>
      <c r="E5" s="0" t="n">
        <v>2</v>
      </c>
      <c r="F5" s="0" t="n">
        <v>1</v>
      </c>
      <c r="G5" s="0" t="n">
        <v>1</v>
      </c>
      <c r="H5" s="0" t="n">
        <v>4</v>
      </c>
      <c r="I5" s="0" t="n">
        <f aca="false">VLOOKUP(H5, all_products!$A$2:$B$15, 2, 0)</f>
        <v>6</v>
      </c>
      <c r="J5" s="1" t="n">
        <v>1</v>
      </c>
      <c r="K5" s="0" t="n">
        <v>1</v>
      </c>
      <c r="L5" s="0" t="n">
        <v>4</v>
      </c>
    </row>
    <row r="6" customFormat="false" ht="12.8" hidden="false" customHeight="false" outlineLevel="0" collapsed="false">
      <c r="A6" s="0" t="n">
        <v>5</v>
      </c>
      <c r="B6" s="0" t="n">
        <v>2</v>
      </c>
      <c r="C6" s="0" t="n">
        <v>1</v>
      </c>
      <c r="D6" s="0" t="n">
        <v>2</v>
      </c>
      <c r="E6" s="0" t="n">
        <v>3</v>
      </c>
      <c r="F6" s="0" t="n">
        <v>1</v>
      </c>
      <c r="G6" s="0" t="n">
        <v>1</v>
      </c>
      <c r="H6" s="0" t="n">
        <v>1</v>
      </c>
      <c r="I6" s="0" t="n">
        <f aca="false">VLOOKUP(H6, all_products!$A$2:$B$15, 2, 0)</f>
        <v>3</v>
      </c>
      <c r="J6" s="1" t="n">
        <v>1</v>
      </c>
      <c r="K6" s="0" t="n">
        <v>2</v>
      </c>
      <c r="L6" s="0" t="n">
        <v>1</v>
      </c>
    </row>
    <row r="7" customFormat="false" ht="12.8" hidden="false" customHeight="false" outlineLevel="0" collapsed="false">
      <c r="A7" s="0" t="n">
        <v>6</v>
      </c>
      <c r="B7" s="0" t="n">
        <v>2</v>
      </c>
      <c r="C7" s="0" t="n">
        <v>1</v>
      </c>
      <c r="D7" s="0" t="n">
        <v>3</v>
      </c>
      <c r="E7" s="0" t="n">
        <v>2</v>
      </c>
      <c r="F7" s="0" t="n">
        <v>1</v>
      </c>
      <c r="G7" s="0" t="n">
        <v>2</v>
      </c>
      <c r="H7" s="0" t="n">
        <v>2</v>
      </c>
      <c r="I7" s="0" t="n">
        <f aca="false">VLOOKUP(H7, all_products!$A$2:$B$15, 2, 0)</f>
        <v>4</v>
      </c>
      <c r="J7" s="1" t="n">
        <v>1</v>
      </c>
      <c r="K7" s="0" t="n">
        <v>2</v>
      </c>
      <c r="L7" s="0" t="n">
        <v>2</v>
      </c>
    </row>
    <row r="8" customFormat="false" ht="12.8" hidden="false" customHeight="false" outlineLevel="0" collapsed="false">
      <c r="A8" s="0" t="n">
        <v>7</v>
      </c>
      <c r="B8" s="0" t="n">
        <v>2</v>
      </c>
      <c r="C8" s="0" t="n">
        <v>1</v>
      </c>
      <c r="D8" s="0" t="n">
        <v>4</v>
      </c>
      <c r="E8" s="0" t="n">
        <v>1</v>
      </c>
      <c r="F8" s="0" t="n">
        <v>1</v>
      </c>
      <c r="G8" s="0" t="n">
        <v>3</v>
      </c>
      <c r="H8" s="0" t="n">
        <v>3</v>
      </c>
      <c r="I8" s="0" t="n">
        <f aca="false">VLOOKUP(H8, all_products!$A$2:$B$15, 2, 0)</f>
        <v>5</v>
      </c>
      <c r="J8" s="1" t="n">
        <v>1</v>
      </c>
      <c r="K8" s="0" t="n">
        <v>2</v>
      </c>
      <c r="L8" s="0" t="n">
        <v>3</v>
      </c>
    </row>
    <row r="9" customFormat="false" ht="12.8" hidden="false" customHeight="false" outlineLevel="0" collapsed="false">
      <c r="A9" s="0" t="n">
        <v>8</v>
      </c>
      <c r="B9" s="0" t="n">
        <v>3</v>
      </c>
      <c r="C9" s="0" t="n">
        <v>1</v>
      </c>
      <c r="D9" s="0" t="n">
        <v>4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f aca="false">VLOOKUP(H9, all_products!$A$2:$B$15, 2, 0)</f>
        <v>3</v>
      </c>
      <c r="J9" s="1" t="n">
        <v>1</v>
      </c>
      <c r="K9" s="0" t="n">
        <v>3</v>
      </c>
      <c r="L9" s="0" t="n">
        <v>1</v>
      </c>
    </row>
    <row r="10" customFormat="false" ht="12.8" hidden="false" customHeight="false" outlineLevel="0" collapsed="false">
      <c r="A10" s="0" t="n">
        <v>9</v>
      </c>
      <c r="B10" s="0" t="n">
        <v>4</v>
      </c>
      <c r="C10" s="0" t="n">
        <v>1</v>
      </c>
      <c r="D10" s="0" t="n">
        <v>2</v>
      </c>
      <c r="E10" s="0" t="n">
        <v>3</v>
      </c>
      <c r="F10" s="0" t="n">
        <v>1</v>
      </c>
      <c r="G10" s="0" t="n">
        <v>1</v>
      </c>
      <c r="H10" s="0" t="n">
        <v>5</v>
      </c>
      <c r="I10" s="0" t="n">
        <f aca="false">VLOOKUP(H10, all_products!$A$2:$B$15, 2, 0)</f>
        <v>7</v>
      </c>
      <c r="J10" s="1" t="n">
        <v>1</v>
      </c>
      <c r="K10" s="0" t="n">
        <v>4</v>
      </c>
      <c r="L10" s="0" t="n">
        <v>5</v>
      </c>
    </row>
    <row r="11" customFormat="false" ht="12.8" hidden="false" customHeight="false" outlineLevel="0" collapsed="false">
      <c r="A11" s="0" t="n">
        <v>10</v>
      </c>
      <c r="B11" s="0" t="n">
        <v>5</v>
      </c>
      <c r="C11" s="0" t="n">
        <v>1</v>
      </c>
      <c r="D11" s="0" t="n">
        <v>3</v>
      </c>
      <c r="E11" s="0" t="n">
        <v>1</v>
      </c>
      <c r="F11" s="0" t="n">
        <v>1</v>
      </c>
      <c r="G11" s="0" t="n">
        <v>1</v>
      </c>
      <c r="H11" s="0" t="n">
        <v>6</v>
      </c>
      <c r="I11" s="0" t="n">
        <v>2</v>
      </c>
      <c r="J11" s="1" t="n">
        <v>1</v>
      </c>
      <c r="K11" s="0" t="n">
        <f aca="false">B11</f>
        <v>5</v>
      </c>
      <c r="L11" s="0" t="n">
        <f aca="false">H11</f>
        <v>6</v>
      </c>
    </row>
    <row r="12" customFormat="false" ht="12.8" hidden="false" customHeight="false" outlineLevel="0" collapsed="false">
      <c r="A12" s="0" t="n">
        <v>11</v>
      </c>
      <c r="B12" s="0" t="n">
        <v>5</v>
      </c>
      <c r="C12" s="0" t="n">
        <v>1</v>
      </c>
      <c r="D12" s="0" t="n">
        <v>2</v>
      </c>
      <c r="E12" s="0" t="n">
        <v>2</v>
      </c>
      <c r="F12" s="0" t="n">
        <v>1</v>
      </c>
      <c r="G12" s="0" t="n">
        <v>1</v>
      </c>
      <c r="H12" s="0" t="n">
        <v>7</v>
      </c>
      <c r="I12" s="0" t="n">
        <v>3</v>
      </c>
      <c r="J12" s="1" t="n">
        <v>1</v>
      </c>
      <c r="K12" s="0" t="n">
        <f aca="false">B12</f>
        <v>5</v>
      </c>
      <c r="L12" s="0" t="n">
        <f aca="false">H12</f>
        <v>7</v>
      </c>
    </row>
    <row r="13" customFormat="false" ht="12.8" hidden="false" customHeight="false" outlineLevel="0" collapsed="false">
      <c r="A13" s="0" t="n">
        <v>12</v>
      </c>
      <c r="B13" s="0" t="n">
        <v>6</v>
      </c>
      <c r="C13" s="0" t="n">
        <v>1</v>
      </c>
      <c r="D13" s="0" t="n">
        <v>3</v>
      </c>
      <c r="E13" s="0" t="n">
        <v>1</v>
      </c>
      <c r="F13" s="0" t="n">
        <v>1</v>
      </c>
      <c r="G13" s="0" t="n">
        <v>1</v>
      </c>
      <c r="H13" s="0" t="n">
        <v>5</v>
      </c>
      <c r="I13" s="0" t="n">
        <v>3</v>
      </c>
      <c r="J13" s="1" t="n">
        <v>1</v>
      </c>
      <c r="K13" s="0" t="n">
        <f aca="false">B13</f>
        <v>6</v>
      </c>
      <c r="L13" s="0" t="n">
        <f aca="false">H13</f>
        <v>5</v>
      </c>
    </row>
    <row r="14" customFormat="false" ht="12.8" hidden="false" customHeight="false" outlineLevel="0" collapsed="false">
      <c r="A14" s="0" t="n">
        <v>13</v>
      </c>
      <c r="B14" s="0" t="n">
        <v>6</v>
      </c>
      <c r="C14" s="0" t="n">
        <v>1</v>
      </c>
      <c r="D14" s="0" t="n">
        <v>3</v>
      </c>
      <c r="E14" s="0" t="n">
        <v>1</v>
      </c>
      <c r="F14" s="0" t="n">
        <v>2</v>
      </c>
      <c r="G14" s="0" t="n">
        <v>1</v>
      </c>
      <c r="H14" s="0" t="n">
        <v>6</v>
      </c>
      <c r="I14" s="0" t="n">
        <v>2</v>
      </c>
      <c r="J14" s="1" t="n">
        <v>1</v>
      </c>
      <c r="K14" s="0" t="n">
        <f aca="false">B14</f>
        <v>6</v>
      </c>
      <c r="L14" s="0" t="n">
        <f aca="false">H14</f>
        <v>6</v>
      </c>
    </row>
    <row r="15" customFormat="false" ht="12.8" hidden="false" customHeight="false" outlineLevel="0" collapsed="false">
      <c r="A15" s="0" t="n">
        <v>14</v>
      </c>
      <c r="B15" s="0" t="n">
        <v>7</v>
      </c>
      <c r="C15" s="0" t="n">
        <v>1</v>
      </c>
      <c r="D15" s="0" t="n">
        <v>3</v>
      </c>
      <c r="E15" s="0" t="n">
        <v>1</v>
      </c>
      <c r="F15" s="0" t="n">
        <v>1</v>
      </c>
      <c r="G15" s="0" t="n">
        <v>1</v>
      </c>
      <c r="H15" s="0" t="n">
        <v>5</v>
      </c>
      <c r="I15" s="0" t="n">
        <v>2</v>
      </c>
      <c r="J15" s="1" t="n">
        <v>1</v>
      </c>
      <c r="K15" s="0" t="n">
        <f aca="false">B15</f>
        <v>7</v>
      </c>
      <c r="L15" s="0" t="n">
        <f aca="false">H15</f>
        <v>5</v>
      </c>
    </row>
    <row r="16" customFormat="false" ht="12.8" hidden="false" customHeight="false" outlineLevel="0" collapsed="false">
      <c r="A16" s="0" t="n">
        <v>15</v>
      </c>
      <c r="B16" s="0" t="n">
        <v>8</v>
      </c>
      <c r="C16" s="0" t="n">
        <v>1</v>
      </c>
      <c r="D16" s="0" t="n">
        <v>3</v>
      </c>
      <c r="E16" s="0" t="n">
        <v>1</v>
      </c>
      <c r="F16" s="0" t="n">
        <v>1</v>
      </c>
      <c r="G16" s="0" t="n">
        <v>1</v>
      </c>
      <c r="H16" s="0" t="n">
        <v>6</v>
      </c>
      <c r="I16" s="0" t="n">
        <v>2</v>
      </c>
      <c r="J16" s="1" t="n">
        <v>1</v>
      </c>
      <c r="K16" s="0" t="n">
        <f aca="false">B16</f>
        <v>8</v>
      </c>
      <c r="L16" s="0" t="n">
        <f aca="false">H16</f>
        <v>6</v>
      </c>
    </row>
    <row r="17" customFormat="false" ht="12.8" hidden="false" customHeight="false" outlineLevel="0" collapsed="false">
      <c r="A17" s="0" t="n">
        <v>16</v>
      </c>
      <c r="B17" s="0" t="n">
        <v>8</v>
      </c>
      <c r="C17" s="0" t="n">
        <v>1</v>
      </c>
      <c r="D17" s="0" t="n">
        <v>3</v>
      </c>
      <c r="E17" s="0" t="n">
        <v>1</v>
      </c>
      <c r="F17" s="0" t="n">
        <v>1</v>
      </c>
      <c r="G17" s="0" t="n">
        <v>2</v>
      </c>
      <c r="H17" s="0" t="n">
        <v>7</v>
      </c>
      <c r="I17" s="0" t="n">
        <v>3</v>
      </c>
      <c r="J17" s="1" t="n">
        <v>1</v>
      </c>
      <c r="K17" s="0" t="n">
        <f aca="false">B17</f>
        <v>8</v>
      </c>
      <c r="L17" s="0" t="n">
        <f aca="false">H17</f>
        <v>7</v>
      </c>
    </row>
    <row r="18" customFormat="false" ht="12.8" hidden="false" customHeight="false" outlineLevel="0" collapsed="false">
      <c r="A18" s="0" t="n">
        <v>17</v>
      </c>
      <c r="B18" s="0" t="n">
        <v>8</v>
      </c>
      <c r="C18" s="0" t="n">
        <v>1</v>
      </c>
      <c r="D18" s="0" t="n">
        <v>2</v>
      </c>
      <c r="E18" s="0" t="n">
        <v>2</v>
      </c>
      <c r="F18" s="0" t="n">
        <v>1</v>
      </c>
      <c r="G18" s="0" t="n">
        <v>1</v>
      </c>
      <c r="H18" s="0" t="n">
        <v>5</v>
      </c>
      <c r="I18" s="0" t="n">
        <v>2</v>
      </c>
      <c r="J18" s="1" t="n">
        <v>1</v>
      </c>
      <c r="K18" s="0" t="n">
        <f aca="false">B18</f>
        <v>8</v>
      </c>
      <c r="L18" s="0" t="n">
        <f aca="false">H18</f>
        <v>5</v>
      </c>
    </row>
  </sheetData>
  <autoFilter ref="A1:J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" activeCellId="0" sqref="M2"/>
    </sheetView>
  </sheetViews>
  <sheetFormatPr defaultRowHeight="12.8"/>
  <cols>
    <col collapsed="false" hidden="false" max="1" min="1" style="0" width="9.04591836734694"/>
    <col collapsed="false" hidden="false" max="2" min="2" style="0" width="8.77551020408163"/>
    <col collapsed="false" hidden="false" max="3" min="3" style="0" width="19.0357142857143"/>
    <col collapsed="false" hidden="false" max="4" min="4" style="0" width="22.2755102040816"/>
    <col collapsed="false" hidden="false" max="5" min="5" style="0" width="9.17857142857143"/>
    <col collapsed="false" hidden="false" max="6" min="6" style="0" width="13.5"/>
    <col collapsed="false" hidden="false" max="7" min="7" style="0" width="14.8469387755102"/>
    <col collapsed="false" hidden="false" max="8" min="8" style="0" width="12.1479591836735"/>
    <col collapsed="false" hidden="false" max="9" min="9" style="0" width="14.8469387755102"/>
    <col collapsed="false" hidden="false" max="10" min="10" style="0" width="12.1479591836735"/>
    <col collapsed="false" hidden="false" max="11" min="11" style="0" width="11.0714285714286"/>
    <col collapsed="false" hidden="false" max="12" min="12" style="0" width="12.4183673469388"/>
    <col collapsed="false" hidden="false" max="13" min="13" style="0" width="15.9285714285714"/>
    <col collapsed="false" hidden="false" max="1025" min="14" style="0" width="8.23469387755102"/>
  </cols>
  <sheetData>
    <row r="1" customFormat="false" ht="12.8" hidden="false" customHeight="false" outlineLevel="0" collapsed="false">
      <c r="A1" s="4" t="s">
        <v>7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</row>
    <row r="2" customFormat="false" ht="12.8" hidden="false" customHeight="false" outlineLevel="0" collapsed="false">
      <c r="A2" s="0" t="n">
        <v>1</v>
      </c>
      <c r="B2" s="0" t="n">
        <v>3</v>
      </c>
      <c r="C2" s="0" t="s">
        <v>25</v>
      </c>
      <c r="D2" s="0" t="s">
        <v>26</v>
      </c>
      <c r="E2" s="0" t="n">
        <v>35</v>
      </c>
      <c r="F2" s="0" t="n">
        <v>45</v>
      </c>
      <c r="G2" s="0" t="s">
        <v>27</v>
      </c>
      <c r="H2" s="0" t="s">
        <v>28</v>
      </c>
      <c r="I2" s="0" t="n">
        <v>169</v>
      </c>
      <c r="J2" s="0" t="s">
        <v>29</v>
      </c>
      <c r="K2" s="0" t="s">
        <v>30</v>
      </c>
      <c r="L2" s="0" t="n">
        <v>99</v>
      </c>
      <c r="M2" s="5" t="n">
        <v>7290102394845</v>
      </c>
      <c r="N2" s="0" t="s">
        <v>31</v>
      </c>
    </row>
    <row r="3" customFormat="false" ht="12.8" hidden="false" customHeight="false" outlineLevel="0" collapsed="false">
      <c r="A3" s="0" t="n">
        <v>2</v>
      </c>
      <c r="B3" s="0" t="n">
        <v>4</v>
      </c>
      <c r="C3" s="0" t="s">
        <v>32</v>
      </c>
      <c r="D3" s="0" t="s">
        <v>26</v>
      </c>
      <c r="E3" s="0" t="n">
        <v>35</v>
      </c>
      <c r="F3" s="0" t="n">
        <v>45</v>
      </c>
      <c r="G3" s="0" t="s">
        <v>27</v>
      </c>
      <c r="H3" s="0" t="s">
        <v>33</v>
      </c>
      <c r="I3" s="0" t="n">
        <v>144</v>
      </c>
      <c r="J3" s="0" t="s">
        <v>29</v>
      </c>
      <c r="K3" s="0" t="s">
        <v>30</v>
      </c>
      <c r="L3" s="0" t="n">
        <v>99</v>
      </c>
      <c r="M3" s="5" t="n">
        <v>7290102397730</v>
      </c>
      <c r="N3" s="0" t="s">
        <v>31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s">
        <v>34</v>
      </c>
      <c r="D4" s="0" t="s">
        <v>26</v>
      </c>
      <c r="E4" s="0" t="n">
        <v>35</v>
      </c>
      <c r="F4" s="0" t="n">
        <v>45</v>
      </c>
      <c r="G4" s="0" t="s">
        <v>27</v>
      </c>
      <c r="H4" s="0" t="s">
        <v>28</v>
      </c>
      <c r="I4" s="0" t="n">
        <v>169</v>
      </c>
      <c r="J4" s="0" t="s">
        <v>29</v>
      </c>
      <c r="K4" s="0" t="s">
        <v>30</v>
      </c>
      <c r="L4" s="0" t="n">
        <v>99</v>
      </c>
      <c r="M4" s="5" t="n">
        <v>7290102396665</v>
      </c>
      <c r="N4" s="0" t="s">
        <v>31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s">
        <v>35</v>
      </c>
      <c r="D5" s="0" t="s">
        <v>26</v>
      </c>
      <c r="E5" s="0" t="n">
        <v>35</v>
      </c>
      <c r="F5" s="0" t="n">
        <v>45</v>
      </c>
      <c r="G5" s="0" t="s">
        <v>27</v>
      </c>
      <c r="H5" s="0" t="s">
        <v>33</v>
      </c>
      <c r="I5" s="0" t="n">
        <v>144</v>
      </c>
      <c r="J5" s="0" t="s">
        <v>29</v>
      </c>
      <c r="K5" s="0" t="s">
        <v>30</v>
      </c>
      <c r="L5" s="0" t="n">
        <v>99</v>
      </c>
      <c r="M5" s="5" t="n">
        <v>7290102394463</v>
      </c>
      <c r="N5" s="0" t="s">
        <v>31</v>
      </c>
    </row>
    <row r="6" customFormat="false" ht="12.8" hidden="false" customHeight="false" outlineLevel="0" collapsed="false">
      <c r="A6" s="0" t="n">
        <v>5</v>
      </c>
      <c r="B6" s="0" t="n">
        <v>7</v>
      </c>
      <c r="C6" s="0" t="s">
        <v>36</v>
      </c>
      <c r="D6" s="0" t="s">
        <v>37</v>
      </c>
      <c r="E6" s="0" t="n">
        <v>0</v>
      </c>
      <c r="F6" s="0" t="n">
        <v>1</v>
      </c>
      <c r="G6" s="0" t="s">
        <v>38</v>
      </c>
      <c r="M6" s="5"/>
    </row>
    <row r="7" customFormat="false" ht="12.8" hidden="false" customHeight="false" outlineLevel="0" collapsed="false">
      <c r="A7" s="0" t="n">
        <v>6</v>
      </c>
      <c r="B7" s="0" t="n">
        <v>2</v>
      </c>
      <c r="C7" s="0" t="s">
        <v>39</v>
      </c>
      <c r="D7" s="0" t="s">
        <v>40</v>
      </c>
      <c r="E7" s="0" t="n">
        <v>19</v>
      </c>
      <c r="F7" s="0" t="n">
        <v>45</v>
      </c>
      <c r="G7" s="0" t="s">
        <v>27</v>
      </c>
      <c r="H7" s="0" t="s">
        <v>41</v>
      </c>
      <c r="I7" s="0" t="n">
        <v>153</v>
      </c>
      <c r="J7" s="0" t="s">
        <v>29</v>
      </c>
      <c r="K7" s="0" t="s">
        <v>42</v>
      </c>
      <c r="L7" s="0" t="n">
        <v>98</v>
      </c>
      <c r="M7" s="5" t="n">
        <v>7290102395224</v>
      </c>
      <c r="N7" s="0" t="s">
        <v>43</v>
      </c>
    </row>
    <row r="8" customFormat="false" ht="12.8" hidden="false" customHeight="false" outlineLevel="0" collapsed="false">
      <c r="A8" s="0" t="n">
        <v>7</v>
      </c>
      <c r="B8" s="0" t="n">
        <v>3</v>
      </c>
      <c r="C8" s="0" t="s">
        <v>44</v>
      </c>
      <c r="D8" s="0" t="s">
        <v>40</v>
      </c>
      <c r="E8" s="0" t="n">
        <v>19</v>
      </c>
      <c r="F8" s="0" t="n">
        <v>45</v>
      </c>
      <c r="G8" s="0" t="s">
        <v>27</v>
      </c>
      <c r="H8" s="0" t="s">
        <v>41</v>
      </c>
      <c r="I8" s="0" t="n">
        <v>153</v>
      </c>
      <c r="J8" s="0" t="s">
        <v>29</v>
      </c>
      <c r="K8" s="0" t="s">
        <v>42</v>
      </c>
      <c r="L8" s="0" t="n">
        <v>98</v>
      </c>
      <c r="M8" s="5" t="n">
        <v>7290102395231</v>
      </c>
      <c r="N8" s="0" t="s">
        <v>43</v>
      </c>
    </row>
    <row r="9" customFormat="false" ht="12.8" hidden="false" customHeight="false" outlineLevel="0" collapsed="false">
      <c r="A9" s="0" t="n">
        <v>8</v>
      </c>
      <c r="B9" s="0" t="n">
        <v>4</v>
      </c>
      <c r="C9" s="0" t="s">
        <v>45</v>
      </c>
      <c r="D9" s="0" t="s">
        <v>46</v>
      </c>
      <c r="E9" s="0" t="n">
        <v>26</v>
      </c>
      <c r="F9" s="0" t="n">
        <v>45</v>
      </c>
      <c r="G9" s="0" t="s">
        <v>27</v>
      </c>
      <c r="H9" s="0" t="s">
        <v>47</v>
      </c>
      <c r="I9" s="0" t="n">
        <v>156</v>
      </c>
      <c r="J9" s="0" t="s">
        <v>29</v>
      </c>
      <c r="K9" s="0" t="s">
        <v>30</v>
      </c>
      <c r="L9" s="0" t="n">
        <v>99</v>
      </c>
      <c r="M9" s="5" t="n">
        <v>7290102396399</v>
      </c>
      <c r="N9" s="0" t="s">
        <v>43</v>
      </c>
    </row>
    <row r="15" s="6" customFormat="tru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26" activeCellId="0" sqref="H26"/>
    </sheetView>
  </sheetViews>
  <sheetFormatPr defaultRowHeight="12.8"/>
  <cols>
    <col collapsed="false" hidden="false" max="2" min="1" style="0" width="12.5561224489796"/>
    <col collapsed="false" hidden="false" max="3" min="3" style="0" width="9.04591836734694"/>
    <col collapsed="false" hidden="false" max="5" min="4" style="0" width="12.9591836734694"/>
    <col collapsed="false" hidden="false" max="7" min="6" style="0" width="12.4183673469388"/>
    <col collapsed="false" hidden="false" max="8" min="8" style="0" width="15.5255102040816"/>
    <col collapsed="false" hidden="false" max="9" min="9" style="0" width="9.44897959183673"/>
    <col collapsed="false" hidden="false" max="10" min="10" style="0" width="50.6224489795918"/>
    <col collapsed="false" hidden="false" max="11" min="11" style="0" width="16.469387755102"/>
    <col collapsed="false" hidden="false" max="12" min="12" style="0" width="12.9591836734694"/>
    <col collapsed="false" hidden="false" max="13" min="13" style="0" width="9.31632653061224"/>
    <col collapsed="false" hidden="false" max="14" min="14" style="0" width="9.44897959183673"/>
    <col collapsed="false" hidden="false" max="15" min="15" style="0" width="11.0714285714286"/>
    <col collapsed="false" hidden="false" max="16" min="16" style="0" width="10.6632653061225"/>
    <col collapsed="false" hidden="false" max="17" min="17" style="0" width="11.8775510204082"/>
    <col collapsed="false" hidden="false" max="18" min="18" style="0" width="14.0408163265306"/>
    <col collapsed="false" hidden="false" max="19" min="19" style="0" width="11.3418367346939"/>
    <col collapsed="false" hidden="false" max="20" min="20" style="0" width="10.3928571428571"/>
    <col collapsed="false" hidden="false" max="21" min="21" style="0" width="8.23469387755102"/>
    <col collapsed="false" hidden="false" max="22" min="22" style="0" width="27.2704081632653"/>
    <col collapsed="false" hidden="false" max="1025" min="23" style="0" width="8.23469387755102"/>
  </cols>
  <sheetData>
    <row r="1" customFormat="false" ht="12.8" hidden="false" customHeight="false" outlineLevel="0" collapsed="false">
      <c r="A1" s="2" t="s">
        <v>10</v>
      </c>
      <c r="B1" s="2" t="s">
        <v>1</v>
      </c>
      <c r="C1" s="2" t="s">
        <v>7</v>
      </c>
      <c r="D1" s="2" t="s">
        <v>11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0" t="s">
        <v>55</v>
      </c>
    </row>
    <row r="2" s="7" customFormat="true" ht="12.8" hidden="false" customHeight="false" outlineLevel="0" collapsed="false">
      <c r="A2" s="7" t="n">
        <v>1</v>
      </c>
      <c r="B2" s="7" t="n">
        <v>1</v>
      </c>
      <c r="C2" s="7" t="n">
        <v>1</v>
      </c>
      <c r="D2" s="7" t="n">
        <v>1</v>
      </c>
      <c r="E2" s="7" t="n">
        <f aca="false">SUMIFS(matches!$J$2:$J$200,matches!$B$2:$B$200,$B2,matches!$H$2:$H$200,$C2)</f>
        <v>1</v>
      </c>
      <c r="F2" s="7" t="n">
        <f aca="false">SUMIFS(matches!$J$2:$J$200,matches!$B$2:$B$200,$B2,matches!$H$2:$H$200,$C2, matches!$F$2:$F$200, 1)</f>
        <v>1</v>
      </c>
      <c r="G2" s="7" t="n">
        <f aca="false">SUMIFS(matches!$I$2:$I$200,matches!$B$2:$B$200,$B2,matches!$H$2:$H$200,$C2)</f>
        <v>3</v>
      </c>
      <c r="H2" s="7" t="n">
        <f aca="false">SUMIFS(matches!$I$2:$I$200,matches!$B$2:$B$200,$B2,matches!$H$2:$H$200,$C2, matches!$F$2:$F$200, 1)</f>
        <v>3</v>
      </c>
      <c r="I2" s="7" t="n">
        <v>1</v>
      </c>
      <c r="J2" s="7" t="s">
        <v>56</v>
      </c>
      <c r="K2" s="7" t="s">
        <v>57</v>
      </c>
      <c r="L2" s="7" t="str">
        <f aca="false">VLOOKUP(C2,all_products!$A$2:$C$13, 3, 0)</f>
        <v>Product 1</v>
      </c>
      <c r="M2" s="7" t="str">
        <f aca="false">VLOOKUP($C2, all_products!$A$2:$G$14, 4, 0)</f>
        <v>Yellow Cheese Shelf</v>
      </c>
      <c r="N2" s="7" t="n">
        <f aca="false">VLOOKUP($C2, all_products!$A$2:$G$14, 5, 0)</f>
        <v>35</v>
      </c>
      <c r="O2" s="7" t="n">
        <f aca="false">VLOOKUP($C2, all_products!$A$2:$G$14, 6, 0)</f>
        <v>45</v>
      </c>
      <c r="P2" s="7" t="str">
        <f aca="false">VLOOKUP($C2, all_products!$A$2:$G$14, 7, 0)</f>
        <v>Central Bottling Company</v>
      </c>
      <c r="Q2" s="7" t="str">
        <f aca="false">VLOOKUP($C2, all_products!$A$2:$L$40, 8, 0)</f>
        <v>Yellow cheeses lite shelf</v>
      </c>
      <c r="R2" s="7" t="n">
        <f aca="false">VLOOKUP($C2, all_products!$A$2:$L$40, 9, 0)</f>
        <v>169</v>
      </c>
      <c r="S2" s="7" t="str">
        <f aca="false">VLOOKUP($C2, all_products!$A$2:$L$40, 10, 0)</f>
        <v>SKU</v>
      </c>
      <c r="T2" s="7" t="str">
        <f aca="false">VLOOKUP($C2, all_products!$A$2:$L$40, 11, 0)</f>
        <v>Terra</v>
      </c>
      <c r="U2" s="7" t="n">
        <f aca="false">VLOOKUP($C2, all_products!$A$2:$L$40, 12, 0)</f>
        <v>99</v>
      </c>
      <c r="V2" s="7" t="n">
        <f aca="false">VLOOKUP($C2, all_products!$A$2:$N$45, 13, 0)</f>
        <v>7290102394845</v>
      </c>
    </row>
    <row r="3" s="7" customFormat="true" ht="12.8" hidden="false" customHeight="false" outlineLevel="0" collapsed="false">
      <c r="A3" s="7" t="n">
        <v>1</v>
      </c>
      <c r="B3" s="7" t="n">
        <v>1</v>
      </c>
      <c r="C3" s="7" t="n">
        <v>2</v>
      </c>
      <c r="D3" s="7" t="n">
        <v>2</v>
      </c>
      <c r="E3" s="7" t="n">
        <f aca="false">SUMIFS(matches!$J$2:$J$200,matches!$B$2:$B$200,$B3,matches!$H$2:$H$200,$C3)</f>
        <v>1</v>
      </c>
      <c r="F3" s="7" t="n">
        <f aca="false">SUMIFS(matches!$J$2:$J$200,matches!$B$2:$B$200,$B3,matches!$H$2:$H$200,$C3, matches!$F$2:$F$200, 1)</f>
        <v>1</v>
      </c>
      <c r="G3" s="7" t="n">
        <f aca="false">SUMIFS(matches!$I$2:$I$200,matches!$B$2:$B$200,$B3,matches!$H$2:$H$200,$C3)</f>
        <v>4</v>
      </c>
      <c r="H3" s="7" t="n">
        <f aca="false">SUMIFS(matches!$I$2:$I$200,matches!$B$2:$B$200,$B3,matches!$H$2:$H$200,$C3, matches!$F$2:$F$200, 1)</f>
        <v>4</v>
      </c>
      <c r="I3" s="7" t="n">
        <v>1</v>
      </c>
      <c r="J3" s="7" t="s">
        <v>56</v>
      </c>
      <c r="K3" s="7" t="s">
        <v>57</v>
      </c>
      <c r="L3" s="7" t="str">
        <f aca="false">VLOOKUP(C3,all_products!$A$2:$C$13, 3, 0)</f>
        <v>Product 2</v>
      </c>
      <c r="M3" s="7" t="str">
        <f aca="false">VLOOKUP($C3, all_products!$A$2:$G$14, 4, 0)</f>
        <v>Yellow Cheese Shelf</v>
      </c>
      <c r="N3" s="7" t="n">
        <f aca="false">VLOOKUP($C3, all_products!$A$2:$G$14, 5, 0)</f>
        <v>35</v>
      </c>
      <c r="O3" s="7" t="n">
        <f aca="false">VLOOKUP($C3, all_products!$A$2:$G$14, 6, 0)</f>
        <v>45</v>
      </c>
      <c r="P3" s="7" t="str">
        <f aca="false">VLOOKUP($C3, all_products!$A$2:$G$14, 7, 0)</f>
        <v>Central Bottling Company</v>
      </c>
      <c r="Q3" s="7" t="str">
        <f aca="false">VLOOKUP($C3, all_products!$A$2:$L$40, 8, 0)</f>
        <v>Standard yellow cheeses and shelf</v>
      </c>
      <c r="R3" s="7" t="n">
        <f aca="false">VLOOKUP($C3, all_products!$A$2:$L$40, 9, 0)</f>
        <v>144</v>
      </c>
      <c r="S3" s="7" t="str">
        <f aca="false">VLOOKUP($C3, all_products!$A$2:$L$40, 10, 0)</f>
        <v>SKU</v>
      </c>
      <c r="T3" s="7" t="str">
        <f aca="false">VLOOKUP($C3, all_products!$A$2:$L$40, 11, 0)</f>
        <v>Terra</v>
      </c>
      <c r="U3" s="7" t="n">
        <f aca="false">VLOOKUP($C3, all_products!$A$2:$L$40, 12, 0)</f>
        <v>99</v>
      </c>
      <c r="V3" s="7" t="n">
        <f aca="false">VLOOKUP($C3, all_products!$A$2:$N$45, 13, 0)</f>
        <v>7290102397730</v>
      </c>
    </row>
    <row r="4" s="7" customFormat="true" ht="12.8" hidden="false" customHeight="false" outlineLevel="0" collapsed="false">
      <c r="A4" s="7" t="n">
        <v>1</v>
      </c>
      <c r="B4" s="7" t="n">
        <v>1</v>
      </c>
      <c r="C4" s="7" t="n">
        <v>3</v>
      </c>
      <c r="D4" s="7" t="n">
        <v>3</v>
      </c>
      <c r="E4" s="7" t="n">
        <f aca="false">SUMIFS(matches!$J$2:$J$200,matches!$B$2:$B$200,$B4,matches!$H$2:$H$200,$C4)</f>
        <v>1</v>
      </c>
      <c r="F4" s="7" t="n">
        <f aca="false">SUMIFS(matches!$J$2:$J$200,matches!$B$2:$B$200,$B4,matches!$H$2:$H$200,$C4, matches!$F$2:$F$200, 1)</f>
        <v>1</v>
      </c>
      <c r="G4" s="7" t="n">
        <f aca="false">SUMIFS(matches!$I$2:$I$200,matches!$B$2:$B$200,$B4,matches!$H$2:$H$200,$C4)</f>
        <v>5</v>
      </c>
      <c r="H4" s="7" t="n">
        <f aca="false">SUMIFS(matches!$I$2:$I$200,matches!$B$2:$B$200,$B4,matches!$H$2:$H$200,$C4, matches!$F$2:$F$200, 1)</f>
        <v>5</v>
      </c>
      <c r="I4" s="7" t="n">
        <v>1</v>
      </c>
      <c r="J4" s="7" t="s">
        <v>56</v>
      </c>
      <c r="K4" s="7" t="s">
        <v>57</v>
      </c>
      <c r="L4" s="7" t="str">
        <f aca="false">VLOOKUP(C4,all_products!$A$2:$C$13, 3, 0)</f>
        <v>Product 3</v>
      </c>
      <c r="M4" s="7" t="str">
        <f aca="false">VLOOKUP($C4, all_products!$A$2:$G$14, 4, 0)</f>
        <v>Yellow Cheese Shelf</v>
      </c>
      <c r="N4" s="7" t="n">
        <f aca="false">VLOOKUP($C4, all_products!$A$2:$G$14, 5, 0)</f>
        <v>35</v>
      </c>
      <c r="O4" s="7" t="n">
        <f aca="false">VLOOKUP($C4, all_products!$A$2:$G$14, 6, 0)</f>
        <v>45</v>
      </c>
      <c r="P4" s="7" t="str">
        <f aca="false">VLOOKUP($C4, all_products!$A$2:$G$14, 7, 0)</f>
        <v>Central Bottling Company</v>
      </c>
      <c r="Q4" s="7" t="str">
        <f aca="false">VLOOKUP($C4, all_products!$A$2:$L$40, 8, 0)</f>
        <v>Yellow cheeses lite shelf</v>
      </c>
      <c r="R4" s="7" t="n">
        <f aca="false">VLOOKUP($C4, all_products!$A$2:$L$40, 9, 0)</f>
        <v>169</v>
      </c>
      <c r="S4" s="7" t="str">
        <f aca="false">VLOOKUP($C4, all_products!$A$2:$L$40, 10, 0)</f>
        <v>SKU</v>
      </c>
      <c r="T4" s="7" t="str">
        <f aca="false">VLOOKUP($C4, all_products!$A$2:$L$40, 11, 0)</f>
        <v>Terra</v>
      </c>
      <c r="U4" s="7" t="n">
        <f aca="false">VLOOKUP($C4, all_products!$A$2:$L$40, 12, 0)</f>
        <v>99</v>
      </c>
      <c r="V4" s="7" t="n">
        <f aca="false">VLOOKUP($C4, all_products!$A$2:$N$45, 13, 0)</f>
        <v>7290102396665</v>
      </c>
    </row>
    <row r="5" s="7" customFormat="true" ht="12.8" hidden="false" customHeight="false" outlineLevel="0" collapsed="false">
      <c r="A5" s="7" t="n">
        <v>1</v>
      </c>
      <c r="B5" s="7" t="n">
        <v>1</v>
      </c>
      <c r="C5" s="7" t="n">
        <v>4</v>
      </c>
      <c r="D5" s="7" t="n">
        <v>4</v>
      </c>
      <c r="E5" s="7" t="n">
        <f aca="false">SUMIFS(matches!$J$2:$J$200,matches!$B$2:$B$200,$B5,matches!$H$2:$H$200,$C5)</f>
        <v>1</v>
      </c>
      <c r="F5" s="7" t="n">
        <f aca="false">SUMIFS(matches!$J$2:$J$200,matches!$B$2:$B$200,$B5,matches!$H$2:$H$200,$C5, matches!$F$2:$F$200, 1)</f>
        <v>1</v>
      </c>
      <c r="G5" s="7" t="n">
        <f aca="false">SUMIFS(matches!$I$2:$I$200,matches!$B$2:$B$200,$B5,matches!$H$2:$H$200,$C5)</f>
        <v>6</v>
      </c>
      <c r="H5" s="7" t="n">
        <f aca="false">SUMIFS(matches!$I$2:$I$200,matches!$B$2:$B$200,$B5,matches!$H$2:$H$200,$C5, matches!$F$2:$F$200, 1)</f>
        <v>6</v>
      </c>
      <c r="I5" s="7" t="n">
        <v>1</v>
      </c>
      <c r="J5" s="7" t="s">
        <v>56</v>
      </c>
      <c r="K5" s="7" t="s">
        <v>57</v>
      </c>
      <c r="L5" s="7" t="str">
        <f aca="false">VLOOKUP(C5,all_products!$A$2:$C$13, 3, 0)</f>
        <v>Product 4</v>
      </c>
      <c r="M5" s="7" t="str">
        <f aca="false">VLOOKUP($C5, all_products!$A$2:$G$14, 4, 0)</f>
        <v>Yellow Cheese Shelf</v>
      </c>
      <c r="N5" s="7" t="n">
        <f aca="false">VLOOKUP($C5, all_products!$A$2:$G$14, 5, 0)</f>
        <v>35</v>
      </c>
      <c r="O5" s="7" t="n">
        <f aca="false">VLOOKUP($C5, all_products!$A$2:$G$14, 6, 0)</f>
        <v>45</v>
      </c>
      <c r="P5" s="7" t="str">
        <f aca="false">VLOOKUP($C5, all_products!$A$2:$G$14, 7, 0)</f>
        <v>Central Bottling Company</v>
      </c>
      <c r="Q5" s="7" t="str">
        <f aca="false">VLOOKUP($C5, all_products!$A$2:$L$40, 8, 0)</f>
        <v>Standard yellow cheeses and shelf</v>
      </c>
      <c r="R5" s="7" t="n">
        <f aca="false">VLOOKUP($C5, all_products!$A$2:$L$40, 9, 0)</f>
        <v>144</v>
      </c>
      <c r="S5" s="7" t="str">
        <f aca="false">VLOOKUP($C5, all_products!$A$2:$L$40, 10, 0)</f>
        <v>SKU</v>
      </c>
      <c r="T5" s="7" t="str">
        <f aca="false">VLOOKUP($C5, all_products!$A$2:$L$40, 11, 0)</f>
        <v>Terra</v>
      </c>
      <c r="U5" s="7" t="n">
        <f aca="false">VLOOKUP($C5, all_products!$A$2:$L$40, 12, 0)</f>
        <v>99</v>
      </c>
      <c r="V5" s="7" t="n">
        <f aca="false">VLOOKUP($C5, all_products!$A$2:$N$45, 13, 0)</f>
        <v>7290102394463</v>
      </c>
    </row>
    <row r="6" s="7" customFormat="true" ht="12.8" hidden="false" customHeight="false" outlineLevel="0" collapsed="false">
      <c r="A6" s="7" t="n">
        <v>2</v>
      </c>
      <c r="B6" s="7" t="n">
        <v>2</v>
      </c>
      <c r="C6" s="7" t="n">
        <v>1</v>
      </c>
      <c r="D6" s="7" t="n">
        <v>1</v>
      </c>
      <c r="E6" s="7" t="n">
        <f aca="false">SUMIFS(matches!$J$2:$J$200,matches!$B$2:$B$200,$B6,matches!$H$2:$H$200,$C6)</f>
        <v>1</v>
      </c>
      <c r="F6" s="7" t="n">
        <f aca="false">SUMIFS(matches!$J$2:$J$200,matches!$B$2:$B$200,$B6,matches!$H$2:$H$200,$C6, matches!$F$2:$F$200, 1)</f>
        <v>1</v>
      </c>
      <c r="G6" s="7" t="n">
        <f aca="false">SUMIFS(matches!$I$2:$I$200,matches!$B$2:$B$200,$B6,matches!$H$2:$H$200,$C6)</f>
        <v>3</v>
      </c>
      <c r="H6" s="7" t="n">
        <f aca="false">SUMIFS(matches!$I$2:$I$200,matches!$B$2:$B$200,$B6,matches!$H$2:$H$200,$C6, matches!$F$2:$F$200, 1)</f>
        <v>3</v>
      </c>
      <c r="I6" s="7" t="n">
        <v>1</v>
      </c>
      <c r="J6" s="7" t="s">
        <v>56</v>
      </c>
      <c r="K6" s="7" t="s">
        <v>57</v>
      </c>
      <c r="L6" s="7" t="str">
        <f aca="false">VLOOKUP(C6,all_products!$A$2:$C$13, 3, 0)</f>
        <v>Product 1</v>
      </c>
      <c r="M6" s="7" t="str">
        <f aca="false">VLOOKUP($C6, all_products!$A$2:$G$14, 4, 0)</f>
        <v>Yellow Cheese Shelf</v>
      </c>
      <c r="N6" s="7" t="n">
        <f aca="false">VLOOKUP($C6, all_products!$A$2:$G$14, 5, 0)</f>
        <v>35</v>
      </c>
      <c r="O6" s="7" t="n">
        <f aca="false">VLOOKUP($C6, all_products!$A$2:$G$14, 6, 0)</f>
        <v>45</v>
      </c>
      <c r="P6" s="7" t="str">
        <f aca="false">VLOOKUP($C6, all_products!$A$2:$G$14, 7, 0)</f>
        <v>Central Bottling Company</v>
      </c>
      <c r="Q6" s="7" t="str">
        <f aca="false">VLOOKUP($C6, all_products!$A$2:$L$40, 8, 0)</f>
        <v>Yellow cheeses lite shelf</v>
      </c>
      <c r="R6" s="7" t="n">
        <f aca="false">VLOOKUP($C6, all_products!$A$2:$L$40, 9, 0)</f>
        <v>169</v>
      </c>
      <c r="S6" s="7" t="str">
        <f aca="false">VLOOKUP($C6, all_products!$A$2:$L$40, 10, 0)</f>
        <v>SKU</v>
      </c>
      <c r="T6" s="7" t="str">
        <f aca="false">VLOOKUP($C6, all_products!$A$2:$L$40, 11, 0)</f>
        <v>Terra</v>
      </c>
      <c r="U6" s="7" t="n">
        <f aca="false">VLOOKUP($C6, all_products!$A$2:$L$40, 12, 0)</f>
        <v>99</v>
      </c>
      <c r="V6" s="7" t="n">
        <f aca="false">VLOOKUP($C6, all_products!$A$2:$N$45, 13, 0)</f>
        <v>7290102394845</v>
      </c>
    </row>
    <row r="7" s="7" customFormat="true" ht="12.8" hidden="false" customHeight="false" outlineLevel="0" collapsed="false">
      <c r="A7" s="7" t="n">
        <v>2</v>
      </c>
      <c r="B7" s="7" t="n">
        <v>2</v>
      </c>
      <c r="C7" s="7" t="n">
        <v>2</v>
      </c>
      <c r="D7" s="7" t="n">
        <v>2</v>
      </c>
      <c r="E7" s="7" t="n">
        <f aca="false">SUMIFS(matches!$J$2:$J$200,matches!$B$2:$B$200,$B7,matches!$H$2:$H$200,$C7)</f>
        <v>1</v>
      </c>
      <c r="F7" s="7" t="n">
        <f aca="false">SUMIFS(matches!$J$2:$J$200,matches!$B$2:$B$200,$B7,matches!$H$2:$H$200,$C7, matches!$F$2:$F$200, 1)</f>
        <v>1</v>
      </c>
      <c r="G7" s="7" t="n">
        <f aca="false">SUMIFS(matches!$I$2:$I$200,matches!$B$2:$B$200,$B7,matches!$H$2:$H$200,$C7)</f>
        <v>4</v>
      </c>
      <c r="H7" s="7" t="n">
        <f aca="false">SUMIFS(matches!$I$2:$I$200,matches!$B$2:$B$200,$B7,matches!$H$2:$H$200,$C7, matches!$F$2:$F$200, 1)</f>
        <v>4</v>
      </c>
      <c r="I7" s="7" t="n">
        <v>1</v>
      </c>
      <c r="J7" s="7" t="s">
        <v>56</v>
      </c>
      <c r="K7" s="7" t="s">
        <v>57</v>
      </c>
      <c r="L7" s="7" t="str">
        <f aca="false">VLOOKUP(C7,all_products!$A$2:$C$13, 3, 0)</f>
        <v>Product 2</v>
      </c>
      <c r="M7" s="7" t="str">
        <f aca="false">VLOOKUP($C7, all_products!$A$2:$G$14, 4, 0)</f>
        <v>Yellow Cheese Shelf</v>
      </c>
      <c r="N7" s="7" t="n">
        <f aca="false">VLOOKUP($C7, all_products!$A$2:$G$14, 5, 0)</f>
        <v>35</v>
      </c>
      <c r="O7" s="7" t="n">
        <f aca="false">VLOOKUP($C7, all_products!$A$2:$G$14, 6, 0)</f>
        <v>45</v>
      </c>
      <c r="P7" s="7" t="str">
        <f aca="false">VLOOKUP($C7, all_products!$A$2:$G$14, 7, 0)</f>
        <v>Central Bottling Company</v>
      </c>
      <c r="Q7" s="7" t="str">
        <f aca="false">VLOOKUP($C7, all_products!$A$2:$L$40, 8, 0)</f>
        <v>Standard yellow cheeses and shelf</v>
      </c>
      <c r="R7" s="7" t="n">
        <f aca="false">VLOOKUP($C7, all_products!$A$2:$L$40, 9, 0)</f>
        <v>144</v>
      </c>
      <c r="S7" s="7" t="str">
        <f aca="false">VLOOKUP($C7, all_products!$A$2:$L$40, 10, 0)</f>
        <v>SKU</v>
      </c>
      <c r="T7" s="7" t="str">
        <f aca="false">VLOOKUP($C7, all_products!$A$2:$L$40, 11, 0)</f>
        <v>Terra</v>
      </c>
      <c r="U7" s="7" t="n">
        <f aca="false">VLOOKUP($C7, all_products!$A$2:$L$40, 12, 0)</f>
        <v>99</v>
      </c>
      <c r="V7" s="7" t="n">
        <f aca="false">VLOOKUP($C7, all_products!$A$2:$N$45, 13, 0)</f>
        <v>7290102397730</v>
      </c>
    </row>
    <row r="8" s="7" customFormat="true" ht="12.8" hidden="false" customHeight="false" outlineLevel="0" collapsed="false">
      <c r="A8" s="7" t="n">
        <v>2</v>
      </c>
      <c r="B8" s="7" t="n">
        <v>2</v>
      </c>
      <c r="C8" s="7" t="n">
        <v>3</v>
      </c>
      <c r="D8" s="7" t="n">
        <v>3</v>
      </c>
      <c r="E8" s="7" t="n">
        <f aca="false">SUMIFS(matches!$J$2:$J$200,matches!$B$2:$B$200,$B8,matches!$H$2:$H$200,$C8)</f>
        <v>1</v>
      </c>
      <c r="F8" s="7" t="n">
        <f aca="false">SUMIFS(matches!$J$2:$J$200,matches!$B$2:$B$200,$B8,matches!$H$2:$H$200,$C8, matches!$F$2:$F$200, 1)</f>
        <v>1</v>
      </c>
      <c r="G8" s="7" t="n">
        <f aca="false">SUMIFS(matches!$I$2:$I$200,matches!$B$2:$B$200,$B8,matches!$H$2:$H$200,$C8)</f>
        <v>5</v>
      </c>
      <c r="H8" s="7" t="n">
        <f aca="false">SUMIFS(matches!$I$2:$I$200,matches!$B$2:$B$200,$B8,matches!$H$2:$H$200,$C8, matches!$F$2:$F$200, 1)</f>
        <v>5</v>
      </c>
      <c r="I8" s="7" t="n">
        <v>1</v>
      </c>
      <c r="J8" s="7" t="s">
        <v>56</v>
      </c>
      <c r="K8" s="7" t="s">
        <v>57</v>
      </c>
      <c r="L8" s="7" t="str">
        <f aca="false">VLOOKUP(C8,all_products!$A$2:$C$13, 3, 0)</f>
        <v>Product 3</v>
      </c>
      <c r="M8" s="7" t="str">
        <f aca="false">VLOOKUP($C8, all_products!$A$2:$G$14, 4, 0)</f>
        <v>Yellow Cheese Shelf</v>
      </c>
      <c r="N8" s="7" t="n">
        <f aca="false">VLOOKUP($C8, all_products!$A$2:$G$14, 5, 0)</f>
        <v>35</v>
      </c>
      <c r="O8" s="7" t="n">
        <f aca="false">VLOOKUP($C8, all_products!$A$2:$G$14, 6, 0)</f>
        <v>45</v>
      </c>
      <c r="P8" s="7" t="str">
        <f aca="false">VLOOKUP($C8, all_products!$A$2:$G$14, 7, 0)</f>
        <v>Central Bottling Company</v>
      </c>
      <c r="Q8" s="7" t="str">
        <f aca="false">VLOOKUP($C8, all_products!$A$2:$L$40, 8, 0)</f>
        <v>Yellow cheeses lite shelf</v>
      </c>
      <c r="R8" s="7" t="n">
        <f aca="false">VLOOKUP($C8, all_products!$A$2:$L$40, 9, 0)</f>
        <v>169</v>
      </c>
      <c r="S8" s="7" t="str">
        <f aca="false">VLOOKUP($C8, all_products!$A$2:$L$40, 10, 0)</f>
        <v>SKU</v>
      </c>
      <c r="T8" s="7" t="str">
        <f aca="false">VLOOKUP($C8, all_products!$A$2:$L$40, 11, 0)</f>
        <v>Terra</v>
      </c>
      <c r="U8" s="7" t="n">
        <f aca="false">VLOOKUP($C8, all_products!$A$2:$L$40, 12, 0)</f>
        <v>99</v>
      </c>
      <c r="V8" s="7" t="n">
        <f aca="false">VLOOKUP($C8, all_products!$A$2:$N$45, 13, 0)</f>
        <v>7290102396665</v>
      </c>
    </row>
    <row r="9" s="7" customFormat="true" ht="12.8" hidden="false" customHeight="false" outlineLevel="0" collapsed="false">
      <c r="A9" s="7" t="n">
        <v>3</v>
      </c>
      <c r="B9" s="7" t="n">
        <v>3</v>
      </c>
      <c r="C9" s="7" t="n">
        <v>1</v>
      </c>
      <c r="D9" s="7" t="n">
        <v>1</v>
      </c>
      <c r="E9" s="7" t="n">
        <f aca="false">SUMIFS(matches!$J$2:$J$200,matches!$B$2:$B$200,$B9,matches!$H$2:$H$200,$C9)</f>
        <v>1</v>
      </c>
      <c r="F9" s="7" t="n">
        <f aca="false">SUMIFS(matches!$J$2:$J$200,matches!$B$2:$B$200,$B9,matches!$H$2:$H$200,$C9, matches!$F$2:$F$200, 1)</f>
        <v>1</v>
      </c>
      <c r="G9" s="7" t="n">
        <f aca="false">SUMIFS(matches!$I$2:$I$200,matches!$B$2:$B$200,$B9,matches!$H$2:$H$200,$C9)</f>
        <v>3</v>
      </c>
      <c r="H9" s="7" t="n">
        <f aca="false">SUMIFS(matches!$I$2:$I$200,matches!$B$2:$B$200,$B9,matches!$H$2:$H$200,$C9, matches!$F$2:$F$200, 1)</f>
        <v>3</v>
      </c>
      <c r="I9" s="7" t="n">
        <v>1</v>
      </c>
      <c r="J9" s="7" t="s">
        <v>56</v>
      </c>
      <c r="K9" s="7" t="s">
        <v>57</v>
      </c>
      <c r="L9" s="7" t="str">
        <f aca="false">VLOOKUP(C9,all_products!$A$2:$C$13, 3, 0)</f>
        <v>Product 1</v>
      </c>
      <c r="M9" s="7" t="str">
        <f aca="false">VLOOKUP($C9, all_products!$A$2:$G$14, 4, 0)</f>
        <v>Yellow Cheese Shelf</v>
      </c>
      <c r="N9" s="7" t="n">
        <f aca="false">VLOOKUP($C9, all_products!$A$2:$G$14, 5, 0)</f>
        <v>35</v>
      </c>
      <c r="O9" s="7" t="n">
        <f aca="false">VLOOKUP($C9, all_products!$A$2:$G$14, 6, 0)</f>
        <v>45</v>
      </c>
      <c r="P9" s="7" t="str">
        <f aca="false">VLOOKUP($C9, all_products!$A$2:$G$14, 7, 0)</f>
        <v>Central Bottling Company</v>
      </c>
      <c r="Q9" s="7" t="str">
        <f aca="false">VLOOKUP($C9, all_products!$A$2:$L$40, 8, 0)</f>
        <v>Yellow cheeses lite shelf</v>
      </c>
      <c r="R9" s="7" t="n">
        <f aca="false">VLOOKUP($C9, all_products!$A$2:$L$40, 9, 0)</f>
        <v>169</v>
      </c>
      <c r="S9" s="7" t="str">
        <f aca="false">VLOOKUP($C9, all_products!$A$2:$L$40, 10, 0)</f>
        <v>SKU</v>
      </c>
      <c r="T9" s="7" t="str">
        <f aca="false">VLOOKUP($C9, all_products!$A$2:$L$40, 11, 0)</f>
        <v>Terra</v>
      </c>
      <c r="U9" s="7" t="n">
        <f aca="false">VLOOKUP($C9, all_products!$A$2:$L$40, 12, 0)</f>
        <v>99</v>
      </c>
      <c r="V9" s="7" t="n">
        <f aca="false">VLOOKUP($C9, all_products!$A$2:$N$45, 13, 0)</f>
        <v>7290102394845</v>
      </c>
    </row>
    <row r="10" s="7" customFormat="true" ht="12.8" hidden="false" customHeight="false" outlineLevel="0" collapsed="false">
      <c r="A10" s="7" t="n">
        <v>4</v>
      </c>
      <c r="B10" s="7" t="n">
        <v>4</v>
      </c>
      <c r="C10" s="7" t="n">
        <v>5</v>
      </c>
      <c r="D10" s="7" t="n">
        <v>5</v>
      </c>
      <c r="E10" s="7" t="n">
        <f aca="false">SUMIFS(matches!$J$2:$J$200,matches!$B$2:$B$200,$B10,matches!$H$2:$H$200,$C10)</f>
        <v>1</v>
      </c>
      <c r="F10" s="7" t="n">
        <f aca="false">SUMIFS(matches!$J$2:$J$200,matches!$B$2:$B$200,$B10,matches!$H$2:$H$200,$C10, matches!$F$2:$F$200, 1)</f>
        <v>1</v>
      </c>
      <c r="G10" s="7" t="n">
        <f aca="false">SUMIFS(matches!$I$2:$I$200,matches!$B$2:$B$200,$B10,matches!$H$2:$H$200,$C10)</f>
        <v>7</v>
      </c>
      <c r="H10" s="7" t="n">
        <f aca="false">SUMIFS(matches!$I$2:$I$200,matches!$B$2:$B$200,$B10,matches!$H$2:$H$200,$C10, matches!$F$2:$F$200, 1)</f>
        <v>7</v>
      </c>
      <c r="I10" s="7" t="n">
        <v>1</v>
      </c>
      <c r="J10" s="7" t="s">
        <v>56</v>
      </c>
      <c r="K10" s="7" t="s">
        <v>57</v>
      </c>
      <c r="L10" s="7" t="str">
        <f aca="false">VLOOKUP(C10,all_products!$A$2:$C$13, 3, 0)</f>
        <v>General Empty</v>
      </c>
      <c r="M10" s="7" t="str">
        <f aca="false">VLOOKUP($C10, all_products!$A$2:$G$14, 4, 0)</f>
        <v>General</v>
      </c>
      <c r="N10" s="7" t="n">
        <f aca="false">VLOOKUP($C10, all_products!$A$2:$G$14, 5, 0)</f>
        <v>0</v>
      </c>
      <c r="O10" s="7" t="n">
        <f aca="false">VLOOKUP($C10, all_products!$A$2:$G$14, 6, 0)</f>
        <v>1</v>
      </c>
      <c r="P10" s="7" t="str">
        <f aca="false">VLOOKUP($C10, all_products!$A$2:$G$14, 7, 0)</f>
        <v>Other</v>
      </c>
      <c r="Q10" s="7" t="n">
        <f aca="false">VLOOKUP($C10, all_products!$A$2:$L$40, 8, 0)</f>
        <v>0</v>
      </c>
      <c r="R10" s="7" t="n">
        <f aca="false">VLOOKUP($C10, all_products!$A$2:$L$40, 9, 0)</f>
        <v>0</v>
      </c>
      <c r="S10" s="7" t="n">
        <f aca="false">VLOOKUP($C10, all_products!$A$2:$L$40, 10, 0)</f>
        <v>0</v>
      </c>
      <c r="T10" s="7" t="n">
        <f aca="false">VLOOKUP($C10, all_products!$A$2:$L$40, 11, 0)</f>
        <v>0</v>
      </c>
      <c r="U10" s="7" t="n">
        <f aca="false">VLOOKUP($C10, all_products!$A$2:$L$40, 12, 0)</f>
        <v>0</v>
      </c>
      <c r="V10" s="7" t="n">
        <f aca="false">VLOOKUP($C10, all_products!$A$2:$N$45, 13, 0)</f>
        <v>0</v>
      </c>
    </row>
    <row r="11" customFormat="false" ht="12.8" hidden="false" customHeight="false" outlineLevel="0" collapsed="false">
      <c r="A11" s="7" t="n">
        <v>5</v>
      </c>
      <c r="B11" s="7" t="n">
        <f aca="false">A11</f>
        <v>5</v>
      </c>
      <c r="C11" s="7" t="n">
        <v>6</v>
      </c>
      <c r="D11" s="7" t="n">
        <f aca="false">C11</f>
        <v>6</v>
      </c>
      <c r="E11" s="7" t="n">
        <f aca="false">SUMIFS(matches!$J$2:$J$200,matches!$B$2:$B$200,$B11,matches!$H$2:$H$200,$C11)</f>
        <v>1</v>
      </c>
      <c r="F11" s="7" t="n">
        <f aca="false">SUMIFS(matches!$J$2:$J$200,matches!$B$2:$B$200,$B11,matches!$H$2:$H$200,$C11, matches!$F$2:$F$200, 1)</f>
        <v>1</v>
      </c>
      <c r="G11" s="7" t="n">
        <f aca="false">SUMIFS(matches!$I$2:$I$200,matches!$B$2:$B$200,$B11,matches!$H$2:$H$200,$C11)</f>
        <v>2</v>
      </c>
      <c r="H11" s="7" t="n">
        <f aca="false">SUMIFS(matches!$I$2:$I$200,matches!$B$2:$B$200,$B11,matches!$H$2:$H$200,$C11, matches!$F$2:$F$200, 1)</f>
        <v>2</v>
      </c>
      <c r="I11" s="7" t="n">
        <v>2</v>
      </c>
      <c r="J11" s="7" t="s">
        <v>58</v>
      </c>
      <c r="K11" s="7" t="s">
        <v>57</v>
      </c>
      <c r="L11" s="7" t="str">
        <f aca="false">VLOOKUP(C11,all_products!$A$2:$C$13, 3, 0)</f>
        <v>Muller Natural Yogurt Muller Natural Cup 8 Pack x 150 ml</v>
      </c>
      <c r="M11" s="7" t="str">
        <f aca="false">VLOOKUP($C11, all_products!$A$2:$G$14, 4, 0)</f>
        <v>Yogurt And White Cups</v>
      </c>
      <c r="N11" s="7" t="n">
        <f aca="false">VLOOKUP($C11, all_products!$A$2:$G$14, 5, 0)</f>
        <v>19</v>
      </c>
      <c r="O11" s="7" t="n">
        <f aca="false">VLOOKUP($C11, all_products!$A$2:$G$14, 6, 0)</f>
        <v>45</v>
      </c>
      <c r="P11" s="7" t="str">
        <f aca="false">VLOOKUP($C11, all_products!$A$2:$G$14, 7, 0)</f>
        <v>Central Bottling Company</v>
      </c>
      <c r="Q11" s="7" t="str">
        <f aca="false">VLOOKUP($C11, all_products!$A$2:$L$40, 8, 0)</f>
        <v>Yogurt and white cups</v>
      </c>
      <c r="R11" s="7" t="n">
        <f aca="false">VLOOKUP($C11, all_products!$A$2:$L$40, 9, 0)</f>
        <v>153</v>
      </c>
      <c r="S11" s="7" t="str">
        <f aca="false">VLOOKUP($C11, all_products!$A$2:$L$40, 10, 0)</f>
        <v>SKU</v>
      </c>
      <c r="T11" s="7" t="str">
        <f aca="false">VLOOKUP($C11, all_products!$A$2:$L$40, 11, 0)</f>
        <v>Muller Natural</v>
      </c>
      <c r="U11" s="7" t="n">
        <f aca="false">VLOOKUP($C11, all_products!$A$2:$L$40, 12, 0)</f>
        <v>98</v>
      </c>
      <c r="V11" s="7" t="n">
        <f aca="false">VLOOKUP($C11, all_products!$A$2:$N$45, 13, 0)</f>
        <v>7290102395224</v>
      </c>
    </row>
    <row r="12" customFormat="false" ht="12.8" hidden="false" customHeight="false" outlineLevel="0" collapsed="false">
      <c r="A12" s="7" t="n">
        <v>5</v>
      </c>
      <c r="B12" s="7" t="n">
        <f aca="false">A12</f>
        <v>5</v>
      </c>
      <c r="C12" s="7" t="n">
        <v>7</v>
      </c>
      <c r="D12" s="7" t="n">
        <f aca="false">C12</f>
        <v>7</v>
      </c>
      <c r="E12" s="7" t="n">
        <f aca="false">SUMIFS(matches!$J$2:$J$200,matches!$B$2:$B$200,$B12,matches!$H$2:$H$200,$C12)</f>
        <v>1</v>
      </c>
      <c r="F12" s="7" t="n">
        <f aca="false">SUMIFS(matches!$J$2:$J$200,matches!$B$2:$B$200,$B12,matches!$H$2:$H$200,$C12, matches!$F$2:$F$200, 1)</f>
        <v>1</v>
      </c>
      <c r="G12" s="7" t="n">
        <f aca="false">SUMIFS(matches!$I$2:$I$200,matches!$B$2:$B$200,$B12,matches!$H$2:$H$200,$C12)</f>
        <v>3</v>
      </c>
      <c r="H12" s="7" t="n">
        <f aca="false">SUMIFS(matches!$I$2:$I$200,matches!$B$2:$B$200,$B12,matches!$H$2:$H$200,$C12, matches!$F$2:$F$200, 1)</f>
        <v>3</v>
      </c>
      <c r="I12" s="7" t="n">
        <v>3</v>
      </c>
      <c r="J12" s="7" t="s">
        <v>58</v>
      </c>
      <c r="K12" s="7" t="s">
        <v>57</v>
      </c>
      <c r="L12" s="7" t="str">
        <f aca="false">VLOOKUP(C12,all_products!$A$2:$C$13, 3, 0)</f>
        <v>Muller 2.8% Natural Yogurt Muller Natural Cup 8 Pack x 150 ml</v>
      </c>
      <c r="M12" s="7" t="str">
        <f aca="false">VLOOKUP($C12, all_products!$A$2:$G$14, 4, 0)</f>
        <v>Yogurt And White Cups</v>
      </c>
      <c r="N12" s="7" t="n">
        <f aca="false">VLOOKUP($C12, all_products!$A$2:$G$14, 5, 0)</f>
        <v>19</v>
      </c>
      <c r="O12" s="7" t="n">
        <f aca="false">VLOOKUP($C12, all_products!$A$2:$G$14, 6, 0)</f>
        <v>45</v>
      </c>
      <c r="P12" s="7" t="str">
        <f aca="false">VLOOKUP($C12, all_products!$A$2:$G$14, 7, 0)</f>
        <v>Central Bottling Company</v>
      </c>
      <c r="Q12" s="7" t="str">
        <f aca="false">VLOOKUP($C12, all_products!$A$2:$L$40, 8, 0)</f>
        <v>Yogurt and white cups</v>
      </c>
      <c r="R12" s="7" t="n">
        <f aca="false">VLOOKUP($C12, all_products!$A$2:$L$40, 9, 0)</f>
        <v>153</v>
      </c>
      <c r="S12" s="7" t="str">
        <f aca="false">VLOOKUP($C12, all_products!$A$2:$L$40, 10, 0)</f>
        <v>SKU</v>
      </c>
      <c r="T12" s="7" t="str">
        <f aca="false">VLOOKUP($C12, all_products!$A$2:$L$40, 11, 0)</f>
        <v>Muller Natural</v>
      </c>
      <c r="U12" s="7" t="n">
        <f aca="false">VLOOKUP($C12, all_products!$A$2:$L$40, 12, 0)</f>
        <v>98</v>
      </c>
      <c r="V12" s="7" t="n">
        <f aca="false">VLOOKUP($C12, all_products!$A$2:$N$45, 13, 0)</f>
        <v>7290102395231</v>
      </c>
    </row>
    <row r="13" customFormat="false" ht="12.8" hidden="false" customHeight="false" outlineLevel="0" collapsed="false">
      <c r="A13" s="7" t="n">
        <v>6</v>
      </c>
      <c r="B13" s="7" t="n">
        <f aca="false">A13</f>
        <v>6</v>
      </c>
      <c r="C13" s="7" t="n">
        <v>5</v>
      </c>
      <c r="D13" s="7" t="n">
        <f aca="false">C13</f>
        <v>5</v>
      </c>
      <c r="E13" s="7" t="n">
        <f aca="false">SUMIFS(matches!$J$2:$J$200,matches!$B$2:$B$200,$B13,matches!$H$2:$H$200,$C13)</f>
        <v>1</v>
      </c>
      <c r="F13" s="7" t="n">
        <f aca="false">SUMIFS(matches!$J$2:$J$200,matches!$B$2:$B$200,$B13,matches!$H$2:$H$200,$C13, matches!$F$2:$F$200, 1)</f>
        <v>1</v>
      </c>
      <c r="G13" s="7" t="n">
        <f aca="false">SUMIFS(matches!$I$2:$I$200,matches!$B$2:$B$200,$B13,matches!$H$2:$H$200,$C13)</f>
        <v>3</v>
      </c>
      <c r="H13" s="7" t="n">
        <f aca="false">SUMIFS(matches!$I$2:$I$200,matches!$B$2:$B$200,$B13,matches!$H$2:$H$200,$C13, matches!$F$2:$F$200, 1)</f>
        <v>3</v>
      </c>
      <c r="I13" s="7" t="n">
        <v>3</v>
      </c>
      <c r="J13" s="7" t="s">
        <v>58</v>
      </c>
      <c r="K13" s="7" t="s">
        <v>57</v>
      </c>
      <c r="L13" s="7" t="str">
        <f aca="false">VLOOKUP(C13,all_products!$A$2:$C$13, 3, 0)</f>
        <v>General Empty</v>
      </c>
      <c r="M13" s="7" t="str">
        <f aca="false">VLOOKUP($C13, all_products!$A$2:$G$14, 4, 0)</f>
        <v>General</v>
      </c>
      <c r="N13" s="7" t="n">
        <f aca="false">VLOOKUP($C13, all_products!$A$2:$G$14, 5, 0)</f>
        <v>0</v>
      </c>
      <c r="O13" s="7" t="n">
        <f aca="false">VLOOKUP($C13, all_products!$A$2:$G$14, 6, 0)</f>
        <v>1</v>
      </c>
      <c r="P13" s="7" t="str">
        <f aca="false">VLOOKUP($C13, all_products!$A$2:$G$14, 7, 0)</f>
        <v>Other</v>
      </c>
      <c r="Q13" s="7" t="n">
        <f aca="false">VLOOKUP($C13, all_products!$A$2:$L$40, 8, 0)</f>
        <v>0</v>
      </c>
      <c r="R13" s="7" t="n">
        <f aca="false">VLOOKUP($C13, all_products!$A$2:$L$40, 9, 0)</f>
        <v>0</v>
      </c>
      <c r="S13" s="7" t="n">
        <f aca="false">VLOOKUP($C13, all_products!$A$2:$L$40, 10, 0)</f>
        <v>0</v>
      </c>
      <c r="T13" s="7" t="n">
        <f aca="false">VLOOKUP($C13, all_products!$A$2:$L$40, 11, 0)</f>
        <v>0</v>
      </c>
      <c r="U13" s="7" t="n">
        <f aca="false">VLOOKUP($C13, all_products!$A$2:$L$40, 12, 0)</f>
        <v>0</v>
      </c>
      <c r="V13" s="7" t="n">
        <f aca="false">VLOOKUP($C13, all_products!$A$2:$N$45, 13, 0)</f>
        <v>0</v>
      </c>
    </row>
    <row r="14" customFormat="false" ht="12.8" hidden="false" customHeight="false" outlineLevel="0" collapsed="false">
      <c r="A14" s="7" t="n">
        <v>6</v>
      </c>
      <c r="B14" s="7" t="n">
        <f aca="false">A14</f>
        <v>6</v>
      </c>
      <c r="C14" s="7" t="n">
        <v>6</v>
      </c>
      <c r="D14" s="7" t="n">
        <f aca="false">C14</f>
        <v>6</v>
      </c>
      <c r="E14" s="7" t="n">
        <f aca="false">SUMIFS(matches!$J$2:$J$200,matches!$B$2:$B$200,$B14,matches!$H$2:$H$200,$C14)</f>
        <v>1</v>
      </c>
      <c r="F14" s="7" t="n">
        <f aca="false">SUMIFS(matches!$J$2:$J$200,matches!$B$2:$B$200,$B14,matches!$H$2:$H$200,$C14, matches!$F$2:$F$200, 1)</f>
        <v>0</v>
      </c>
      <c r="G14" s="7" t="n">
        <f aca="false">SUMIFS(matches!$I$2:$I$200,matches!$B$2:$B$200,$B14,matches!$H$2:$H$200,$C14)</f>
        <v>2</v>
      </c>
      <c r="H14" s="7" t="n">
        <f aca="false">SUMIFS(matches!$I$2:$I$200,matches!$B$2:$B$200,$B14,matches!$H$2:$H$200,$C14, matches!$F$2:$F$200, 1)</f>
        <v>0</v>
      </c>
      <c r="I14" s="7" t="n">
        <v>4</v>
      </c>
      <c r="J14" s="7" t="s">
        <v>58</v>
      </c>
      <c r="K14" s="7" t="s">
        <v>57</v>
      </c>
      <c r="L14" s="7" t="str">
        <f aca="false">VLOOKUP(C14,all_products!$A$2:$C$13, 3, 0)</f>
        <v>Muller Natural Yogurt Muller Natural Cup 8 Pack x 150 ml</v>
      </c>
      <c r="M14" s="7" t="str">
        <f aca="false">VLOOKUP($C14, all_products!$A$2:$G$14, 4, 0)</f>
        <v>Yogurt And White Cups</v>
      </c>
      <c r="N14" s="7" t="n">
        <f aca="false">VLOOKUP($C14, all_products!$A$2:$G$14, 5, 0)</f>
        <v>19</v>
      </c>
      <c r="O14" s="7" t="n">
        <f aca="false">VLOOKUP($C14, all_products!$A$2:$G$14, 6, 0)</f>
        <v>45</v>
      </c>
      <c r="P14" s="7" t="str">
        <f aca="false">VLOOKUP($C14, all_products!$A$2:$G$14, 7, 0)</f>
        <v>Central Bottling Company</v>
      </c>
      <c r="Q14" s="7" t="str">
        <f aca="false">VLOOKUP($C14, all_products!$A$2:$L$40, 8, 0)</f>
        <v>Yogurt and white cups</v>
      </c>
      <c r="R14" s="7" t="n">
        <f aca="false">VLOOKUP($C14, all_products!$A$2:$L$40, 9, 0)</f>
        <v>153</v>
      </c>
      <c r="S14" s="7" t="str">
        <f aca="false">VLOOKUP($C14, all_products!$A$2:$L$40, 10, 0)</f>
        <v>SKU</v>
      </c>
      <c r="T14" s="7" t="str">
        <f aca="false">VLOOKUP($C14, all_products!$A$2:$L$40, 11, 0)</f>
        <v>Muller Natural</v>
      </c>
      <c r="U14" s="7" t="n">
        <f aca="false">VLOOKUP($C14, all_products!$A$2:$L$40, 12, 0)</f>
        <v>98</v>
      </c>
      <c r="V14" s="7" t="n">
        <f aca="false">VLOOKUP($C14, all_products!$A$2:$N$45, 13, 0)</f>
        <v>7290102395224</v>
      </c>
    </row>
    <row r="15" customFormat="false" ht="12.8" hidden="false" customHeight="false" outlineLevel="0" collapsed="false">
      <c r="A15" s="7" t="n">
        <v>7</v>
      </c>
      <c r="B15" s="7" t="n">
        <f aca="false">A15</f>
        <v>7</v>
      </c>
      <c r="C15" s="7" t="n">
        <v>5</v>
      </c>
      <c r="D15" s="7" t="n">
        <f aca="false">C15</f>
        <v>5</v>
      </c>
      <c r="E15" s="7" t="n">
        <f aca="false">SUMIFS(matches!$J$2:$J$200,matches!$B$2:$B$200,$B15,matches!$H$2:$H$200,$C15)</f>
        <v>1</v>
      </c>
      <c r="F15" s="7" t="n">
        <f aca="false">SUMIFS(matches!$J$2:$J$200,matches!$B$2:$B$200,$B15,matches!$H$2:$H$200,$C15, matches!$F$2:$F$200, 1)</f>
        <v>1</v>
      </c>
      <c r="G15" s="7" t="n">
        <f aca="false">SUMIFS(matches!$I$2:$I$200,matches!$B$2:$B$200,$B15,matches!$H$2:$H$200,$C15)</f>
        <v>2</v>
      </c>
      <c r="H15" s="7" t="n">
        <f aca="false">SUMIFS(matches!$I$2:$I$200,matches!$B$2:$B$200,$B15,matches!$H$2:$H$200,$C15, matches!$F$2:$F$200, 1)</f>
        <v>2</v>
      </c>
      <c r="I15" s="7" t="n">
        <v>5</v>
      </c>
      <c r="J15" s="7" t="s">
        <v>58</v>
      </c>
      <c r="K15" s="7" t="s">
        <v>57</v>
      </c>
      <c r="L15" s="7" t="str">
        <f aca="false">VLOOKUP(C15,all_products!$A$2:$C$13, 3, 0)</f>
        <v>General Empty</v>
      </c>
      <c r="M15" s="7" t="str">
        <f aca="false">VLOOKUP($C15, all_products!$A$2:$G$14, 4, 0)</f>
        <v>General</v>
      </c>
      <c r="N15" s="7" t="n">
        <f aca="false">VLOOKUP($C15, all_products!$A$2:$G$14, 5, 0)</f>
        <v>0</v>
      </c>
      <c r="O15" s="7" t="n">
        <f aca="false">VLOOKUP($C15, all_products!$A$2:$G$14, 6, 0)</f>
        <v>1</v>
      </c>
      <c r="P15" s="7" t="str">
        <f aca="false">VLOOKUP($C15, all_products!$A$2:$G$14, 7, 0)</f>
        <v>Other</v>
      </c>
      <c r="Q15" s="7" t="n">
        <f aca="false">VLOOKUP($C15, all_products!$A$2:$L$40, 8, 0)</f>
        <v>0</v>
      </c>
      <c r="R15" s="7" t="n">
        <f aca="false">VLOOKUP($C15, all_products!$A$2:$L$40, 9, 0)</f>
        <v>0</v>
      </c>
      <c r="S15" s="7" t="n">
        <f aca="false">VLOOKUP($C15, all_products!$A$2:$L$40, 10, 0)</f>
        <v>0</v>
      </c>
      <c r="T15" s="7" t="n">
        <f aca="false">VLOOKUP($C15, all_products!$A$2:$L$40, 11, 0)</f>
        <v>0</v>
      </c>
      <c r="U15" s="7" t="n">
        <f aca="false">VLOOKUP($C15, all_products!$A$2:$L$40, 12, 0)</f>
        <v>0</v>
      </c>
      <c r="V15" s="7" t="n">
        <f aca="false">VLOOKUP($C15, all_products!$A$2:$N$45, 13, 0)</f>
        <v>0</v>
      </c>
    </row>
    <row r="16" customFormat="false" ht="12.8" hidden="false" customHeight="false" outlineLevel="0" collapsed="false">
      <c r="A16" s="7" t="n">
        <v>8</v>
      </c>
      <c r="B16" s="7" t="n">
        <f aca="false">A16</f>
        <v>8</v>
      </c>
      <c r="C16" s="7" t="n">
        <v>6</v>
      </c>
      <c r="D16" s="7" t="n">
        <f aca="false">C16</f>
        <v>6</v>
      </c>
      <c r="E16" s="7" t="n">
        <f aca="false">SUMIFS(matches!$J$2:$J$200,matches!$B$2:$B$200,$B16,matches!$H$2:$H$200,$C16)</f>
        <v>1</v>
      </c>
      <c r="F16" s="7" t="n">
        <f aca="false">SUMIFS(matches!$J$2:$J$200,matches!$B$2:$B$200,$B16,matches!$H$2:$H$200,$C16, matches!$F$2:$F$200, 1)</f>
        <v>1</v>
      </c>
      <c r="G16" s="7" t="n">
        <f aca="false">SUMIFS(matches!$I$2:$I$200,matches!$B$2:$B$200,$B16,matches!$H$2:$H$200,$C16)</f>
        <v>2</v>
      </c>
      <c r="H16" s="7" t="n">
        <f aca="false">SUMIFS(matches!$I$2:$I$200,matches!$B$2:$B$200,$B16,matches!$H$2:$H$200,$C16, matches!$F$2:$F$200, 1)</f>
        <v>2</v>
      </c>
      <c r="I16" s="7" t="n">
        <v>6</v>
      </c>
      <c r="J16" s="7" t="s">
        <v>58</v>
      </c>
      <c r="K16" s="7" t="s">
        <v>57</v>
      </c>
      <c r="L16" s="7" t="str">
        <f aca="false">VLOOKUP(C16,all_products!$A$2:$C$13, 3, 0)</f>
        <v>Muller Natural Yogurt Muller Natural Cup 8 Pack x 150 ml</v>
      </c>
      <c r="M16" s="7" t="str">
        <f aca="false">VLOOKUP($C16, all_products!$A$2:$G$14, 4, 0)</f>
        <v>Yogurt And White Cups</v>
      </c>
      <c r="N16" s="7" t="n">
        <f aca="false">VLOOKUP($C16, all_products!$A$2:$G$14, 5, 0)</f>
        <v>19</v>
      </c>
      <c r="O16" s="7" t="n">
        <f aca="false">VLOOKUP($C16, all_products!$A$2:$G$14, 6, 0)</f>
        <v>45</v>
      </c>
      <c r="P16" s="7" t="str">
        <f aca="false">VLOOKUP($C16, all_products!$A$2:$G$14, 7, 0)</f>
        <v>Central Bottling Company</v>
      </c>
      <c r="Q16" s="7" t="str">
        <f aca="false">VLOOKUP($C16, all_products!$A$2:$L$40, 8, 0)</f>
        <v>Yogurt and white cups</v>
      </c>
      <c r="R16" s="7" t="n">
        <f aca="false">VLOOKUP($C16, all_products!$A$2:$L$40, 9, 0)</f>
        <v>153</v>
      </c>
      <c r="S16" s="7" t="str">
        <f aca="false">VLOOKUP($C16, all_products!$A$2:$L$40, 10, 0)</f>
        <v>SKU</v>
      </c>
      <c r="T16" s="7" t="str">
        <f aca="false">VLOOKUP($C16, all_products!$A$2:$L$40, 11, 0)</f>
        <v>Muller Natural</v>
      </c>
      <c r="U16" s="7" t="n">
        <f aca="false">VLOOKUP($C16, all_products!$A$2:$L$40, 12, 0)</f>
        <v>98</v>
      </c>
      <c r="V16" s="7" t="n">
        <f aca="false">VLOOKUP($C16, all_products!$A$2:$N$45, 13, 0)</f>
        <v>7290102395224</v>
      </c>
    </row>
    <row r="17" customFormat="false" ht="12.8" hidden="false" customHeight="false" outlineLevel="0" collapsed="false">
      <c r="A17" s="7" t="n">
        <v>8</v>
      </c>
      <c r="B17" s="7" t="n">
        <f aca="false">A17</f>
        <v>8</v>
      </c>
      <c r="C17" s="7" t="n">
        <v>7</v>
      </c>
      <c r="D17" s="7" t="n">
        <f aca="false">C17</f>
        <v>7</v>
      </c>
      <c r="E17" s="7" t="n">
        <f aca="false">SUMIFS(matches!$J$2:$J$200,matches!$B$2:$B$200,$B17,matches!$H$2:$H$200,$C17)</f>
        <v>1</v>
      </c>
      <c r="F17" s="7" t="n">
        <f aca="false">SUMIFS(matches!$J$2:$J$200,matches!$B$2:$B$200,$B17,matches!$H$2:$H$200,$C17, matches!$F$2:$F$200, 1)</f>
        <v>1</v>
      </c>
      <c r="G17" s="7" t="n">
        <f aca="false">SUMIFS(matches!$I$2:$I$200,matches!$B$2:$B$200,$B17,matches!$H$2:$H$200,$C17)</f>
        <v>3</v>
      </c>
      <c r="H17" s="7" t="n">
        <f aca="false">SUMIFS(matches!$I$2:$I$200,matches!$B$2:$B$200,$B17,matches!$H$2:$H$200,$C17, matches!$F$2:$F$200, 1)</f>
        <v>3</v>
      </c>
      <c r="I17" s="7" t="n">
        <v>7</v>
      </c>
      <c r="J17" s="7" t="s">
        <v>58</v>
      </c>
      <c r="K17" s="7" t="s">
        <v>57</v>
      </c>
      <c r="L17" s="7" t="str">
        <f aca="false">VLOOKUP(C17,all_products!$A$2:$C$13, 3, 0)</f>
        <v>Muller 2.8% Natural Yogurt Muller Natural Cup 8 Pack x 150 ml</v>
      </c>
      <c r="M17" s="7" t="str">
        <f aca="false">VLOOKUP($C17, all_products!$A$2:$G$14, 4, 0)</f>
        <v>Yogurt And White Cups</v>
      </c>
      <c r="N17" s="7" t="n">
        <f aca="false">VLOOKUP($C17, all_products!$A$2:$G$14, 5, 0)</f>
        <v>19</v>
      </c>
      <c r="O17" s="7" t="n">
        <f aca="false">VLOOKUP($C17, all_products!$A$2:$G$14, 6, 0)</f>
        <v>45</v>
      </c>
      <c r="P17" s="7" t="str">
        <f aca="false">VLOOKUP($C17, all_products!$A$2:$G$14, 7, 0)</f>
        <v>Central Bottling Company</v>
      </c>
      <c r="Q17" s="7" t="str">
        <f aca="false">VLOOKUP($C17, all_products!$A$2:$L$40, 8, 0)</f>
        <v>Yogurt and white cups</v>
      </c>
      <c r="R17" s="7" t="n">
        <f aca="false">VLOOKUP($C17, all_products!$A$2:$L$40, 9, 0)</f>
        <v>153</v>
      </c>
      <c r="S17" s="7" t="str">
        <f aca="false">VLOOKUP($C17, all_products!$A$2:$L$40, 10, 0)</f>
        <v>SKU</v>
      </c>
      <c r="T17" s="7" t="str">
        <f aca="false">VLOOKUP($C17, all_products!$A$2:$L$40, 11, 0)</f>
        <v>Muller Natural</v>
      </c>
      <c r="U17" s="7" t="n">
        <f aca="false">VLOOKUP($C17, all_products!$A$2:$L$40, 12, 0)</f>
        <v>98</v>
      </c>
      <c r="V17" s="7" t="n">
        <f aca="false">VLOOKUP($C17, all_products!$A$2:$N$45, 13, 0)</f>
        <v>7290102395231</v>
      </c>
    </row>
    <row r="18" customFormat="false" ht="12.8" hidden="false" customHeight="false" outlineLevel="0" collapsed="false">
      <c r="A18" s="7" t="n">
        <v>8</v>
      </c>
      <c r="B18" s="7" t="n">
        <f aca="false">A18</f>
        <v>8</v>
      </c>
      <c r="C18" s="7" t="n">
        <v>5</v>
      </c>
      <c r="D18" s="7" t="n">
        <f aca="false">C18</f>
        <v>5</v>
      </c>
      <c r="E18" s="7" t="n">
        <f aca="false">SUMIFS(matches!$J$2:$J$200,matches!$B$2:$B$200,$B18,matches!$H$2:$H$200,$C18)</f>
        <v>1</v>
      </c>
      <c r="F18" s="7" t="n">
        <f aca="false">SUMIFS(matches!$J$2:$J$200,matches!$B$2:$B$200,$B18,matches!$H$2:$H$200,$C18, matches!$F$2:$F$200, 1)</f>
        <v>1</v>
      </c>
      <c r="G18" s="7" t="n">
        <f aca="false">SUMIFS(matches!$I$2:$I$200,matches!$B$2:$B$200,$B18,matches!$H$2:$H$200,$C18)</f>
        <v>2</v>
      </c>
      <c r="H18" s="7" t="n">
        <f aca="false">SUMIFS(matches!$I$2:$I$200,matches!$B$2:$B$200,$B18,matches!$H$2:$H$200,$C18, matches!$F$2:$F$200, 1)</f>
        <v>2</v>
      </c>
      <c r="I18" s="7" t="n">
        <v>8</v>
      </c>
      <c r="J18" s="7" t="s">
        <v>58</v>
      </c>
      <c r="K18" s="7" t="s">
        <v>57</v>
      </c>
      <c r="L18" s="7" t="str">
        <f aca="false">VLOOKUP(C18,all_products!$A$2:$C$13, 3, 0)</f>
        <v>General Empty</v>
      </c>
      <c r="M18" s="7" t="str">
        <f aca="false">VLOOKUP($C18, all_products!$A$2:$G$14, 4, 0)</f>
        <v>General</v>
      </c>
      <c r="N18" s="7" t="n">
        <f aca="false">VLOOKUP($C18, all_products!$A$2:$G$14, 5, 0)</f>
        <v>0</v>
      </c>
      <c r="O18" s="7" t="n">
        <f aca="false">VLOOKUP($C18, all_products!$A$2:$G$14, 6, 0)</f>
        <v>1</v>
      </c>
      <c r="P18" s="7" t="str">
        <f aca="false">VLOOKUP($C18, all_products!$A$2:$G$14, 7, 0)</f>
        <v>Other</v>
      </c>
      <c r="Q18" s="7" t="n">
        <f aca="false">VLOOKUP($C18, all_products!$A$2:$L$40, 8, 0)</f>
        <v>0</v>
      </c>
      <c r="R18" s="7" t="n">
        <f aca="false">VLOOKUP($C18, all_products!$A$2:$L$40, 9, 0)</f>
        <v>0</v>
      </c>
      <c r="S18" s="7" t="n">
        <f aca="false">VLOOKUP($C18, all_products!$A$2:$L$40, 10, 0)</f>
        <v>0</v>
      </c>
      <c r="T18" s="7" t="n">
        <f aca="false">VLOOKUP($C18, all_products!$A$2:$L$40, 11, 0)</f>
        <v>0</v>
      </c>
      <c r="U18" s="7" t="n">
        <f aca="false">VLOOKUP($C18, all_products!$A$2:$L$40, 12, 0)</f>
        <v>0</v>
      </c>
      <c r="V18" s="7" t="n">
        <f aca="false">VLOOKUP($C18, all_products!$A$2:$N$45, 13, 0)</f>
        <v>0</v>
      </c>
    </row>
  </sheetData>
  <autoFilter ref="B1:P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9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90" zoomScaleNormal="90" zoomScalePageLayoutView="100" workbookViewId="0">
      <selection pane="topLeft" activeCell="B130" activeCellId="0" sqref="B130"/>
    </sheetView>
  </sheetViews>
  <sheetFormatPr defaultRowHeight="12.8"/>
  <cols>
    <col collapsed="false" hidden="false" max="1" min="1" style="0" width="13.0918367346939"/>
    <col collapsed="false" hidden="false" max="1025" min="2" style="0" width="8.23469387755102"/>
  </cols>
  <sheetData>
    <row r="1" customFormat="false" ht="12.8" hidden="false" customHeight="false" outlineLevel="0" collapsed="false">
      <c r="A1" s="0" t="s">
        <v>0</v>
      </c>
      <c r="B1" s="0" t="s">
        <v>59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0</v>
      </c>
    </row>
    <row r="23" customFormat="false" ht="12.8" hidden="false" customHeight="false" outlineLevel="0" collapsed="false">
      <c r="A23" s="0" t="n">
        <v>22</v>
      </c>
      <c r="B23" s="0" t="n">
        <v>0</v>
      </c>
    </row>
    <row r="24" customFormat="false" ht="12.8" hidden="false" customHeight="false" outlineLevel="0" collapsed="false">
      <c r="A24" s="0" t="n">
        <v>23</v>
      </c>
      <c r="B24" s="0" t="n">
        <v>0</v>
      </c>
    </row>
    <row r="25" customFormat="false" ht="12.8" hidden="false" customHeight="false" outlineLevel="0" collapsed="false">
      <c r="A25" s="0" t="n">
        <v>24</v>
      </c>
      <c r="B25" s="0" t="n">
        <v>0</v>
      </c>
    </row>
    <row r="26" customFormat="false" ht="12.8" hidden="false" customHeight="false" outlineLevel="0" collapsed="false">
      <c r="A26" s="0" t="n">
        <v>25</v>
      </c>
      <c r="B26" s="0" t="n">
        <v>0</v>
      </c>
    </row>
    <row r="27" customFormat="false" ht="12.8" hidden="false" customHeight="false" outlineLevel="0" collapsed="false">
      <c r="A27" s="0" t="n">
        <v>26</v>
      </c>
      <c r="B27" s="0" t="n">
        <v>0</v>
      </c>
    </row>
    <row r="28" customFormat="false" ht="12.8" hidden="false" customHeight="false" outlineLevel="0" collapsed="false">
      <c r="A28" s="0" t="n">
        <v>27</v>
      </c>
      <c r="B28" s="0" t="n">
        <v>0</v>
      </c>
    </row>
    <row r="29" customFormat="false" ht="12.8" hidden="false" customHeight="false" outlineLevel="0" collapsed="false">
      <c r="A29" s="0" t="n">
        <v>28</v>
      </c>
      <c r="B29" s="0" t="n">
        <v>0</v>
      </c>
    </row>
    <row r="30" customFormat="false" ht="12.8" hidden="false" customHeight="false" outlineLevel="0" collapsed="false">
      <c r="A30" s="0" t="n">
        <v>29</v>
      </c>
      <c r="B30" s="0" t="n">
        <v>0</v>
      </c>
    </row>
    <row r="31" customFormat="false" ht="12.8" hidden="false" customHeight="false" outlineLevel="0" collapsed="false">
      <c r="A31" s="0" t="n">
        <v>30</v>
      </c>
      <c r="B31" s="0" t="n">
        <v>0</v>
      </c>
    </row>
    <row r="32" customFormat="false" ht="12.8" hidden="false" customHeight="false" outlineLevel="0" collapsed="false">
      <c r="A32" s="0" t="n">
        <v>31</v>
      </c>
      <c r="B32" s="0" t="n">
        <v>0</v>
      </c>
    </row>
    <row r="33" customFormat="false" ht="12.8" hidden="false" customHeight="false" outlineLevel="0" collapsed="false">
      <c r="A33" s="0" t="n">
        <v>101</v>
      </c>
      <c r="B33" s="0" t="n">
        <v>0</v>
      </c>
    </row>
    <row r="34" customFormat="false" ht="12.8" hidden="false" customHeight="false" outlineLevel="0" collapsed="false">
      <c r="A34" s="0" t="n">
        <v>102</v>
      </c>
      <c r="B34" s="0" t="n">
        <v>0</v>
      </c>
    </row>
    <row r="35" customFormat="false" ht="12.8" hidden="false" customHeight="false" outlineLevel="0" collapsed="false">
      <c r="A35" s="0" t="n">
        <v>103</v>
      </c>
      <c r="B35" s="0" t="n">
        <v>0</v>
      </c>
    </row>
    <row r="36" customFormat="false" ht="12.8" hidden="false" customHeight="false" outlineLevel="0" collapsed="false">
      <c r="A36" s="0" t="n">
        <v>104</v>
      </c>
      <c r="B36" s="0" t="n">
        <v>0</v>
      </c>
    </row>
    <row r="37" customFormat="false" ht="12.8" hidden="false" customHeight="false" outlineLevel="0" collapsed="false">
      <c r="A37" s="0" t="n">
        <v>105</v>
      </c>
      <c r="B37" s="0" t="n">
        <v>0</v>
      </c>
    </row>
    <row r="38" customFormat="false" ht="12.8" hidden="false" customHeight="false" outlineLevel="0" collapsed="false">
      <c r="A38" s="0" t="n">
        <v>106</v>
      </c>
      <c r="B38" s="0" t="n">
        <v>0</v>
      </c>
    </row>
    <row r="39" customFormat="false" ht="12.8" hidden="false" customHeight="false" outlineLevel="0" collapsed="false">
      <c r="A39" s="0" t="n">
        <v>107</v>
      </c>
      <c r="B39" s="0" t="n">
        <v>0</v>
      </c>
    </row>
    <row r="40" customFormat="false" ht="12.8" hidden="false" customHeight="false" outlineLevel="0" collapsed="false">
      <c r="A40" s="0" t="n">
        <v>108</v>
      </c>
      <c r="B40" s="0" t="n">
        <v>0</v>
      </c>
    </row>
    <row r="41" customFormat="false" ht="12.8" hidden="false" customHeight="false" outlineLevel="0" collapsed="false">
      <c r="A41" s="0" t="n">
        <v>109</v>
      </c>
      <c r="B41" s="0" t="n">
        <v>0</v>
      </c>
    </row>
    <row r="42" customFormat="false" ht="12.8" hidden="false" customHeight="false" outlineLevel="0" collapsed="false">
      <c r="A42" s="0" t="n">
        <v>110</v>
      </c>
      <c r="B42" s="0" t="n">
        <v>0</v>
      </c>
    </row>
    <row r="43" customFormat="false" ht="12.8" hidden="false" customHeight="false" outlineLevel="0" collapsed="false">
      <c r="A43" s="0" t="n">
        <v>111</v>
      </c>
      <c r="B43" s="0" t="n">
        <v>0</v>
      </c>
    </row>
    <row r="44" customFormat="false" ht="12.8" hidden="false" customHeight="false" outlineLevel="0" collapsed="false">
      <c r="A44" s="0" t="n">
        <v>112</v>
      </c>
      <c r="B44" s="0" t="n">
        <v>0</v>
      </c>
    </row>
    <row r="45" customFormat="false" ht="12.8" hidden="false" customHeight="false" outlineLevel="0" collapsed="false">
      <c r="A45" s="0" t="n">
        <v>113</v>
      </c>
      <c r="B45" s="0" t="n">
        <v>0</v>
      </c>
    </row>
    <row r="46" customFormat="false" ht="12.8" hidden="false" customHeight="false" outlineLevel="0" collapsed="false">
      <c r="A46" s="0" t="n">
        <v>114</v>
      </c>
      <c r="B46" s="0" t="n">
        <v>0</v>
      </c>
    </row>
    <row r="47" customFormat="false" ht="12.8" hidden="false" customHeight="false" outlineLevel="0" collapsed="false">
      <c r="A47" s="0" t="n">
        <v>115</v>
      </c>
      <c r="B47" s="0" t="n">
        <v>0</v>
      </c>
    </row>
    <row r="48" customFormat="false" ht="12.8" hidden="false" customHeight="false" outlineLevel="0" collapsed="false">
      <c r="A48" s="0" t="n">
        <v>116</v>
      </c>
      <c r="B48" s="0" t="n">
        <v>0</v>
      </c>
    </row>
    <row r="49" customFormat="false" ht="12.8" hidden="false" customHeight="false" outlineLevel="0" collapsed="false">
      <c r="A49" s="0" t="n">
        <v>117</v>
      </c>
      <c r="B49" s="0" t="n">
        <v>0</v>
      </c>
    </row>
    <row r="50" customFormat="false" ht="12.8" hidden="false" customHeight="false" outlineLevel="0" collapsed="false">
      <c r="A50" s="0" t="n">
        <v>118</v>
      </c>
      <c r="B50" s="0" t="n">
        <v>0</v>
      </c>
    </row>
    <row r="51" customFormat="false" ht="12.8" hidden="false" customHeight="false" outlineLevel="0" collapsed="false">
      <c r="A51" s="0" t="n">
        <v>119</v>
      </c>
      <c r="B51" s="0" t="n">
        <v>0</v>
      </c>
    </row>
    <row r="52" customFormat="false" ht="12.8" hidden="false" customHeight="false" outlineLevel="0" collapsed="false">
      <c r="A52" s="0" t="n">
        <v>120</v>
      </c>
      <c r="B52" s="0" t="n">
        <v>0</v>
      </c>
    </row>
    <row r="53" customFormat="false" ht="12.8" hidden="false" customHeight="false" outlineLevel="0" collapsed="false">
      <c r="A53" s="0" t="n">
        <v>121</v>
      </c>
      <c r="B53" s="0" t="n">
        <v>0</v>
      </c>
    </row>
    <row r="54" customFormat="false" ht="12.8" hidden="false" customHeight="false" outlineLevel="0" collapsed="false">
      <c r="A54" s="0" t="n">
        <v>122</v>
      </c>
      <c r="B54" s="0" t="n">
        <v>0</v>
      </c>
    </row>
    <row r="55" customFormat="false" ht="12.8" hidden="false" customHeight="false" outlineLevel="0" collapsed="false">
      <c r="A55" s="0" t="n">
        <v>123</v>
      </c>
      <c r="B55" s="0" t="n">
        <v>1</v>
      </c>
    </row>
    <row r="56" customFormat="false" ht="12.8" hidden="false" customHeight="false" outlineLevel="0" collapsed="false">
      <c r="A56" s="0" t="n">
        <v>124</v>
      </c>
      <c r="B56" s="0" t="n">
        <v>1</v>
      </c>
    </row>
    <row r="57" customFormat="false" ht="12.8" hidden="false" customHeight="false" outlineLevel="0" collapsed="false">
      <c r="A57" s="0" t="n">
        <v>125</v>
      </c>
      <c r="B57" s="0" t="n">
        <v>1</v>
      </c>
    </row>
    <row r="58" customFormat="false" ht="12.8" hidden="false" customHeight="false" outlineLevel="0" collapsed="false">
      <c r="A58" s="0" t="n">
        <v>126</v>
      </c>
      <c r="B58" s="0" t="n">
        <v>1</v>
      </c>
    </row>
    <row r="59" customFormat="false" ht="12.8" hidden="false" customHeight="false" outlineLevel="0" collapsed="false">
      <c r="A59" s="0" t="n">
        <v>127</v>
      </c>
      <c r="B59" s="0" t="n">
        <v>1</v>
      </c>
    </row>
    <row r="60" customFormat="false" ht="12.8" hidden="false" customHeight="false" outlineLevel="0" collapsed="false">
      <c r="A60" s="0" t="n">
        <v>128</v>
      </c>
      <c r="B60" s="0" t="n">
        <v>1</v>
      </c>
    </row>
    <row r="61" customFormat="false" ht="12.8" hidden="false" customHeight="false" outlineLevel="0" collapsed="false">
      <c r="A61" s="0" t="n">
        <v>129</v>
      </c>
      <c r="B61" s="0" t="n">
        <v>1</v>
      </c>
    </row>
    <row r="62" customFormat="false" ht="12.8" hidden="false" customHeight="false" outlineLevel="0" collapsed="false">
      <c r="A62" s="0" t="n">
        <v>130</v>
      </c>
      <c r="B62" s="0" t="n">
        <v>1</v>
      </c>
    </row>
    <row r="63" customFormat="false" ht="12.8" hidden="false" customHeight="false" outlineLevel="0" collapsed="false">
      <c r="A63" s="0" t="n">
        <v>131</v>
      </c>
      <c r="B63" s="0" t="n">
        <v>1</v>
      </c>
    </row>
    <row r="64" customFormat="false" ht="12.8" hidden="false" customHeight="false" outlineLevel="0" collapsed="false">
      <c r="A64" s="0" t="n">
        <v>132</v>
      </c>
      <c r="B64" s="0" t="n">
        <v>1</v>
      </c>
    </row>
    <row r="65" customFormat="false" ht="12.8" hidden="false" customHeight="false" outlineLevel="0" collapsed="false">
      <c r="A65" s="0" t="n">
        <v>133</v>
      </c>
      <c r="B65" s="0" t="n">
        <v>1</v>
      </c>
    </row>
    <row r="66" customFormat="false" ht="12.8" hidden="false" customHeight="false" outlineLevel="0" collapsed="false">
      <c r="A66" s="0" t="n">
        <v>201</v>
      </c>
      <c r="B66" s="0" t="n">
        <v>0</v>
      </c>
    </row>
    <row r="67" customFormat="false" ht="12.8" hidden="false" customHeight="false" outlineLevel="0" collapsed="false">
      <c r="A67" s="0" t="n">
        <v>202</v>
      </c>
      <c r="B67" s="0" t="n">
        <v>0</v>
      </c>
    </row>
    <row r="68" customFormat="false" ht="12.8" hidden="false" customHeight="false" outlineLevel="0" collapsed="false">
      <c r="A68" s="0" t="n">
        <v>203</v>
      </c>
      <c r="B68" s="0" t="n">
        <v>0</v>
      </c>
    </row>
    <row r="69" customFormat="false" ht="12.8" hidden="false" customHeight="false" outlineLevel="0" collapsed="false">
      <c r="A69" s="0" t="n">
        <v>204</v>
      </c>
      <c r="B69" s="0" t="n">
        <v>0</v>
      </c>
    </row>
    <row r="70" customFormat="false" ht="12.8" hidden="false" customHeight="false" outlineLevel="0" collapsed="false">
      <c r="A70" s="0" t="n">
        <v>205</v>
      </c>
      <c r="B70" s="0" t="n">
        <v>0</v>
      </c>
    </row>
    <row r="71" customFormat="false" ht="12.8" hidden="false" customHeight="false" outlineLevel="0" collapsed="false">
      <c r="A71" s="0" t="n">
        <v>206</v>
      </c>
      <c r="B71" s="0" t="n">
        <v>0</v>
      </c>
    </row>
    <row r="72" customFormat="false" ht="12.8" hidden="false" customHeight="false" outlineLevel="0" collapsed="false">
      <c r="A72" s="0" t="n">
        <v>207</v>
      </c>
      <c r="B72" s="0" t="n">
        <v>0</v>
      </c>
    </row>
    <row r="73" customFormat="false" ht="12.8" hidden="false" customHeight="false" outlineLevel="0" collapsed="false">
      <c r="A73" s="0" t="n">
        <v>301</v>
      </c>
      <c r="B73" s="0" t="n">
        <v>0</v>
      </c>
    </row>
    <row r="74" customFormat="false" ht="12.8" hidden="false" customHeight="false" outlineLevel="0" collapsed="false">
      <c r="A74" s="0" t="n">
        <v>302</v>
      </c>
      <c r="B74" s="0" t="n">
        <v>0</v>
      </c>
    </row>
    <row r="75" customFormat="false" ht="12.8" hidden="false" customHeight="false" outlineLevel="0" collapsed="false">
      <c r="A75" s="0" t="n">
        <v>303</v>
      </c>
      <c r="B75" s="0" t="n">
        <v>0</v>
      </c>
    </row>
    <row r="76" customFormat="false" ht="12.8" hidden="false" customHeight="false" outlineLevel="0" collapsed="false">
      <c r="A76" s="0" t="n">
        <v>304</v>
      </c>
      <c r="B76" s="0" t="n">
        <v>0</v>
      </c>
    </row>
    <row r="77" customFormat="false" ht="12.8" hidden="false" customHeight="false" outlineLevel="0" collapsed="false">
      <c r="A77" s="0" t="n">
        <v>305</v>
      </c>
      <c r="B77" s="0" t="n">
        <v>0</v>
      </c>
    </row>
    <row r="78" customFormat="false" ht="12.8" hidden="false" customHeight="false" outlineLevel="0" collapsed="false">
      <c r="A78" s="0" t="n">
        <v>306</v>
      </c>
      <c r="B78" s="0" t="n">
        <v>0</v>
      </c>
    </row>
    <row r="79" customFormat="false" ht="12.8" hidden="false" customHeight="false" outlineLevel="0" collapsed="false">
      <c r="A79" s="0" t="n">
        <v>401</v>
      </c>
      <c r="B79" s="0" t="n">
        <v>0</v>
      </c>
    </row>
    <row r="80" customFormat="false" ht="12.8" hidden="false" customHeight="false" outlineLevel="0" collapsed="false">
      <c r="A80" s="0" t="n">
        <v>402</v>
      </c>
      <c r="B80" s="0" t="n">
        <v>0</v>
      </c>
    </row>
    <row r="81" customFormat="false" ht="12.8" hidden="false" customHeight="false" outlineLevel="0" collapsed="false">
      <c r="A81" s="0" t="n">
        <v>403</v>
      </c>
      <c r="B81" s="0" t="n">
        <v>0</v>
      </c>
    </row>
    <row r="82" customFormat="false" ht="12.8" hidden="false" customHeight="false" outlineLevel="0" collapsed="false">
      <c r="A82" s="0" t="n">
        <v>404</v>
      </c>
      <c r="B82" s="0" t="n">
        <v>0</v>
      </c>
    </row>
    <row r="83" customFormat="false" ht="12.8" hidden="false" customHeight="false" outlineLevel="0" collapsed="false">
      <c r="A83" s="0" t="n">
        <v>501</v>
      </c>
      <c r="B83" s="0" t="n">
        <v>0</v>
      </c>
    </row>
    <row r="84" customFormat="false" ht="12.8" hidden="false" customHeight="false" outlineLevel="0" collapsed="false">
      <c r="A84" s="0" t="n">
        <v>502</v>
      </c>
      <c r="B84" s="0" t="n">
        <v>0</v>
      </c>
    </row>
    <row r="85" customFormat="false" ht="12.8" hidden="false" customHeight="false" outlineLevel="0" collapsed="false">
      <c r="A85" s="0" t="n">
        <v>503</v>
      </c>
      <c r="B85" s="0" t="n">
        <v>0</v>
      </c>
    </row>
    <row r="86" customFormat="false" ht="12.8" hidden="false" customHeight="false" outlineLevel="0" collapsed="false">
      <c r="A86" s="0" t="n">
        <v>504</v>
      </c>
      <c r="B86" s="0" t="n">
        <v>0</v>
      </c>
    </row>
    <row r="87" customFormat="false" ht="12.8" hidden="false" customHeight="false" outlineLevel="0" collapsed="false">
      <c r="A87" s="0" t="n">
        <v>505</v>
      </c>
      <c r="B87" s="0" t="n">
        <v>0</v>
      </c>
    </row>
    <row r="88" customFormat="false" ht="12.8" hidden="false" customHeight="false" outlineLevel="0" collapsed="false">
      <c r="A88" s="0" t="n">
        <v>506</v>
      </c>
      <c r="B88" s="0" t="n">
        <v>0</v>
      </c>
    </row>
    <row r="89" customFormat="false" ht="12.8" hidden="false" customHeight="false" outlineLevel="0" collapsed="false">
      <c r="A89" s="0" t="n">
        <v>507</v>
      </c>
      <c r="B89" s="0" t="n">
        <v>0</v>
      </c>
    </row>
    <row r="90" customFormat="false" ht="12.8" hidden="false" customHeight="false" outlineLevel="0" collapsed="false">
      <c r="A90" s="0" t="n">
        <v>508</v>
      </c>
      <c r="B90" s="0" t="n">
        <v>0</v>
      </c>
    </row>
    <row r="91" customFormat="false" ht="12.8" hidden="false" customHeight="false" outlineLevel="0" collapsed="false">
      <c r="A91" s="0" t="n">
        <v>601</v>
      </c>
      <c r="B91" s="0" t="n">
        <v>0</v>
      </c>
    </row>
    <row r="92" customFormat="false" ht="12.8" hidden="false" customHeight="false" outlineLevel="0" collapsed="false">
      <c r="A92" s="0" t="n">
        <v>602</v>
      </c>
      <c r="B92" s="0" t="n">
        <v>0</v>
      </c>
    </row>
    <row r="93" customFormat="false" ht="12.8" hidden="false" customHeight="false" outlineLevel="0" collapsed="false">
      <c r="A93" s="0" t="n">
        <v>603</v>
      </c>
      <c r="B93" s="0" t="n">
        <v>0</v>
      </c>
    </row>
    <row r="94" customFormat="false" ht="12.8" hidden="false" customHeight="false" outlineLevel="0" collapsed="false">
      <c r="A94" s="0" t="n">
        <v>604</v>
      </c>
      <c r="B94" s="0" t="n">
        <v>0</v>
      </c>
    </row>
    <row r="95" customFormat="false" ht="12.8" hidden="false" customHeight="false" outlineLevel="0" collapsed="false">
      <c r="A95" s="0" t="n">
        <v>605</v>
      </c>
      <c r="B95" s="0" t="n">
        <v>0</v>
      </c>
    </row>
    <row r="96" customFormat="false" ht="12.8" hidden="false" customHeight="false" outlineLevel="0" collapsed="false">
      <c r="A96" s="0" t="n">
        <v>606</v>
      </c>
      <c r="B96" s="0" t="n">
        <v>0</v>
      </c>
    </row>
    <row r="97" customFormat="false" ht="12.8" hidden="false" customHeight="false" outlineLevel="0" collapsed="false">
      <c r="A97" s="0" t="n">
        <v>701</v>
      </c>
      <c r="B97" s="0" t="n">
        <v>0</v>
      </c>
    </row>
    <row r="98" customFormat="false" ht="12.8" hidden="false" customHeight="false" outlineLevel="0" collapsed="false">
      <c r="A98" s="0" t="n">
        <v>702</v>
      </c>
      <c r="B98" s="0" t="n">
        <v>0</v>
      </c>
    </row>
    <row r="99" customFormat="false" ht="12.8" hidden="false" customHeight="false" outlineLevel="0" collapsed="false">
      <c r="A99" s="0" t="n">
        <v>703</v>
      </c>
      <c r="B99" s="0" t="n">
        <v>0</v>
      </c>
    </row>
    <row r="100" customFormat="false" ht="12.8" hidden="false" customHeight="false" outlineLevel="0" collapsed="false">
      <c r="A100" s="0" t="n">
        <v>704</v>
      </c>
      <c r="B100" s="0" t="n">
        <v>0</v>
      </c>
    </row>
    <row r="101" customFormat="false" ht="12.8" hidden="false" customHeight="false" outlineLevel="0" collapsed="false">
      <c r="A101" s="0" t="n">
        <v>705</v>
      </c>
      <c r="B101" s="0" t="n">
        <v>0</v>
      </c>
    </row>
    <row r="102" customFormat="false" ht="12.8" hidden="false" customHeight="false" outlineLevel="0" collapsed="false">
      <c r="A102" s="0" t="n">
        <v>706</v>
      </c>
      <c r="B102" s="0" t="n">
        <v>0</v>
      </c>
    </row>
    <row r="103" customFormat="false" ht="12.8" hidden="false" customHeight="false" outlineLevel="0" collapsed="false">
      <c r="A103" s="0" t="n">
        <v>707</v>
      </c>
      <c r="B103" s="0" t="n">
        <v>0</v>
      </c>
    </row>
    <row r="104" customFormat="false" ht="12.8" hidden="false" customHeight="false" outlineLevel="0" collapsed="false">
      <c r="A104" s="0" t="n">
        <v>708</v>
      </c>
      <c r="B104" s="0" t="n">
        <v>0</v>
      </c>
    </row>
    <row r="105" customFormat="false" ht="12.8" hidden="false" customHeight="false" outlineLevel="0" collapsed="false">
      <c r="A105" s="0" t="n">
        <v>801</v>
      </c>
      <c r="B105" s="0" t="n">
        <v>0</v>
      </c>
    </row>
    <row r="106" customFormat="false" ht="12.8" hidden="false" customHeight="false" outlineLevel="0" collapsed="false">
      <c r="A106" s="0" t="n">
        <v>802</v>
      </c>
      <c r="B106" s="0" t="n">
        <v>0</v>
      </c>
    </row>
    <row r="107" customFormat="false" ht="12.8" hidden="false" customHeight="false" outlineLevel="0" collapsed="false">
      <c r="A107" s="0" t="n">
        <v>803</v>
      </c>
      <c r="B107" s="0" t="n">
        <v>0</v>
      </c>
    </row>
    <row r="108" customFormat="false" ht="12.8" hidden="false" customHeight="false" outlineLevel="0" collapsed="false">
      <c r="A108" s="0" t="n">
        <v>901</v>
      </c>
      <c r="B108" s="0" t="n">
        <v>0</v>
      </c>
    </row>
    <row r="109" customFormat="false" ht="12.8" hidden="false" customHeight="false" outlineLevel="0" collapsed="false">
      <c r="A109" s="0" t="n">
        <v>902</v>
      </c>
      <c r="B109" s="0" t="n">
        <v>0</v>
      </c>
    </row>
    <row r="110" customFormat="false" ht="12.8" hidden="false" customHeight="false" outlineLevel="0" collapsed="false">
      <c r="A110" s="0" t="n">
        <v>903</v>
      </c>
      <c r="B110" s="0" t="n">
        <v>0</v>
      </c>
    </row>
    <row r="111" customFormat="false" ht="12.8" hidden="false" customHeight="false" outlineLevel="0" collapsed="false">
      <c r="A111" s="0" t="n">
        <v>904</v>
      </c>
      <c r="B111" s="0" t="n">
        <v>0</v>
      </c>
    </row>
    <row r="112" customFormat="false" ht="12.8" hidden="false" customHeight="false" outlineLevel="0" collapsed="false">
      <c r="A112" s="0" t="n">
        <v>905</v>
      </c>
      <c r="B112" s="0" t="n">
        <v>0</v>
      </c>
    </row>
    <row r="113" customFormat="false" ht="12.8" hidden="false" customHeight="false" outlineLevel="0" collapsed="false">
      <c r="A113" s="0" t="n">
        <v>906</v>
      </c>
      <c r="B113" s="0" t="n">
        <v>0</v>
      </c>
    </row>
    <row r="114" customFormat="false" ht="12.8" hidden="false" customHeight="false" outlineLevel="0" collapsed="false">
      <c r="A114" s="0" t="n">
        <v>907</v>
      </c>
      <c r="B114" s="0" t="n">
        <v>0</v>
      </c>
    </row>
    <row r="115" customFormat="false" ht="12.8" hidden="false" customHeight="false" outlineLevel="0" collapsed="false">
      <c r="A115" s="0" t="n">
        <v>908</v>
      </c>
      <c r="B115" s="0" t="n">
        <v>0</v>
      </c>
    </row>
    <row r="116" customFormat="false" ht="12.8" hidden="false" customHeight="false" outlineLevel="0" collapsed="false">
      <c r="A116" s="0" t="n">
        <v>909</v>
      </c>
      <c r="B116" s="0" t="n">
        <v>0</v>
      </c>
    </row>
    <row r="117" customFormat="false" ht="12.8" hidden="false" customHeight="false" outlineLevel="0" collapsed="false">
      <c r="A117" s="0" t="n">
        <v>910</v>
      </c>
      <c r="B117" s="0" t="n">
        <v>0</v>
      </c>
    </row>
    <row r="118" customFormat="false" ht="12.8" hidden="false" customHeight="false" outlineLevel="0" collapsed="false">
      <c r="A118" s="0" t="n">
        <v>911</v>
      </c>
      <c r="B118" s="0" t="n">
        <v>0</v>
      </c>
    </row>
    <row r="119" customFormat="false" ht="12.8" hidden="false" customHeight="false" outlineLevel="0" collapsed="false">
      <c r="A119" s="0" t="n">
        <v>1001</v>
      </c>
      <c r="B119" s="0" t="n">
        <v>0</v>
      </c>
    </row>
    <row r="120" customFormat="false" ht="12.8" hidden="false" customHeight="false" outlineLevel="0" collapsed="false">
      <c r="A120" s="0" t="n">
        <v>1002</v>
      </c>
      <c r="B120" s="0" t="n">
        <v>0</v>
      </c>
    </row>
    <row r="121" customFormat="false" ht="12.8" hidden="false" customHeight="false" outlineLevel="0" collapsed="false">
      <c r="A121" s="0" t="n">
        <v>1003</v>
      </c>
      <c r="B121" s="0" t="n">
        <v>0</v>
      </c>
    </row>
    <row r="122" customFormat="false" ht="12.8" hidden="false" customHeight="false" outlineLevel="0" collapsed="false">
      <c r="A122" s="0" t="n">
        <v>1004</v>
      </c>
      <c r="B122" s="0" t="n">
        <v>0</v>
      </c>
    </row>
    <row r="123" customFormat="false" ht="12.8" hidden="false" customHeight="false" outlineLevel="0" collapsed="false">
      <c r="A123" s="0" t="n">
        <v>1005</v>
      </c>
      <c r="B123" s="0" t="n">
        <v>0</v>
      </c>
    </row>
    <row r="124" customFormat="false" ht="12.8" hidden="false" customHeight="false" outlineLevel="0" collapsed="false">
      <c r="A124" s="0" t="n">
        <v>1006</v>
      </c>
      <c r="B124" s="0" t="n">
        <v>0</v>
      </c>
    </row>
    <row r="125" customFormat="false" ht="12.8" hidden="false" customHeight="false" outlineLevel="0" collapsed="false">
      <c r="A125" s="0" t="n">
        <v>1007</v>
      </c>
      <c r="B125" s="0" t="n">
        <v>0</v>
      </c>
    </row>
    <row r="126" customFormat="false" ht="12.8" hidden="false" customHeight="false" outlineLevel="0" collapsed="false">
      <c r="A126" s="0" t="n">
        <v>1008</v>
      </c>
      <c r="B126" s="0" t="n">
        <v>0</v>
      </c>
    </row>
    <row r="127" customFormat="false" ht="12.8" hidden="false" customHeight="false" outlineLevel="0" collapsed="false">
      <c r="A127" s="0" t="n">
        <v>1009</v>
      </c>
      <c r="B127" s="0" t="n">
        <v>0</v>
      </c>
    </row>
    <row r="128" customFormat="false" ht="12.8" hidden="false" customHeight="false" outlineLevel="0" collapsed="false">
      <c r="A128" s="0" t="n">
        <v>1101</v>
      </c>
      <c r="B128" s="0" t="n">
        <v>0</v>
      </c>
    </row>
    <row r="129" customFormat="false" ht="12.8" hidden="false" customHeight="false" outlineLevel="0" collapsed="false">
      <c r="A129" s="0" t="n">
        <v>1102</v>
      </c>
      <c r="B12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2020-02-16T15:55:56Z</dcterms:modified>
  <cp:revision>150</cp:revision>
  <dc:subject/>
  <dc:title/>
</cp:coreProperties>
</file>