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atches" sheetId="1" state="visible" r:id="rId2"/>
    <sheet name="all_products" sheetId="2" state="visible" r:id="rId3"/>
    <sheet name="scif" sheetId="3" state="visible" r:id="rId4"/>
    <sheet name="stitch_groups" sheetId="4" state="visible" r:id="rId5"/>
  </sheets>
  <definedNames>
    <definedName function="false" hidden="true" localSheetId="0" name="_xlnm._FilterDatabase" vbProcedure="false">matches!$A$1:$J$52</definedName>
    <definedName function="false" hidden="true" localSheetId="2" name="_xlnm._FilterDatabase" vbProcedure="false">scif!$A$1:$N$29</definedName>
    <definedName function="false" hidden="false" localSheetId="0" name="_xlnm._FilterDatabase" vbProcedure="false">matches!$A$1:$J$52</definedName>
    <definedName function="false" hidden="false" localSheetId="0" name="_xlnm._FilterDatabase_0" vbProcedure="false">matches!$A$1:$J$52</definedName>
    <definedName function="false" hidden="false" localSheetId="0" name="_xlnm._FilterDatabase_0_0" vbProcedure="false">matches!$A$1:$J$52</definedName>
    <definedName function="false" hidden="false" localSheetId="0" name="_xlnm._FilterDatabase_0_0_0" vbProcedure="false">matches!$A$1:$J$52</definedName>
    <definedName function="false" hidden="false" localSheetId="0" name="_xlnm._FilterDatabase_0_0_0_0" vbProcedure="false">matches!$A$1:$J$52</definedName>
    <definedName function="false" hidden="false" localSheetId="0" name="_xlnm._FilterDatabase_0_0_0_0_0" vbProcedure="false">matches!$A$1:$J$52</definedName>
    <definedName function="false" hidden="false" localSheetId="0" name="_xlnm._FilterDatabase_0_0_0_0_0_0" vbProcedure="false">matches!$A$1:$J$52</definedName>
    <definedName function="false" hidden="false" localSheetId="0" name="_xlnm._FilterDatabase_0_0_0_0_0_0_0" vbProcedure="false">matches!$A$1:$J$52</definedName>
    <definedName function="false" hidden="false" localSheetId="0" name="_xlnm._FilterDatabase_0_0_0_0_0_0_0_0" vbProcedure="false">matches!$A$1:$J$52</definedName>
    <definedName function="false" hidden="false" localSheetId="0" name="_xlnm._FilterDatabase_0_0_0_0_0_0_0_0_0" vbProcedure="false">matches!$A$1:$J$52</definedName>
    <definedName function="false" hidden="false" localSheetId="0" name="_xlnm._FilterDatabase_0_0_0_0_0_0_0_0_0_0" vbProcedure="false">matches!$A$1:$J$52</definedName>
    <definedName function="false" hidden="false" localSheetId="0" name="_xlnm._FilterDatabase_0_0_0_0_0_0_0_0_0_0_0" vbProcedure="false">matches!$A$1:$J$52</definedName>
    <definedName function="false" hidden="false" localSheetId="0" name="_xlnm._FilterDatabase_0_0_0_0_0_0_0_0_0_0_0_0" vbProcedure="false">matches!$A$1:$J$52</definedName>
    <definedName function="false" hidden="false" localSheetId="0" name="_xlnm._FilterDatabase_0_0_0_0_0_0_0_0_0_0_0_0_0" vbProcedure="false">matches!$A$1:$J$52</definedName>
    <definedName function="false" hidden="false" localSheetId="0" name="_xlnm._FilterDatabase_0_0_0_0_0_0_0_0_0_0_0_0_0_0" vbProcedure="false">matches!$A$1:$J$52</definedName>
    <definedName function="false" hidden="false" localSheetId="0" name="_xlnm._FilterDatabase_0_0_0_0_0_0_0_0_0_0_0_0_0_0_0" vbProcedure="false">matches!$A$1:$J$52</definedName>
    <definedName function="false" hidden="false" localSheetId="0" name="_xlnm._FilterDatabase_0_0_0_0_0_0_0_0_0_0_0_0_0_0_0_0" vbProcedure="false">matches!$A$1:$J$52</definedName>
    <definedName function="false" hidden="false" localSheetId="2" name="_xlnm._FilterDatabase" vbProcedure="false">scif!$A$1:$N$14</definedName>
    <definedName function="false" hidden="false" localSheetId="2" name="_xlnm._FilterDatabase_0" vbProcedure="false">scif!$A$1:$N$29</definedName>
    <definedName function="false" hidden="false" localSheetId="2" name="_xlnm._FilterDatabase_0_0" vbProcedure="false">scif!$A$1:$N$14</definedName>
    <definedName function="false" hidden="false" localSheetId="2" name="_xlnm._FilterDatabase_0_0_0" vbProcedure="false">scif!$A$1:$N$18</definedName>
    <definedName function="false" hidden="false" localSheetId="2" name="_xlnm._FilterDatabase_0_0_0_0" vbProcedure="false">scif!$A$1:$N$14</definedName>
    <definedName function="false" hidden="false" localSheetId="2" name="_xlnm._FilterDatabase_0_0_0_0_0" vbProcedure="false">scif!$A$1:$N$14</definedName>
    <definedName function="false" hidden="false" localSheetId="2" name="_xlnm._FilterDatabase_0_0_0_0_0_0" vbProcedure="false">scif!$A$1:$N$14</definedName>
    <definedName function="false" hidden="false" localSheetId="2" name="_xlnm._FilterDatabase_0_0_0_0_0_0_0" vbProcedure="false">scif!$A$1:$N$14</definedName>
    <definedName function="false" hidden="false" localSheetId="2" name="_xlnm._FilterDatabase_0_0_0_0_0_0_0_0" vbProcedure="false">scif!$A$1:$N$14</definedName>
    <definedName function="false" hidden="false" localSheetId="2" name="_xlnm._FilterDatabase_0_0_0_0_0_0_0_0_0" vbProcedure="false">scif!$A$1:$N$14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<sst xmlns="http://schemas.openxmlformats.org/spreadsheetml/2006/main" count="247" uniqueCount="81">
  <si>
    <t xml:space="preserve">probe_match_fk</t>
  </si>
  <si>
    <t xml:space="preserve">scene_fk</t>
  </si>
  <si>
    <t xml:space="preserve">bay_number</t>
  </si>
  <si>
    <t xml:space="preserve">shelf_number</t>
  </si>
  <si>
    <t xml:space="preserve">shelf_number_from_bottom</t>
  </si>
  <si>
    <t xml:space="preserve">stacking_layer</t>
  </si>
  <si>
    <t xml:space="preserve">facing_sequence_number</t>
  </si>
  <si>
    <t xml:space="preserve">product_fk</t>
  </si>
  <si>
    <t xml:space="preserve">width_mm_advance</t>
  </si>
  <si>
    <t xml:space="preserve">facing_test_purposes_only</t>
  </si>
  <si>
    <t xml:space="preserve">width</t>
  </si>
  <si>
    <t xml:space="preserve">product_name</t>
  </si>
  <si>
    <t xml:space="preserve">category</t>
  </si>
  <si>
    <t xml:space="preserve">category_fk</t>
  </si>
  <si>
    <t xml:space="preserve">manufacturer_fk</t>
  </si>
  <si>
    <t xml:space="preserve">manufacturer_name</t>
  </si>
  <si>
    <t xml:space="preserve">sub_category</t>
  </si>
  <si>
    <t xml:space="preserve">sub_category_fk</t>
  </si>
  <si>
    <t xml:space="preserve">product_type</t>
  </si>
  <si>
    <t xml:space="preserve">brand_name</t>
  </si>
  <si>
    <t xml:space="preserve">brand_fk</t>
  </si>
  <si>
    <t xml:space="preserve">Comments</t>
  </si>
  <si>
    <t xml:space="preserve">Product 1</t>
  </si>
  <si>
    <t xml:space="preserve">Chocolate</t>
  </si>
  <si>
    <t xml:space="preserve">MARS GCC</t>
  </si>
  <si>
    <t xml:space="preserve">Product 2</t>
  </si>
  <si>
    <t xml:space="preserve">Product 3</t>
  </si>
  <si>
    <t xml:space="preserve">Product 4</t>
  </si>
  <si>
    <t xml:space="preserve">Non-Mars</t>
  </si>
  <si>
    <t xml:space="preserve">General Empty</t>
  </si>
  <si>
    <t xml:space="preserve">General</t>
  </si>
  <si>
    <t xml:space="preserve">Other</t>
  </si>
  <si>
    <t xml:space="preserve">Product 5</t>
  </si>
  <si>
    <t xml:space="preserve">Ice Cream</t>
  </si>
  <si>
    <t xml:space="preserve">Product 6</t>
  </si>
  <si>
    <t xml:space="preserve">Product 7</t>
  </si>
  <si>
    <t xml:space="preserve">Gum</t>
  </si>
  <si>
    <t xml:space="preserve">wrigleys</t>
  </si>
  <si>
    <t xml:space="preserve">Product 8</t>
  </si>
  <si>
    <t xml:space="preserve">Product 9</t>
  </si>
  <si>
    <t xml:space="preserve">Gum &amp; Confectionery</t>
  </si>
  <si>
    <t xml:space="preserve">Product 10</t>
  </si>
  <si>
    <t xml:space="preserve">Pet Food</t>
  </si>
  <si>
    <t xml:space="preserve">Product 11</t>
  </si>
  <si>
    <t xml:space="preserve">Product 12</t>
  </si>
  <si>
    <t xml:space="preserve">does not appear in sessions</t>
  </si>
  <si>
    <t xml:space="preserve">Product 13</t>
  </si>
  <si>
    <t xml:space="preserve">WRIGL 1</t>
  </si>
  <si>
    <t xml:space="preserve">WRIGLEY</t>
  </si>
  <si>
    <t xml:space="preserve">SKU</t>
  </si>
  <si>
    <t xml:space="preserve">WRIGLEY’S</t>
  </si>
  <si>
    <t xml:space="preserve">WRIGL 2</t>
  </si>
  <si>
    <t xml:space="preserve">Confectionery</t>
  </si>
  <si>
    <t xml:space="preserve">WRIGL 3</t>
  </si>
  <si>
    <t xml:space="preserve">Mentos 1</t>
  </si>
  <si>
    <t xml:space="preserve">Mentos</t>
  </si>
  <si>
    <t xml:space="preserve">Mentos 2</t>
  </si>
  <si>
    <t xml:space="preserve">Mentos 3</t>
  </si>
  <si>
    <t xml:space="preserve">Competitor 1</t>
  </si>
  <si>
    <t xml:space="preserve">Competitor1</t>
  </si>
  <si>
    <t xml:space="preserve">Brand 1</t>
  </si>
  <si>
    <t xml:space="preserve">Competitor 2</t>
  </si>
  <si>
    <t xml:space="preserve">Competitor2</t>
  </si>
  <si>
    <t xml:space="preserve">Brand 2</t>
  </si>
  <si>
    <t xml:space="preserve">Competitor 3</t>
  </si>
  <si>
    <t xml:space="preserve">Competitor3</t>
  </si>
  <si>
    <t xml:space="preserve">Brand 3</t>
  </si>
  <si>
    <t xml:space="preserve">facings</t>
  </si>
  <si>
    <t xml:space="preserve">facings_ign_stack</t>
  </si>
  <si>
    <t xml:space="preserve">gross_len_add_stack</t>
  </si>
  <si>
    <t xml:space="preserve">gross_len_ign_stack</t>
  </si>
  <si>
    <t xml:space="preserve">template_fk</t>
  </si>
  <si>
    <t xml:space="preserve">template_name</t>
  </si>
  <si>
    <t xml:space="preserve">template_group</t>
  </si>
  <si>
    <t xml:space="preserve">Main shelf chocolate</t>
  </si>
  <si>
    <t xml:space="preserve">Checkout Chocolate</t>
  </si>
  <si>
    <t xml:space="preserve">POI Chocolate</t>
  </si>
  <si>
    <t xml:space="preserve">Checkout Gum &amp; Confectionary</t>
  </si>
  <si>
    <t xml:space="preserve">Gum and Confectionary</t>
  </si>
  <si>
    <t xml:space="preserve">Main Shelf Gum and Confectionary</t>
  </si>
  <si>
    <t xml:space="preserve">probe_group_id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</si>
</sst>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3333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86" activePane="bottomLeft" state="frozen"/>
      <selection pane="topLeft" activeCell="A1" activeCellId="0" sqref="A1"/>
      <selection pane="bottomLeft" activeCell="H119" activeCellId="0" sqref="H119"/>
    </sheetView>
  </sheetViews>
  <sheetFormatPr defaultRowHeight="12.8"/>
  <cols>
    <col collapsed="false" hidden="false" max="1" min="1" style="0" width="11.0714285714286"/>
    <col collapsed="false" hidden="false" max="2" min="2" style="0" width="9.85204081632653"/>
    <col collapsed="false" hidden="false" max="3" min="3" style="0" width="15.2551020408163"/>
    <col collapsed="false" hidden="false" max="4" min="4" style="0" width="11.0714285714286"/>
    <col collapsed="false" hidden="false" max="5" min="5" style="0" width="22.2755102040816"/>
    <col collapsed="false" hidden="false" max="6" min="6" style="0" width="14.3112244897959"/>
    <col collapsed="false" hidden="false" max="7" min="7" style="0" width="17.280612244898"/>
    <col collapsed="false" hidden="false" max="8" min="8" style="0" width="12.1479591836735"/>
    <col collapsed="false" hidden="false" max="9" min="9" style="0" width="17.5510204081633"/>
    <col collapsed="false" hidden="false" max="10" min="10" style="1" width="6.61224489795918"/>
    <col collapsed="false" hidden="false" max="1025" min="11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3</v>
      </c>
      <c r="F2" s="0" t="n">
        <v>1</v>
      </c>
      <c r="G2" s="0" t="n">
        <v>1</v>
      </c>
      <c r="H2" s="0" t="n">
        <v>1</v>
      </c>
      <c r="I2" s="0" t="n">
        <f aca="false">VLOOKUP(H2, all_products!$A$2:$B$15, 2, 0)</f>
        <v>10</v>
      </c>
      <c r="J2" s="1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3</v>
      </c>
      <c r="F3" s="0" t="n">
        <v>1</v>
      </c>
      <c r="G3" s="0" t="n">
        <v>2</v>
      </c>
      <c r="H3" s="0" t="n">
        <v>1</v>
      </c>
      <c r="I3" s="0" t="n">
        <f aca="false">VLOOKUP(H3, all_products!$A$2:$B$15, 2, 0)</f>
        <v>10</v>
      </c>
      <c r="J3" s="1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3</v>
      </c>
      <c r="F4" s="0" t="n">
        <v>1</v>
      </c>
      <c r="G4" s="0" t="n">
        <v>3</v>
      </c>
      <c r="H4" s="0" t="n">
        <v>1</v>
      </c>
      <c r="I4" s="0" t="n">
        <f aca="false">VLOOKUP(H4, all_products!$A$2:$B$15, 2, 0)</f>
        <v>10</v>
      </c>
      <c r="J4" s="1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3</v>
      </c>
      <c r="F5" s="0" t="n">
        <v>1</v>
      </c>
      <c r="G5" s="0" t="n">
        <v>4</v>
      </c>
      <c r="H5" s="0" t="n">
        <v>1</v>
      </c>
      <c r="I5" s="0" t="n">
        <f aca="false">VLOOKUP(H5, all_products!$A$2:$B$15, 2, 0)</f>
        <v>10</v>
      </c>
      <c r="J5" s="1" t="n">
        <v>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1</v>
      </c>
      <c r="I6" s="0" t="n">
        <f aca="false">VLOOKUP(H6, all_products!$A$2:$B$15, 2, 0)</f>
        <v>10</v>
      </c>
      <c r="J6" s="1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1</v>
      </c>
      <c r="E7" s="0" t="n">
        <v>3</v>
      </c>
      <c r="F7" s="0" t="n">
        <v>2</v>
      </c>
      <c r="G7" s="0" t="n">
        <v>2</v>
      </c>
      <c r="H7" s="0" t="n">
        <v>2</v>
      </c>
      <c r="I7" s="0" t="n">
        <f aca="false">VLOOKUP(H7, all_products!$A$2:$B$15, 2, 0)</f>
        <v>5</v>
      </c>
      <c r="J7" s="1" t="n">
        <v>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1</v>
      </c>
      <c r="E8" s="0" t="n">
        <v>3</v>
      </c>
      <c r="F8" s="0" t="n">
        <v>2</v>
      </c>
      <c r="G8" s="0" t="n">
        <v>3</v>
      </c>
      <c r="H8" s="0" t="n">
        <v>2</v>
      </c>
      <c r="I8" s="0" t="n">
        <f aca="false">VLOOKUP(H8, all_products!$A$2:$B$15, 2, 0)</f>
        <v>5</v>
      </c>
      <c r="J8" s="1" t="n">
        <v>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1</v>
      </c>
      <c r="E9" s="0" t="n">
        <v>3</v>
      </c>
      <c r="F9" s="0" t="n">
        <v>2</v>
      </c>
      <c r="G9" s="0" t="n">
        <v>4</v>
      </c>
      <c r="H9" s="0" t="n">
        <v>2</v>
      </c>
      <c r="I9" s="0" t="n">
        <f aca="false">VLOOKUP(H9, all_products!$A$2:$B$15, 2, 0)</f>
        <v>5</v>
      </c>
      <c r="J9" s="1" t="n">
        <v>1</v>
      </c>
    </row>
    <row r="10" s="4" customFormat="true" ht="12.8" hidden="false" customHeight="false" outlineLevel="0" collapsed="false">
      <c r="A10" s="4" t="n">
        <v>9</v>
      </c>
      <c r="B10" s="0" t="n">
        <v>1</v>
      </c>
      <c r="C10" s="0" t="n">
        <v>1</v>
      </c>
      <c r="D10" s="0" t="n">
        <v>2</v>
      </c>
      <c r="E10" s="0" t="n">
        <v>2</v>
      </c>
      <c r="F10" s="0" t="n">
        <v>1</v>
      </c>
      <c r="G10" s="0" t="n">
        <v>1</v>
      </c>
      <c r="H10" s="4" t="n">
        <v>8</v>
      </c>
      <c r="I10" s="0" t="n">
        <f aca="false">VLOOKUP(H10, all_products!$A$2:$B$15, 2, 0)</f>
        <v>12</v>
      </c>
      <c r="J10" s="1" t="n">
        <v>1</v>
      </c>
      <c r="AMD10" s="0"/>
      <c r="AME10" s="0"/>
      <c r="AMF10" s="0"/>
      <c r="AMG10" s="0"/>
      <c r="AMH10" s="0"/>
      <c r="AMI10" s="0"/>
      <c r="AMJ10" s="0"/>
    </row>
    <row r="11" s="4" customFormat="true" ht="12.8" hidden="false" customHeight="false" outlineLevel="0" collapsed="false">
      <c r="A11" s="4" t="n">
        <v>10</v>
      </c>
      <c r="B11" s="0" t="n">
        <v>1</v>
      </c>
      <c r="C11" s="0" t="n">
        <v>1</v>
      </c>
      <c r="D11" s="0" t="n">
        <v>2</v>
      </c>
      <c r="E11" s="0" t="n">
        <v>2</v>
      </c>
      <c r="F11" s="0" t="n">
        <v>1</v>
      </c>
      <c r="G11" s="0" t="n">
        <v>2</v>
      </c>
      <c r="H11" s="4" t="n">
        <v>8</v>
      </c>
      <c r="I11" s="0" t="n">
        <f aca="false">VLOOKUP(H11, all_products!$A$2:$B$15, 2, 0)</f>
        <v>12</v>
      </c>
      <c r="J11" s="1" t="n">
        <v>1</v>
      </c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2</v>
      </c>
      <c r="E12" s="0" t="n">
        <v>2</v>
      </c>
      <c r="F12" s="0" t="n">
        <v>1</v>
      </c>
      <c r="G12" s="0" t="n">
        <v>3</v>
      </c>
      <c r="H12" s="0" t="n">
        <v>8</v>
      </c>
      <c r="I12" s="0" t="n">
        <f aca="false">VLOOKUP(H12, all_products!$A$2:$B$15, 2, 0)</f>
        <v>12</v>
      </c>
      <c r="J12" s="1" t="n">
        <v>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2</v>
      </c>
      <c r="E13" s="0" t="n">
        <v>2</v>
      </c>
      <c r="F13" s="0" t="n">
        <v>2</v>
      </c>
      <c r="G13" s="0" t="n">
        <v>1</v>
      </c>
      <c r="H13" s="0" t="n">
        <v>8</v>
      </c>
      <c r="I13" s="0" t="n">
        <f aca="false">VLOOKUP(H13, all_products!$A$2:$B$15, 2, 0)</f>
        <v>12</v>
      </c>
      <c r="J13" s="1" t="n">
        <v>1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3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f aca="false">VLOOKUP(H14, all_products!$A$2:$B$15, 2, 0)</f>
        <v>10</v>
      </c>
      <c r="J14" s="1" t="n">
        <v>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</v>
      </c>
      <c r="D15" s="0" t="n">
        <v>3</v>
      </c>
      <c r="E15" s="0" t="n">
        <v>1</v>
      </c>
      <c r="F15" s="0" t="n">
        <v>1</v>
      </c>
      <c r="G15" s="0" t="n">
        <v>2</v>
      </c>
      <c r="H15" s="0" t="n">
        <v>3</v>
      </c>
      <c r="I15" s="0" t="n">
        <f aca="false">VLOOKUP(H15, all_products!$A$2:$B$15, 2, 0)</f>
        <v>15</v>
      </c>
      <c r="J15" s="1" t="n">
        <v>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</v>
      </c>
      <c r="D16" s="0" t="n">
        <v>3</v>
      </c>
      <c r="E16" s="0" t="n">
        <v>1</v>
      </c>
      <c r="F16" s="0" t="n">
        <v>1</v>
      </c>
      <c r="G16" s="0" t="n">
        <v>3</v>
      </c>
      <c r="H16" s="0" t="n">
        <v>3</v>
      </c>
      <c r="I16" s="0" t="n">
        <f aca="false">VLOOKUP(H16, all_products!$A$2:$B$15, 2, 0)</f>
        <v>15</v>
      </c>
      <c r="J16" s="1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n">
        <v>1</v>
      </c>
      <c r="E17" s="0" t="n">
        <v>3</v>
      </c>
      <c r="F17" s="0" t="n">
        <v>1</v>
      </c>
      <c r="G17" s="0" t="n">
        <v>1</v>
      </c>
      <c r="H17" s="0" t="n">
        <v>3</v>
      </c>
      <c r="I17" s="0" t="n">
        <f aca="false">VLOOKUP(H17, all_products!$A$2:$B$15, 2, 0)</f>
        <v>15</v>
      </c>
      <c r="J17" s="1" t="n">
        <v>1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2</v>
      </c>
      <c r="H18" s="0" t="n">
        <v>3</v>
      </c>
      <c r="I18" s="0" t="n">
        <f aca="false">VLOOKUP(H18, all_products!$A$2:$B$15, 2, 0)</f>
        <v>15</v>
      </c>
      <c r="J18" s="1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n">
        <v>1</v>
      </c>
      <c r="E19" s="0" t="n">
        <v>3</v>
      </c>
      <c r="F19" s="0" t="n">
        <v>1</v>
      </c>
      <c r="G19" s="0" t="n">
        <v>3</v>
      </c>
      <c r="H19" s="0" t="n">
        <v>4</v>
      </c>
      <c r="I19" s="0" t="n">
        <f aca="false">VLOOKUP(H19, all_products!$A$2:$B$15, 2, 0)</f>
        <v>20</v>
      </c>
      <c r="J19" s="1" t="n">
        <v>1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2</v>
      </c>
      <c r="D20" s="0" t="n">
        <v>1</v>
      </c>
      <c r="E20" s="0" t="n">
        <v>3</v>
      </c>
      <c r="F20" s="0" t="n">
        <v>1</v>
      </c>
      <c r="G20" s="0" t="n">
        <v>4</v>
      </c>
      <c r="H20" s="0" t="n">
        <v>4</v>
      </c>
      <c r="I20" s="0" t="n">
        <f aca="false">VLOOKUP(H20, all_products!$A$2:$B$15, 2, 0)</f>
        <v>20</v>
      </c>
      <c r="J20" s="1" t="n">
        <v>1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2</v>
      </c>
      <c r="D21" s="0" t="n">
        <v>1</v>
      </c>
      <c r="E21" s="0" t="n">
        <v>3</v>
      </c>
      <c r="F21" s="0" t="n">
        <v>2</v>
      </c>
      <c r="G21" s="0" t="n">
        <v>1</v>
      </c>
      <c r="H21" s="0" t="n">
        <v>0</v>
      </c>
      <c r="I21" s="0" t="n">
        <f aca="false">VLOOKUP(H21, all_products!$A$2:$B$15, 2, 0)</f>
        <v>8</v>
      </c>
      <c r="J21" s="1" t="n">
        <v>1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2</v>
      </c>
      <c r="D22" s="0" t="n">
        <v>1</v>
      </c>
      <c r="E22" s="0" t="n">
        <v>3</v>
      </c>
      <c r="F22" s="0" t="n">
        <v>2</v>
      </c>
      <c r="G22" s="0" t="n">
        <v>2</v>
      </c>
      <c r="H22" s="0" t="n">
        <v>3</v>
      </c>
      <c r="I22" s="0" t="n">
        <f aca="false">VLOOKUP(H22, all_products!$A$2:$B$15, 2, 0)</f>
        <v>15</v>
      </c>
      <c r="J22" s="1" t="n">
        <v>1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n">
        <v>2</v>
      </c>
      <c r="E23" s="0" t="n">
        <v>2</v>
      </c>
      <c r="F23" s="0" t="n">
        <v>1</v>
      </c>
      <c r="G23" s="0" t="n">
        <v>1</v>
      </c>
      <c r="H23" s="0" t="n">
        <v>1</v>
      </c>
      <c r="I23" s="0" t="n">
        <f aca="false">VLOOKUP(H23, all_products!$A$2:$B$15, 2, 0)</f>
        <v>10</v>
      </c>
      <c r="J23" s="1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2</v>
      </c>
      <c r="D24" s="0" t="n">
        <v>2</v>
      </c>
      <c r="E24" s="0" t="n">
        <v>2</v>
      </c>
      <c r="F24" s="0" t="n">
        <v>1</v>
      </c>
      <c r="G24" s="0" t="n">
        <v>2</v>
      </c>
      <c r="H24" s="0" t="n">
        <v>1</v>
      </c>
      <c r="I24" s="0" t="n">
        <f aca="false">VLOOKUP(H24, all_products!$A$2:$B$15, 2, 0)</f>
        <v>10</v>
      </c>
      <c r="J24" s="1" t="n">
        <v>1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2</v>
      </c>
      <c r="D25" s="0" t="n">
        <v>2</v>
      </c>
      <c r="E25" s="0" t="n">
        <v>2</v>
      </c>
      <c r="F25" s="0" t="n">
        <v>1</v>
      </c>
      <c r="G25" s="0" t="n">
        <v>3</v>
      </c>
      <c r="H25" s="0" t="n">
        <v>1</v>
      </c>
      <c r="I25" s="0" t="n">
        <f aca="false">VLOOKUP(H25, all_products!$A$2:$B$15, 2, 0)</f>
        <v>10</v>
      </c>
      <c r="J25" s="1" t="n">
        <v>1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2</v>
      </c>
      <c r="D26" s="0" t="n">
        <v>2</v>
      </c>
      <c r="E26" s="0" t="n">
        <v>2</v>
      </c>
      <c r="F26" s="0" t="n">
        <v>1</v>
      </c>
      <c r="G26" s="0" t="n">
        <v>4</v>
      </c>
      <c r="H26" s="0" t="n">
        <v>2</v>
      </c>
      <c r="I26" s="0" t="n">
        <f aca="false">VLOOKUP(H26, all_products!$A$2:$B$15, 2, 0)</f>
        <v>5</v>
      </c>
      <c r="J26" s="1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2</v>
      </c>
      <c r="D27" s="0" t="n">
        <v>3</v>
      </c>
      <c r="E27" s="0" t="n">
        <v>1</v>
      </c>
      <c r="F27" s="0" t="n">
        <v>1</v>
      </c>
      <c r="G27" s="0" t="n">
        <v>1</v>
      </c>
      <c r="H27" s="0" t="n">
        <v>2</v>
      </c>
      <c r="I27" s="0" t="n">
        <f aca="false">VLOOKUP(H27, all_products!$A$2:$B$15, 2, 0)</f>
        <v>5</v>
      </c>
      <c r="J27" s="1" t="n">
        <v>1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2</v>
      </c>
      <c r="D28" s="0" t="n">
        <v>3</v>
      </c>
      <c r="E28" s="0" t="n">
        <v>1</v>
      </c>
      <c r="F28" s="0" t="n">
        <v>1</v>
      </c>
      <c r="G28" s="0" t="n">
        <v>2</v>
      </c>
      <c r="H28" s="0" t="n">
        <v>2</v>
      </c>
      <c r="I28" s="0" t="n">
        <f aca="false">VLOOKUP(H28, all_products!$A$2:$B$15, 2, 0)</f>
        <v>5</v>
      </c>
      <c r="J28" s="1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2</v>
      </c>
      <c r="D29" s="0" t="n">
        <v>3</v>
      </c>
      <c r="E29" s="0" t="n">
        <v>1</v>
      </c>
      <c r="F29" s="0" t="n">
        <v>1</v>
      </c>
      <c r="G29" s="0" t="n">
        <v>3</v>
      </c>
      <c r="H29" s="0" t="n">
        <v>3</v>
      </c>
      <c r="I29" s="0" t="n">
        <f aca="false">VLOOKUP(H29, all_products!$A$2:$B$15, 2, 0)</f>
        <v>15</v>
      </c>
      <c r="J29" s="1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2</v>
      </c>
      <c r="D30" s="0" t="n">
        <v>3</v>
      </c>
      <c r="E30" s="0" t="n">
        <v>1</v>
      </c>
      <c r="F30" s="0" t="n">
        <v>1</v>
      </c>
      <c r="G30" s="0" t="n">
        <v>4</v>
      </c>
      <c r="H30" s="0" t="n">
        <v>3</v>
      </c>
      <c r="I30" s="0" t="n">
        <f aca="false">VLOOKUP(H30, all_products!$A$2:$B$15, 2, 0)</f>
        <v>15</v>
      </c>
      <c r="J30" s="1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2</v>
      </c>
      <c r="D31" s="0" t="n">
        <v>3</v>
      </c>
      <c r="E31" s="0" t="n">
        <v>1</v>
      </c>
      <c r="F31" s="0" t="n">
        <v>2</v>
      </c>
      <c r="G31" s="0" t="n">
        <v>1</v>
      </c>
      <c r="H31" s="0" t="n">
        <v>2</v>
      </c>
      <c r="I31" s="0" t="n">
        <f aca="false">VLOOKUP(H31, all_products!$A$2:$B$15, 2, 0)</f>
        <v>5</v>
      </c>
      <c r="J31" s="1" t="n">
        <v>1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2</v>
      </c>
      <c r="D32" s="0" t="n">
        <v>3</v>
      </c>
      <c r="E32" s="0" t="n">
        <v>1</v>
      </c>
      <c r="F32" s="0" t="n">
        <v>2</v>
      </c>
      <c r="G32" s="0" t="n">
        <v>2</v>
      </c>
      <c r="H32" s="0" t="n">
        <v>2</v>
      </c>
      <c r="I32" s="0" t="n">
        <f aca="false">VLOOKUP(H32, all_products!$A$2:$B$15, 2, 0)</f>
        <v>5</v>
      </c>
      <c r="J32" s="1" t="n">
        <v>1</v>
      </c>
    </row>
    <row r="33" customFormat="false" ht="12.8" hidden="false" customHeight="false" outlineLevel="0" collapsed="false">
      <c r="A33" s="0" t="n">
        <v>101</v>
      </c>
      <c r="B33" s="0" t="n">
        <v>2</v>
      </c>
      <c r="C33" s="0" t="n">
        <v>1</v>
      </c>
      <c r="D33" s="0" t="n">
        <v>1</v>
      </c>
      <c r="E33" s="0" t="n">
        <v>4</v>
      </c>
      <c r="F33" s="0" t="n">
        <v>1</v>
      </c>
      <c r="G33" s="0" t="n">
        <v>1</v>
      </c>
      <c r="H33" s="0" t="n">
        <v>7</v>
      </c>
      <c r="I33" s="0" t="n">
        <f aca="false">VLOOKUP(H33, all_products!$A$2:$B$15, 2, 0)</f>
        <v>11</v>
      </c>
      <c r="J33" s="1" t="n">
        <v>1</v>
      </c>
    </row>
    <row r="34" customFormat="false" ht="12.8" hidden="false" customHeight="false" outlineLevel="0" collapsed="false">
      <c r="A34" s="0" t="n">
        <v>102</v>
      </c>
      <c r="B34" s="0" t="n">
        <v>2</v>
      </c>
      <c r="C34" s="0" t="n">
        <v>1</v>
      </c>
      <c r="D34" s="0" t="n">
        <v>1</v>
      </c>
      <c r="E34" s="0" t="n">
        <v>4</v>
      </c>
      <c r="F34" s="0" t="n">
        <v>1</v>
      </c>
      <c r="G34" s="0" t="n">
        <v>2</v>
      </c>
      <c r="H34" s="0" t="n">
        <v>7</v>
      </c>
      <c r="I34" s="0" t="n">
        <f aca="false">VLOOKUP(H34, all_products!$A$2:$B$15, 2, 0)</f>
        <v>11</v>
      </c>
      <c r="J34" s="1" t="n">
        <v>1</v>
      </c>
    </row>
    <row r="35" customFormat="false" ht="12.8" hidden="false" customHeight="false" outlineLevel="0" collapsed="false">
      <c r="A35" s="0" t="n">
        <v>103</v>
      </c>
      <c r="B35" s="0" t="n">
        <v>2</v>
      </c>
      <c r="C35" s="0" t="n">
        <v>1</v>
      </c>
      <c r="D35" s="0" t="n">
        <v>1</v>
      </c>
      <c r="E35" s="0" t="n">
        <v>4</v>
      </c>
      <c r="F35" s="0" t="n">
        <v>1</v>
      </c>
      <c r="G35" s="0" t="n">
        <v>3</v>
      </c>
      <c r="H35" s="0" t="n">
        <v>0</v>
      </c>
      <c r="I35" s="0" t="n">
        <f aca="false">VLOOKUP(H35, all_products!$A$2:$B$15, 2, 0)</f>
        <v>8</v>
      </c>
      <c r="J35" s="1" t="n">
        <v>1</v>
      </c>
    </row>
    <row r="36" customFormat="false" ht="12.8" hidden="false" customHeight="false" outlineLevel="0" collapsed="false">
      <c r="A36" s="0" t="n">
        <v>104</v>
      </c>
      <c r="B36" s="0" t="n">
        <v>2</v>
      </c>
      <c r="C36" s="0" t="n">
        <v>1</v>
      </c>
      <c r="D36" s="0" t="n">
        <v>2</v>
      </c>
      <c r="E36" s="0" t="n">
        <v>3</v>
      </c>
      <c r="F36" s="0" t="n">
        <v>2</v>
      </c>
      <c r="G36" s="0" t="n">
        <v>1</v>
      </c>
      <c r="H36" s="0" t="n">
        <v>8</v>
      </c>
      <c r="I36" s="0" t="n">
        <f aca="false">VLOOKUP(H36, all_products!$A$2:$B$15, 2, 0)</f>
        <v>12</v>
      </c>
      <c r="J36" s="1" t="n">
        <v>1</v>
      </c>
    </row>
    <row r="37" customFormat="false" ht="12.8" hidden="false" customHeight="false" outlineLevel="0" collapsed="false">
      <c r="A37" s="0" t="n">
        <v>105</v>
      </c>
      <c r="B37" s="0" t="n">
        <v>2</v>
      </c>
      <c r="C37" s="0" t="n">
        <v>1</v>
      </c>
      <c r="D37" s="0" t="n">
        <v>2</v>
      </c>
      <c r="E37" s="0" t="n">
        <v>3</v>
      </c>
      <c r="F37" s="0" t="n">
        <v>2</v>
      </c>
      <c r="G37" s="0" t="n">
        <v>2</v>
      </c>
      <c r="H37" s="0" t="n">
        <v>8</v>
      </c>
      <c r="I37" s="0" t="n">
        <f aca="false">VLOOKUP(H37, all_products!$A$2:$B$15, 2, 0)</f>
        <v>12</v>
      </c>
      <c r="J37" s="1" t="n">
        <v>1</v>
      </c>
    </row>
    <row r="38" customFormat="false" ht="12.8" hidden="false" customHeight="false" outlineLevel="0" collapsed="false">
      <c r="A38" s="0" t="n">
        <v>106</v>
      </c>
      <c r="B38" s="0" t="n">
        <v>2</v>
      </c>
      <c r="C38" s="0" t="n">
        <v>1</v>
      </c>
      <c r="D38" s="0" t="n">
        <v>2</v>
      </c>
      <c r="E38" s="0" t="n">
        <v>3</v>
      </c>
      <c r="F38" s="0" t="n">
        <v>2</v>
      </c>
      <c r="G38" s="0" t="n">
        <v>3</v>
      </c>
      <c r="H38" s="0" t="n">
        <v>8</v>
      </c>
      <c r="I38" s="0" t="n">
        <f aca="false">VLOOKUP(H38, all_products!$A$2:$B$15, 2, 0)</f>
        <v>12</v>
      </c>
      <c r="J38" s="1" t="n">
        <v>1</v>
      </c>
    </row>
    <row r="39" customFormat="false" ht="12.8" hidden="false" customHeight="false" outlineLevel="0" collapsed="false">
      <c r="A39" s="0" t="n">
        <v>107</v>
      </c>
      <c r="B39" s="0" t="n">
        <v>2</v>
      </c>
      <c r="C39" s="0" t="n">
        <v>1</v>
      </c>
      <c r="D39" s="0" t="n">
        <v>2</v>
      </c>
      <c r="E39" s="0" t="n">
        <v>3</v>
      </c>
      <c r="F39" s="0" t="n">
        <v>1</v>
      </c>
      <c r="G39" s="0" t="n">
        <v>1</v>
      </c>
      <c r="H39" s="0" t="n">
        <v>8</v>
      </c>
      <c r="I39" s="0" t="n">
        <f aca="false">VLOOKUP(H39, all_products!$A$2:$B$15, 2, 0)</f>
        <v>12</v>
      </c>
      <c r="J39" s="1" t="n">
        <v>1</v>
      </c>
    </row>
    <row r="40" customFormat="false" ht="12.8" hidden="false" customHeight="false" outlineLevel="0" collapsed="false">
      <c r="A40" s="0" t="n">
        <v>108</v>
      </c>
      <c r="B40" s="0" t="n">
        <v>2</v>
      </c>
      <c r="C40" s="0" t="n">
        <v>1</v>
      </c>
      <c r="D40" s="0" t="n">
        <v>2</v>
      </c>
      <c r="E40" s="0" t="n">
        <v>3</v>
      </c>
      <c r="F40" s="0" t="n">
        <v>1</v>
      </c>
      <c r="G40" s="0" t="n">
        <v>2</v>
      </c>
      <c r="H40" s="0" t="n">
        <v>8</v>
      </c>
      <c r="I40" s="0" t="n">
        <f aca="false">VLOOKUP(H40, all_products!$A$2:$B$15, 2, 0)</f>
        <v>12</v>
      </c>
      <c r="J40" s="1" t="n">
        <v>1</v>
      </c>
    </row>
    <row r="41" customFormat="false" ht="12.8" hidden="false" customHeight="false" outlineLevel="0" collapsed="false">
      <c r="A41" s="0" t="n">
        <v>109</v>
      </c>
      <c r="B41" s="0" t="n">
        <v>2</v>
      </c>
      <c r="C41" s="0" t="n">
        <v>1</v>
      </c>
      <c r="D41" s="0" t="n">
        <v>2</v>
      </c>
      <c r="E41" s="0" t="n">
        <v>3</v>
      </c>
      <c r="F41" s="0" t="n">
        <v>1</v>
      </c>
      <c r="G41" s="0" t="n">
        <v>3</v>
      </c>
      <c r="H41" s="0" t="n">
        <v>8</v>
      </c>
      <c r="I41" s="0" t="n">
        <f aca="false">VLOOKUP(H41, all_products!$A$2:$B$15, 2, 0)</f>
        <v>12</v>
      </c>
      <c r="J41" s="1" t="n">
        <v>1</v>
      </c>
    </row>
    <row r="42" customFormat="false" ht="12.8" hidden="false" customHeight="false" outlineLevel="0" collapsed="false">
      <c r="A42" s="0" t="n">
        <v>110</v>
      </c>
      <c r="B42" s="0" t="n">
        <v>2</v>
      </c>
      <c r="C42" s="0" t="n">
        <v>1</v>
      </c>
      <c r="D42" s="0" t="n">
        <v>3</v>
      </c>
      <c r="E42" s="0" t="n">
        <v>2</v>
      </c>
      <c r="F42" s="0" t="n">
        <v>2</v>
      </c>
      <c r="G42" s="0" t="n">
        <v>1</v>
      </c>
      <c r="H42" s="0" t="n">
        <v>7</v>
      </c>
      <c r="I42" s="0" t="n">
        <f aca="false">VLOOKUP(H42, all_products!$A$2:$B$15, 2, 0)</f>
        <v>11</v>
      </c>
      <c r="J42" s="1" t="n">
        <v>1</v>
      </c>
    </row>
    <row r="43" customFormat="false" ht="12.8" hidden="false" customHeight="false" outlineLevel="0" collapsed="false">
      <c r="A43" s="0" t="n">
        <v>111</v>
      </c>
      <c r="B43" s="0" t="n">
        <v>2</v>
      </c>
      <c r="C43" s="0" t="n">
        <v>1</v>
      </c>
      <c r="D43" s="0" t="n">
        <v>3</v>
      </c>
      <c r="E43" s="0" t="n">
        <v>2</v>
      </c>
      <c r="F43" s="0" t="n">
        <v>2</v>
      </c>
      <c r="G43" s="0" t="n">
        <v>2</v>
      </c>
      <c r="H43" s="0" t="n">
        <v>7</v>
      </c>
      <c r="I43" s="0" t="n">
        <f aca="false">VLOOKUP(H43, all_products!$A$2:$B$15, 2, 0)</f>
        <v>11</v>
      </c>
      <c r="J43" s="1" t="n">
        <v>1</v>
      </c>
    </row>
    <row r="44" customFormat="false" ht="12.8" hidden="false" customHeight="false" outlineLevel="0" collapsed="false">
      <c r="A44" s="0" t="n">
        <v>112</v>
      </c>
      <c r="B44" s="0" t="n">
        <v>2</v>
      </c>
      <c r="C44" s="0" t="n">
        <v>1</v>
      </c>
      <c r="D44" s="0" t="n">
        <v>3</v>
      </c>
      <c r="E44" s="0" t="n">
        <v>2</v>
      </c>
      <c r="F44" s="0" t="n">
        <v>1</v>
      </c>
      <c r="G44" s="0" t="n">
        <v>1</v>
      </c>
      <c r="H44" s="0" t="n">
        <v>9</v>
      </c>
      <c r="I44" s="0" t="n">
        <f aca="false">VLOOKUP(H44, all_products!$A$2:$B$15, 2, 0)</f>
        <v>13</v>
      </c>
      <c r="J44" s="1" t="n">
        <v>1</v>
      </c>
    </row>
    <row r="45" customFormat="false" ht="12.8" hidden="false" customHeight="false" outlineLevel="0" collapsed="false">
      <c r="A45" s="0" t="n">
        <v>113</v>
      </c>
      <c r="B45" s="0" t="n">
        <v>2</v>
      </c>
      <c r="C45" s="0" t="n">
        <v>1</v>
      </c>
      <c r="D45" s="0" t="n">
        <v>3</v>
      </c>
      <c r="E45" s="0" t="n">
        <v>2</v>
      </c>
      <c r="F45" s="0" t="n">
        <v>1</v>
      </c>
      <c r="G45" s="0" t="n">
        <v>2</v>
      </c>
      <c r="H45" s="0" t="n">
        <v>9</v>
      </c>
      <c r="I45" s="0" t="n">
        <f aca="false">VLOOKUP(H45, all_products!$A$2:$B$15, 2, 0)</f>
        <v>13</v>
      </c>
      <c r="J45" s="1" t="n">
        <v>1</v>
      </c>
    </row>
    <row r="46" customFormat="false" ht="12.8" hidden="false" customHeight="false" outlineLevel="0" collapsed="false">
      <c r="A46" s="0" t="n">
        <v>114</v>
      </c>
      <c r="B46" s="0" t="n">
        <v>2</v>
      </c>
      <c r="C46" s="0" t="n">
        <v>1</v>
      </c>
      <c r="D46" s="0" t="n">
        <v>3</v>
      </c>
      <c r="E46" s="0" t="n">
        <v>2</v>
      </c>
      <c r="F46" s="0" t="n">
        <v>1</v>
      </c>
      <c r="G46" s="0" t="n">
        <v>3</v>
      </c>
      <c r="H46" s="0" t="n">
        <v>9</v>
      </c>
      <c r="I46" s="0" t="n">
        <f aca="false">VLOOKUP(H46, all_products!$A$2:$B$15, 2, 0)</f>
        <v>13</v>
      </c>
      <c r="J46" s="1" t="n">
        <v>1</v>
      </c>
    </row>
    <row r="47" customFormat="false" ht="12.8" hidden="false" customHeight="false" outlineLevel="0" collapsed="false">
      <c r="A47" s="0" t="n">
        <v>115</v>
      </c>
      <c r="B47" s="0" t="n">
        <v>2</v>
      </c>
      <c r="C47" s="0" t="n">
        <v>1</v>
      </c>
      <c r="D47" s="0" t="n">
        <v>4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f aca="false">VLOOKUP(H47, all_products!$A$2:$B$15, 2, 0)</f>
        <v>5</v>
      </c>
      <c r="J47" s="1" t="n">
        <v>1</v>
      </c>
    </row>
    <row r="48" customFormat="false" ht="12.8" hidden="false" customHeight="false" outlineLevel="0" collapsed="false">
      <c r="A48" s="0" t="n">
        <v>116</v>
      </c>
      <c r="B48" s="0" t="n">
        <v>2</v>
      </c>
      <c r="C48" s="0" t="n">
        <v>1</v>
      </c>
      <c r="D48" s="0" t="n">
        <v>4</v>
      </c>
      <c r="E48" s="0" t="n">
        <v>1</v>
      </c>
      <c r="F48" s="0" t="n">
        <v>2</v>
      </c>
      <c r="G48" s="0" t="n">
        <v>2</v>
      </c>
      <c r="H48" s="0" t="n">
        <v>2</v>
      </c>
      <c r="I48" s="0" t="n">
        <f aca="false">VLOOKUP(H48, all_products!$A$2:$B$15, 2, 0)</f>
        <v>5</v>
      </c>
      <c r="J48" s="1" t="n">
        <v>1</v>
      </c>
    </row>
    <row r="49" customFormat="false" ht="12.8" hidden="false" customHeight="false" outlineLevel="0" collapsed="false">
      <c r="A49" s="0" t="n">
        <v>117</v>
      </c>
      <c r="B49" s="0" t="n">
        <v>2</v>
      </c>
      <c r="C49" s="0" t="n">
        <v>1</v>
      </c>
      <c r="D49" s="0" t="n">
        <v>4</v>
      </c>
      <c r="E49" s="0" t="n">
        <v>1</v>
      </c>
      <c r="F49" s="0" t="n">
        <v>2</v>
      </c>
      <c r="G49" s="0" t="n">
        <v>3</v>
      </c>
      <c r="H49" s="0" t="n">
        <v>2</v>
      </c>
      <c r="I49" s="0" t="n">
        <f aca="false">VLOOKUP(H49, all_products!$A$2:$B$15, 2, 0)</f>
        <v>5</v>
      </c>
      <c r="J49" s="1" t="n">
        <v>1</v>
      </c>
    </row>
    <row r="50" customFormat="false" ht="12.8" hidden="false" customHeight="false" outlineLevel="0" collapsed="false">
      <c r="A50" s="0" t="n">
        <v>118</v>
      </c>
      <c r="B50" s="0" t="n">
        <v>2</v>
      </c>
      <c r="C50" s="0" t="n">
        <v>1</v>
      </c>
      <c r="D50" s="0" t="n">
        <v>4</v>
      </c>
      <c r="E50" s="0" t="n">
        <v>1</v>
      </c>
      <c r="F50" s="0" t="n">
        <v>2</v>
      </c>
      <c r="G50" s="0" t="n">
        <v>4</v>
      </c>
      <c r="H50" s="0" t="n">
        <v>2</v>
      </c>
      <c r="I50" s="0" t="n">
        <f aca="false">VLOOKUP(H50, all_products!$A$2:$B$15, 2, 0)</f>
        <v>5</v>
      </c>
      <c r="J50" s="1" t="n">
        <v>1</v>
      </c>
    </row>
    <row r="51" customFormat="false" ht="12.8" hidden="false" customHeight="false" outlineLevel="0" collapsed="false">
      <c r="A51" s="0" t="n">
        <v>119</v>
      </c>
      <c r="B51" s="0" t="n">
        <v>2</v>
      </c>
      <c r="C51" s="0" t="n">
        <v>1</v>
      </c>
      <c r="D51" s="0" t="n">
        <v>4</v>
      </c>
      <c r="E51" s="0" t="n">
        <v>1</v>
      </c>
      <c r="F51" s="0" t="n">
        <v>1</v>
      </c>
      <c r="G51" s="0" t="n">
        <v>1</v>
      </c>
      <c r="H51" s="0" t="n">
        <v>2</v>
      </c>
      <c r="I51" s="0" t="n">
        <f aca="false">VLOOKUP(H51, all_products!$A$2:$B$15, 2, 0)</f>
        <v>5</v>
      </c>
      <c r="J51" s="1" t="n">
        <v>1</v>
      </c>
    </row>
    <row r="52" customFormat="false" ht="12.8" hidden="false" customHeight="false" outlineLevel="0" collapsed="false">
      <c r="A52" s="0" t="n">
        <v>120</v>
      </c>
      <c r="B52" s="0" t="n">
        <v>2</v>
      </c>
      <c r="C52" s="0" t="n">
        <v>1</v>
      </c>
      <c r="D52" s="0" t="n">
        <v>4</v>
      </c>
      <c r="E52" s="0" t="n">
        <v>1</v>
      </c>
      <c r="F52" s="0" t="n">
        <v>1</v>
      </c>
      <c r="G52" s="0" t="n">
        <v>2</v>
      </c>
      <c r="H52" s="0" t="n">
        <v>2</v>
      </c>
      <c r="I52" s="0" t="n">
        <f aca="false">VLOOKUP(H52, all_products!$A$2:$B$15, 2, 0)</f>
        <v>5</v>
      </c>
      <c r="J52" s="1" t="n">
        <v>1</v>
      </c>
    </row>
    <row r="53" customFormat="false" ht="12.8" hidden="false" customHeight="false" outlineLevel="0" collapsed="false">
      <c r="A53" s="0" t="n">
        <v>121</v>
      </c>
      <c r="B53" s="0" t="n">
        <v>2</v>
      </c>
      <c r="C53" s="0" t="n">
        <v>1</v>
      </c>
      <c r="D53" s="0" t="n">
        <v>4</v>
      </c>
      <c r="E53" s="0" t="n">
        <v>1</v>
      </c>
      <c r="F53" s="0" t="n">
        <v>1</v>
      </c>
      <c r="G53" s="0" t="n">
        <v>3</v>
      </c>
      <c r="H53" s="0" t="n">
        <v>2</v>
      </c>
      <c r="I53" s="0" t="n">
        <f aca="false">VLOOKUP(H53, all_products!$A$2:$B$15, 2, 0)</f>
        <v>5</v>
      </c>
      <c r="J53" s="1" t="n">
        <v>1</v>
      </c>
    </row>
    <row r="54" customFormat="false" ht="12.8" hidden="false" customHeight="false" outlineLevel="0" collapsed="false">
      <c r="A54" s="0" t="n">
        <v>122</v>
      </c>
      <c r="B54" s="0" t="n">
        <v>2</v>
      </c>
      <c r="C54" s="0" t="n">
        <v>1</v>
      </c>
      <c r="D54" s="0" t="n">
        <v>4</v>
      </c>
      <c r="E54" s="0" t="n">
        <v>1</v>
      </c>
      <c r="F54" s="0" t="n">
        <v>1</v>
      </c>
      <c r="G54" s="0" t="n">
        <v>4</v>
      </c>
      <c r="H54" s="0" t="n">
        <v>2</v>
      </c>
      <c r="I54" s="0" t="n">
        <f aca="false">VLOOKUP(H54, all_products!$A$2:$B$15, 2, 0)</f>
        <v>5</v>
      </c>
      <c r="J54" s="1" t="n">
        <v>1</v>
      </c>
    </row>
    <row r="55" customFormat="false" ht="12.8" hidden="false" customHeight="false" outlineLevel="0" collapsed="false">
      <c r="A55" s="0" t="n">
        <v>123</v>
      </c>
      <c r="B55" s="0" t="n">
        <v>2</v>
      </c>
      <c r="C55" s="0" t="n">
        <v>2</v>
      </c>
      <c r="D55" s="0" t="n">
        <v>1</v>
      </c>
      <c r="E55" s="0" t="n">
        <v>2</v>
      </c>
      <c r="F55" s="0" t="n">
        <v>2</v>
      </c>
      <c r="G55" s="0" t="n">
        <v>1</v>
      </c>
      <c r="H55" s="0" t="n">
        <v>6</v>
      </c>
      <c r="I55" s="0" t="n">
        <f aca="false">VLOOKUP(H55, all_products!$A$2:$B$15, 2, 0)</f>
        <v>7</v>
      </c>
      <c r="J55" s="1" t="n">
        <v>1</v>
      </c>
    </row>
    <row r="56" customFormat="false" ht="12.8" hidden="false" customHeight="false" outlineLevel="0" collapsed="false">
      <c r="A56" s="0" t="n">
        <v>124</v>
      </c>
      <c r="B56" s="0" t="n">
        <v>2</v>
      </c>
      <c r="C56" s="0" t="n">
        <v>2</v>
      </c>
      <c r="D56" s="0" t="n">
        <v>1</v>
      </c>
      <c r="E56" s="0" t="n">
        <v>2</v>
      </c>
      <c r="F56" s="0" t="n">
        <v>2</v>
      </c>
      <c r="G56" s="0" t="n">
        <v>2</v>
      </c>
      <c r="H56" s="0" t="n">
        <v>6</v>
      </c>
      <c r="I56" s="0" t="n">
        <f aca="false">VLOOKUP(H56, all_products!$A$2:$B$15, 2, 0)</f>
        <v>7</v>
      </c>
      <c r="J56" s="1" t="n">
        <v>1</v>
      </c>
    </row>
    <row r="57" customFormat="false" ht="12.8" hidden="false" customHeight="false" outlineLevel="0" collapsed="false">
      <c r="A57" s="0" t="n">
        <v>125</v>
      </c>
      <c r="B57" s="0" t="n">
        <v>2</v>
      </c>
      <c r="C57" s="0" t="n">
        <v>2</v>
      </c>
      <c r="D57" s="0" t="n">
        <v>1</v>
      </c>
      <c r="E57" s="0" t="n">
        <v>2</v>
      </c>
      <c r="F57" s="0" t="n">
        <v>2</v>
      </c>
      <c r="G57" s="0" t="n">
        <v>3</v>
      </c>
      <c r="H57" s="0" t="n">
        <v>6</v>
      </c>
      <c r="I57" s="0" t="n">
        <f aca="false">VLOOKUP(H57, all_products!$A$2:$B$15, 2, 0)</f>
        <v>7</v>
      </c>
      <c r="J57" s="1" t="n">
        <v>1</v>
      </c>
    </row>
    <row r="58" customFormat="false" ht="12.8" hidden="false" customHeight="false" outlineLevel="0" collapsed="false">
      <c r="A58" s="0" t="n">
        <v>126</v>
      </c>
      <c r="B58" s="0" t="n">
        <v>2</v>
      </c>
      <c r="C58" s="0" t="n">
        <v>2</v>
      </c>
      <c r="D58" s="0" t="n">
        <v>1</v>
      </c>
      <c r="E58" s="0" t="n">
        <v>2</v>
      </c>
      <c r="F58" s="0" t="n">
        <v>1</v>
      </c>
      <c r="G58" s="0" t="n">
        <v>1</v>
      </c>
      <c r="H58" s="0" t="n">
        <v>5</v>
      </c>
      <c r="I58" s="0" t="n">
        <f aca="false">VLOOKUP(H58, all_products!$A$2:$B$15, 2, 0)</f>
        <v>6</v>
      </c>
      <c r="J58" s="1" t="n">
        <v>1</v>
      </c>
    </row>
    <row r="59" customFormat="false" ht="12.8" hidden="false" customHeight="false" outlineLevel="0" collapsed="false">
      <c r="A59" s="0" t="n">
        <v>127</v>
      </c>
      <c r="B59" s="0" t="n">
        <v>2</v>
      </c>
      <c r="C59" s="0" t="n">
        <v>2</v>
      </c>
      <c r="D59" s="0" t="n">
        <v>1</v>
      </c>
      <c r="E59" s="0" t="n">
        <v>2</v>
      </c>
      <c r="F59" s="0" t="n">
        <v>1</v>
      </c>
      <c r="G59" s="0" t="n">
        <v>2</v>
      </c>
      <c r="H59" s="0" t="n">
        <v>5</v>
      </c>
      <c r="I59" s="0" t="n">
        <f aca="false">VLOOKUP(H59, all_products!$A$2:$B$15, 2, 0)</f>
        <v>6</v>
      </c>
      <c r="J59" s="1" t="n">
        <v>1</v>
      </c>
    </row>
    <row r="60" customFormat="false" ht="12.8" hidden="false" customHeight="false" outlineLevel="0" collapsed="false">
      <c r="A60" s="0" t="n">
        <v>128</v>
      </c>
      <c r="B60" s="0" t="n">
        <v>2</v>
      </c>
      <c r="C60" s="0" t="n">
        <v>2</v>
      </c>
      <c r="D60" s="0" t="n">
        <v>1</v>
      </c>
      <c r="E60" s="0" t="n">
        <v>2</v>
      </c>
      <c r="F60" s="0" t="n">
        <v>1</v>
      </c>
      <c r="G60" s="0" t="n">
        <v>3</v>
      </c>
      <c r="H60" s="0" t="n">
        <v>5</v>
      </c>
      <c r="I60" s="0" t="n">
        <f aca="false">VLOOKUP(H60, all_products!$A$2:$B$15, 2, 0)</f>
        <v>6</v>
      </c>
      <c r="J60" s="1" t="n">
        <v>1</v>
      </c>
    </row>
    <row r="61" customFormat="false" ht="12.8" hidden="false" customHeight="false" outlineLevel="0" collapsed="false">
      <c r="A61" s="0" t="n">
        <v>129</v>
      </c>
      <c r="B61" s="0" t="n">
        <v>2</v>
      </c>
      <c r="C61" s="0" t="n">
        <v>2</v>
      </c>
      <c r="D61" s="0" t="n">
        <v>2</v>
      </c>
      <c r="E61" s="0" t="n">
        <v>1</v>
      </c>
      <c r="F61" s="0" t="n">
        <v>2</v>
      </c>
      <c r="G61" s="0" t="n">
        <v>1</v>
      </c>
      <c r="H61" s="0" t="n">
        <v>0</v>
      </c>
      <c r="I61" s="0" t="n">
        <f aca="false">VLOOKUP(H61, all_products!$A$2:$B$15, 2, 0)</f>
        <v>8</v>
      </c>
      <c r="J61" s="1" t="n">
        <v>1</v>
      </c>
    </row>
    <row r="62" customFormat="false" ht="12.8" hidden="false" customHeight="false" outlineLevel="0" collapsed="false">
      <c r="A62" s="0" t="n">
        <v>130</v>
      </c>
      <c r="B62" s="0" t="n">
        <v>2</v>
      </c>
      <c r="C62" s="0" t="n">
        <v>2</v>
      </c>
      <c r="D62" s="0" t="n">
        <v>2</v>
      </c>
      <c r="E62" s="0" t="n">
        <v>1</v>
      </c>
      <c r="F62" s="0" t="n">
        <v>2</v>
      </c>
      <c r="G62" s="0" t="n">
        <v>2</v>
      </c>
      <c r="H62" s="0" t="n">
        <v>1</v>
      </c>
      <c r="I62" s="0" t="n">
        <f aca="false">VLOOKUP(H62, all_products!$A$2:$B$15, 2, 0)</f>
        <v>10</v>
      </c>
      <c r="J62" s="1" t="n">
        <v>1</v>
      </c>
    </row>
    <row r="63" customFormat="false" ht="12.8" hidden="false" customHeight="false" outlineLevel="0" collapsed="false">
      <c r="A63" s="0" t="n">
        <v>131</v>
      </c>
      <c r="B63" s="0" t="n">
        <v>2</v>
      </c>
      <c r="C63" s="0" t="n">
        <v>2</v>
      </c>
      <c r="D63" s="0" t="n">
        <v>2</v>
      </c>
      <c r="E63" s="0" t="n">
        <v>1</v>
      </c>
      <c r="F63" s="0" t="n">
        <v>1</v>
      </c>
      <c r="G63" s="0" t="n">
        <v>1</v>
      </c>
      <c r="H63" s="0" t="n">
        <v>7</v>
      </c>
      <c r="I63" s="0" t="n">
        <f aca="false">VLOOKUP(H63, all_products!$A$2:$B$15, 2, 0)</f>
        <v>11</v>
      </c>
      <c r="J63" s="1" t="n">
        <v>1</v>
      </c>
    </row>
    <row r="64" customFormat="false" ht="12.8" hidden="false" customHeight="false" outlineLevel="0" collapsed="false">
      <c r="A64" s="0" t="n">
        <v>132</v>
      </c>
      <c r="B64" s="0" t="n">
        <v>2</v>
      </c>
      <c r="C64" s="0" t="n">
        <v>2</v>
      </c>
      <c r="D64" s="0" t="n">
        <v>2</v>
      </c>
      <c r="E64" s="0" t="n">
        <v>1</v>
      </c>
      <c r="F64" s="0" t="n">
        <v>1</v>
      </c>
      <c r="G64" s="0" t="n">
        <v>2</v>
      </c>
      <c r="H64" s="0" t="n">
        <v>7</v>
      </c>
      <c r="I64" s="0" t="n">
        <f aca="false">VLOOKUP(H64, all_products!$A$2:$B$15, 2, 0)</f>
        <v>11</v>
      </c>
      <c r="J64" s="1" t="n">
        <v>1</v>
      </c>
    </row>
    <row r="65" customFormat="false" ht="12.8" hidden="false" customHeight="false" outlineLevel="0" collapsed="false">
      <c r="A65" s="0" t="n">
        <v>133</v>
      </c>
      <c r="B65" s="0" t="n">
        <v>2</v>
      </c>
      <c r="C65" s="0" t="n">
        <v>2</v>
      </c>
      <c r="D65" s="0" t="n">
        <v>2</v>
      </c>
      <c r="E65" s="0" t="n">
        <v>1</v>
      </c>
      <c r="F65" s="0" t="n">
        <v>1</v>
      </c>
      <c r="G65" s="0" t="n">
        <v>3</v>
      </c>
      <c r="H65" s="0" t="n">
        <v>7</v>
      </c>
      <c r="I65" s="0" t="n">
        <f aca="false">VLOOKUP(H65, all_products!$A$2:$B$15, 2, 0)</f>
        <v>11</v>
      </c>
      <c r="J65" s="1" t="n">
        <v>1</v>
      </c>
    </row>
    <row r="66" customFormat="false" ht="12.8" hidden="false" customHeight="false" outlineLevel="0" collapsed="false">
      <c r="A66" s="0" t="n">
        <v>201</v>
      </c>
      <c r="B66" s="0" t="n">
        <v>3</v>
      </c>
      <c r="C66" s="0" t="n">
        <v>1</v>
      </c>
      <c r="D66" s="0" t="n">
        <v>1</v>
      </c>
      <c r="E66" s="0" t="n">
        <v>3</v>
      </c>
      <c r="F66" s="0" t="n">
        <v>1</v>
      </c>
      <c r="G66" s="0" t="n">
        <v>1</v>
      </c>
      <c r="H66" s="0" t="n">
        <v>4</v>
      </c>
      <c r="I66" s="0" t="n">
        <f aca="false">VLOOKUP(H66, all_products!$A$2:$B$15, 2, 0)</f>
        <v>20</v>
      </c>
      <c r="J66" s="1" t="n">
        <v>1</v>
      </c>
    </row>
    <row r="67" customFormat="false" ht="12.8" hidden="false" customHeight="false" outlineLevel="0" collapsed="false">
      <c r="A67" s="0" t="n">
        <v>202</v>
      </c>
      <c r="B67" s="0" t="n">
        <v>3</v>
      </c>
      <c r="C67" s="0" t="n">
        <v>1</v>
      </c>
      <c r="D67" s="0" t="n">
        <v>1</v>
      </c>
      <c r="E67" s="0" t="n">
        <v>3</v>
      </c>
      <c r="F67" s="0" t="n">
        <v>1</v>
      </c>
      <c r="G67" s="0" t="n">
        <v>2</v>
      </c>
      <c r="H67" s="0" t="n">
        <v>4</v>
      </c>
      <c r="I67" s="0" t="n">
        <f aca="false">VLOOKUP(H67, all_products!$A$2:$B$15, 2, 0)</f>
        <v>20</v>
      </c>
      <c r="J67" s="1" t="n">
        <v>1</v>
      </c>
    </row>
    <row r="68" customFormat="false" ht="12.8" hidden="false" customHeight="false" outlineLevel="0" collapsed="false">
      <c r="A68" s="0" t="n">
        <v>203</v>
      </c>
      <c r="B68" s="0" t="n">
        <v>3</v>
      </c>
      <c r="C68" s="0" t="n">
        <v>1</v>
      </c>
      <c r="D68" s="0" t="n">
        <v>2</v>
      </c>
      <c r="E68" s="0" t="n">
        <v>2</v>
      </c>
      <c r="F68" s="0" t="n">
        <v>1</v>
      </c>
      <c r="G68" s="0" t="n">
        <v>1</v>
      </c>
      <c r="H68" s="0" t="n">
        <v>9</v>
      </c>
      <c r="I68" s="0" t="n">
        <f aca="false">VLOOKUP(H68, all_products!$A$2:$B$15, 2, 0)</f>
        <v>13</v>
      </c>
      <c r="J68" s="1" t="n">
        <v>1</v>
      </c>
    </row>
    <row r="69" customFormat="false" ht="12.8" hidden="false" customHeight="false" outlineLevel="0" collapsed="false">
      <c r="A69" s="0" t="n">
        <v>204</v>
      </c>
      <c r="B69" s="0" t="n">
        <v>3</v>
      </c>
      <c r="C69" s="0" t="n">
        <v>1</v>
      </c>
      <c r="D69" s="0" t="n">
        <v>2</v>
      </c>
      <c r="E69" s="0" t="n">
        <v>2</v>
      </c>
      <c r="F69" s="0" t="n">
        <v>1</v>
      </c>
      <c r="G69" s="0" t="n">
        <v>2</v>
      </c>
      <c r="H69" s="0" t="n">
        <v>9</v>
      </c>
      <c r="I69" s="0" t="n">
        <f aca="false">VLOOKUP(H69, all_products!$A$2:$B$15, 2, 0)</f>
        <v>13</v>
      </c>
      <c r="J69" s="1" t="n">
        <v>1</v>
      </c>
    </row>
    <row r="70" customFormat="false" ht="12.8" hidden="false" customHeight="false" outlineLevel="0" collapsed="false">
      <c r="A70" s="0" t="n">
        <v>205</v>
      </c>
      <c r="B70" s="0" t="n">
        <v>3</v>
      </c>
      <c r="C70" s="0" t="n">
        <v>1</v>
      </c>
      <c r="D70" s="0" t="n">
        <v>3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f aca="false">VLOOKUP(H70, all_products!$A$2:$B$15, 2, 0)</f>
        <v>10</v>
      </c>
      <c r="J70" s="1" t="n">
        <v>1</v>
      </c>
    </row>
    <row r="71" customFormat="false" ht="12.8" hidden="false" customHeight="false" outlineLevel="0" collapsed="false">
      <c r="A71" s="0" t="n">
        <v>206</v>
      </c>
      <c r="B71" s="0" t="n">
        <v>3</v>
      </c>
      <c r="C71" s="0" t="n">
        <v>1</v>
      </c>
      <c r="D71" s="0" t="n">
        <v>3</v>
      </c>
      <c r="E71" s="0" t="n">
        <v>1</v>
      </c>
      <c r="F71" s="0" t="n">
        <v>1</v>
      </c>
      <c r="G71" s="0" t="n">
        <v>2</v>
      </c>
      <c r="H71" s="0" t="n">
        <v>4</v>
      </c>
      <c r="I71" s="0" t="n">
        <f aca="false">VLOOKUP(H71, all_products!$A$2:$B$15, 2, 0)</f>
        <v>20</v>
      </c>
      <c r="J71" s="1" t="n">
        <v>1</v>
      </c>
    </row>
    <row r="72" customFormat="false" ht="12.8" hidden="false" customHeight="false" outlineLevel="0" collapsed="false">
      <c r="A72" s="0" t="n">
        <v>207</v>
      </c>
      <c r="B72" s="0" t="n">
        <v>3</v>
      </c>
      <c r="C72" s="0" t="n">
        <v>1</v>
      </c>
      <c r="D72" s="0" t="n">
        <v>3</v>
      </c>
      <c r="E72" s="0" t="n">
        <v>1</v>
      </c>
      <c r="F72" s="0" t="n">
        <v>2</v>
      </c>
      <c r="G72" s="0" t="n">
        <v>1</v>
      </c>
      <c r="H72" s="0" t="n">
        <v>4</v>
      </c>
      <c r="I72" s="0" t="n">
        <f aca="false">VLOOKUP(H72, all_products!$A$2:$B$15, 2, 0)</f>
        <v>20</v>
      </c>
      <c r="J72" s="1" t="n">
        <v>1</v>
      </c>
    </row>
    <row r="73" customFormat="false" ht="12.8" hidden="false" customHeight="false" outlineLevel="0" collapsed="false">
      <c r="A73" s="0" t="n">
        <v>301</v>
      </c>
      <c r="B73" s="0" t="n">
        <v>4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f aca="false">VLOOKUP(H73, all_products!$A$2:$B$15, 2, 0)</f>
        <v>10</v>
      </c>
      <c r="J73" s="1" t="n">
        <v>1</v>
      </c>
    </row>
    <row r="74" customFormat="false" ht="12.8" hidden="false" customHeight="false" outlineLevel="0" collapsed="false">
      <c r="A74" s="0" t="n">
        <v>302</v>
      </c>
      <c r="B74" s="0" t="n">
        <v>4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2</v>
      </c>
      <c r="H74" s="0" t="n">
        <v>1</v>
      </c>
      <c r="I74" s="0" t="n">
        <f aca="false">VLOOKUP(H74, all_products!$A$2:$B$15, 2, 0)</f>
        <v>10</v>
      </c>
      <c r="J74" s="1" t="n">
        <v>1</v>
      </c>
    </row>
    <row r="75" customFormat="false" ht="12.8" hidden="false" customHeight="false" outlineLevel="0" collapsed="false">
      <c r="A75" s="0" t="n">
        <v>303</v>
      </c>
      <c r="B75" s="0" t="n">
        <v>4</v>
      </c>
      <c r="C75" s="0" t="n">
        <v>1</v>
      </c>
      <c r="D75" s="0" t="n">
        <v>1</v>
      </c>
      <c r="E75" s="0" t="n">
        <v>1</v>
      </c>
      <c r="F75" s="0" t="n">
        <v>2</v>
      </c>
      <c r="G75" s="0" t="n">
        <v>1</v>
      </c>
      <c r="H75" s="0" t="n">
        <v>2</v>
      </c>
      <c r="I75" s="0" t="n">
        <f aca="false">VLOOKUP(H75, all_products!$A$2:$B$15, 2, 0)</f>
        <v>5</v>
      </c>
      <c r="J75" s="1" t="n">
        <v>1</v>
      </c>
    </row>
    <row r="76" customFormat="false" ht="12.8" hidden="false" customHeight="false" outlineLevel="0" collapsed="false">
      <c r="A76" s="0" t="n">
        <v>304</v>
      </c>
      <c r="B76" s="0" t="n">
        <v>4</v>
      </c>
      <c r="C76" s="0" t="n">
        <v>1</v>
      </c>
      <c r="D76" s="0" t="n">
        <v>1</v>
      </c>
      <c r="E76" s="0" t="n">
        <v>1</v>
      </c>
      <c r="F76" s="0" t="n">
        <v>2</v>
      </c>
      <c r="G76" s="0" t="n">
        <v>2</v>
      </c>
      <c r="H76" s="0" t="n">
        <v>2</v>
      </c>
      <c r="I76" s="0" t="n">
        <f aca="false">VLOOKUP(H76, all_products!$A$2:$B$15, 2, 0)</f>
        <v>5</v>
      </c>
      <c r="J76" s="1" t="n">
        <v>1</v>
      </c>
    </row>
    <row r="77" customFormat="false" ht="12.8" hidden="false" customHeight="false" outlineLevel="0" collapsed="false">
      <c r="A77" s="0" t="n">
        <v>305</v>
      </c>
      <c r="B77" s="0" t="n">
        <v>4</v>
      </c>
      <c r="C77" s="0" t="n">
        <v>1</v>
      </c>
      <c r="D77" s="0" t="n">
        <v>1</v>
      </c>
      <c r="E77" s="0" t="n">
        <v>1</v>
      </c>
      <c r="F77" s="0" t="n">
        <v>3</v>
      </c>
      <c r="G77" s="0" t="n">
        <v>1</v>
      </c>
      <c r="H77" s="0" t="n">
        <v>3</v>
      </c>
      <c r="I77" s="0" t="n">
        <f aca="false">VLOOKUP(H77, all_products!$A$2:$B$15, 2, 0)</f>
        <v>15</v>
      </c>
      <c r="J77" s="1" t="n">
        <v>1</v>
      </c>
    </row>
    <row r="78" customFormat="false" ht="12.8" hidden="false" customHeight="false" outlineLevel="0" collapsed="false">
      <c r="A78" s="0" t="n">
        <v>306</v>
      </c>
      <c r="B78" s="0" t="n">
        <v>4</v>
      </c>
      <c r="C78" s="0" t="n">
        <v>1</v>
      </c>
      <c r="D78" s="0" t="n">
        <v>1</v>
      </c>
      <c r="E78" s="0" t="n">
        <v>1</v>
      </c>
      <c r="F78" s="0" t="n">
        <v>3</v>
      </c>
      <c r="G78" s="0" t="n">
        <v>2</v>
      </c>
      <c r="H78" s="0" t="n">
        <v>3</v>
      </c>
      <c r="I78" s="0" t="n">
        <f aca="false">VLOOKUP(H78, all_products!$A$2:$B$15, 2, 0)</f>
        <v>15</v>
      </c>
      <c r="J78" s="1" t="n">
        <v>1</v>
      </c>
    </row>
    <row r="79" customFormat="false" ht="12.8" hidden="false" customHeight="false" outlineLevel="0" collapsed="false">
      <c r="A79" s="0" t="n">
        <v>401</v>
      </c>
      <c r="B79" s="0" t="n">
        <v>5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f aca="false">VLOOKUP(H79, all_products!$A$2:$B$15, 2, 0)</f>
        <v>10</v>
      </c>
      <c r="J79" s="1" t="n">
        <v>1</v>
      </c>
    </row>
    <row r="80" customFormat="false" ht="12.8" hidden="false" customHeight="false" outlineLevel="0" collapsed="false">
      <c r="A80" s="0" t="n">
        <v>402</v>
      </c>
      <c r="B80" s="0" t="n">
        <v>5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1</v>
      </c>
      <c r="H80" s="0" t="n">
        <v>2</v>
      </c>
      <c r="I80" s="0" t="n">
        <f aca="false">VLOOKUP(H80, all_products!$A$2:$B$15, 2, 0)</f>
        <v>5</v>
      </c>
      <c r="J80" s="1" t="n">
        <v>1</v>
      </c>
    </row>
    <row r="81" customFormat="false" ht="12.8" hidden="false" customHeight="false" outlineLevel="0" collapsed="false">
      <c r="A81" s="0" t="n">
        <v>403</v>
      </c>
      <c r="B81" s="0" t="n">
        <v>5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1</v>
      </c>
      <c r="H81" s="0" t="n">
        <v>3</v>
      </c>
      <c r="I81" s="0" t="n">
        <f aca="false">VLOOKUP(H81, all_products!$A$2:$B$15, 2, 0)</f>
        <v>15</v>
      </c>
      <c r="J81" s="1" t="n">
        <v>1</v>
      </c>
    </row>
    <row r="82" customFormat="false" ht="12.8" hidden="false" customHeight="false" outlineLevel="0" collapsed="false">
      <c r="A82" s="0" t="n">
        <v>404</v>
      </c>
      <c r="B82" s="0" t="n">
        <v>5</v>
      </c>
      <c r="C82" s="0" t="n">
        <v>1</v>
      </c>
      <c r="D82" s="0" t="n">
        <v>1</v>
      </c>
      <c r="E82" s="0" t="n">
        <v>1</v>
      </c>
      <c r="F82" s="0" t="n">
        <v>4</v>
      </c>
      <c r="G82" s="0" t="n">
        <v>1</v>
      </c>
      <c r="H82" s="0" t="n">
        <v>4</v>
      </c>
      <c r="I82" s="0" t="n">
        <f aca="false">VLOOKUP(H82, all_products!$A$2:$B$15, 2, 0)</f>
        <v>20</v>
      </c>
      <c r="J82" s="1" t="n">
        <v>1</v>
      </c>
    </row>
    <row r="83" customFormat="false" ht="12.8" hidden="false" customHeight="false" outlineLevel="0" collapsed="false">
      <c r="A83" s="0" t="n">
        <v>501</v>
      </c>
      <c r="B83" s="0" t="n">
        <v>6</v>
      </c>
      <c r="C83" s="0" t="n">
        <v>1</v>
      </c>
      <c r="D83" s="0" t="n">
        <v>1</v>
      </c>
      <c r="E83" s="0" t="n">
        <v>3</v>
      </c>
      <c r="F83" s="0" t="n">
        <v>1</v>
      </c>
      <c r="G83" s="0" t="n">
        <v>1</v>
      </c>
      <c r="H83" s="0" t="n">
        <v>13</v>
      </c>
      <c r="I83" s="0" t="n">
        <f aca="false">VLOOKUP(H83, all_products!$A$2:$B$15, 2, 0)</f>
        <v>3</v>
      </c>
      <c r="J83" s="1" t="n">
        <v>1</v>
      </c>
    </row>
    <row r="84" customFormat="false" ht="12.8" hidden="false" customHeight="false" outlineLevel="0" collapsed="false">
      <c r="A84" s="0" t="n">
        <v>502</v>
      </c>
      <c r="B84" s="0" t="n">
        <v>6</v>
      </c>
      <c r="C84" s="0" t="n">
        <v>1</v>
      </c>
      <c r="D84" s="0" t="n">
        <v>1</v>
      </c>
      <c r="E84" s="0" t="n">
        <v>3</v>
      </c>
      <c r="F84" s="0" t="n">
        <v>1</v>
      </c>
      <c r="G84" s="0" t="n">
        <v>2</v>
      </c>
      <c r="H84" s="0" t="n">
        <v>13</v>
      </c>
      <c r="I84" s="0" t="n">
        <f aca="false">VLOOKUP(H84, all_products!$A$2:$B$15, 2, 0)</f>
        <v>3</v>
      </c>
      <c r="J84" s="1" t="n">
        <v>1</v>
      </c>
    </row>
    <row r="85" customFormat="false" ht="12.8" hidden="false" customHeight="false" outlineLevel="0" collapsed="false">
      <c r="A85" s="0" t="n">
        <v>503</v>
      </c>
      <c r="B85" s="0" t="n">
        <v>6</v>
      </c>
      <c r="C85" s="0" t="n">
        <v>1</v>
      </c>
      <c r="D85" s="0" t="n">
        <v>2</v>
      </c>
      <c r="E85" s="0" t="n">
        <v>2</v>
      </c>
      <c r="F85" s="0" t="n">
        <v>1</v>
      </c>
      <c r="G85" s="0" t="n">
        <v>1</v>
      </c>
      <c r="H85" s="0" t="n">
        <v>8</v>
      </c>
      <c r="I85" s="0" t="n">
        <f aca="false">VLOOKUP(H85, all_products!$A$2:$B$15, 2, 0)</f>
        <v>12</v>
      </c>
      <c r="J85" s="1" t="n">
        <v>1</v>
      </c>
    </row>
    <row r="86" customFormat="false" ht="12.8" hidden="false" customHeight="false" outlineLevel="0" collapsed="false">
      <c r="A86" s="0" t="n">
        <v>504</v>
      </c>
      <c r="B86" s="0" t="n">
        <v>6</v>
      </c>
      <c r="C86" s="0" t="n">
        <v>1</v>
      </c>
      <c r="D86" s="0" t="n">
        <v>2</v>
      </c>
      <c r="E86" s="0" t="n">
        <v>2</v>
      </c>
      <c r="F86" s="0" t="n">
        <v>1</v>
      </c>
      <c r="G86" s="0" t="n">
        <v>2</v>
      </c>
      <c r="H86" s="0" t="n">
        <v>8</v>
      </c>
      <c r="I86" s="0" t="n">
        <f aca="false">VLOOKUP(H86, all_products!$A$2:$B$15, 2, 0)</f>
        <v>12</v>
      </c>
      <c r="J86" s="1" t="n">
        <v>1</v>
      </c>
    </row>
    <row r="87" customFormat="false" ht="12.8" hidden="false" customHeight="false" outlineLevel="0" collapsed="false">
      <c r="A87" s="0" t="n">
        <v>505</v>
      </c>
      <c r="B87" s="0" t="n">
        <v>6</v>
      </c>
      <c r="C87" s="0" t="n">
        <v>1</v>
      </c>
      <c r="D87" s="0" t="n">
        <v>2</v>
      </c>
      <c r="E87" s="0" t="n">
        <v>2</v>
      </c>
      <c r="F87" s="0" t="n">
        <v>2</v>
      </c>
      <c r="G87" s="0" t="n">
        <v>1</v>
      </c>
      <c r="H87" s="0" t="n">
        <v>7</v>
      </c>
      <c r="I87" s="0" t="n">
        <f aca="false">VLOOKUP(H87, all_products!$A$2:$B$15, 2, 0)</f>
        <v>11</v>
      </c>
      <c r="J87" s="1" t="n">
        <v>1</v>
      </c>
    </row>
    <row r="88" customFormat="false" ht="12.8" hidden="false" customHeight="false" outlineLevel="0" collapsed="false">
      <c r="A88" s="0" t="n">
        <v>506</v>
      </c>
      <c r="B88" s="0" t="n">
        <v>6</v>
      </c>
      <c r="C88" s="0" t="n">
        <v>1</v>
      </c>
      <c r="D88" s="0" t="n">
        <v>2</v>
      </c>
      <c r="E88" s="0" t="n">
        <v>2</v>
      </c>
      <c r="F88" s="0" t="n">
        <v>2</v>
      </c>
      <c r="G88" s="0" t="n">
        <v>2</v>
      </c>
      <c r="H88" s="0" t="n">
        <v>9</v>
      </c>
      <c r="I88" s="0" t="n">
        <f aca="false">VLOOKUP(H88, all_products!$A$2:$B$15, 2, 0)</f>
        <v>13</v>
      </c>
      <c r="J88" s="1" t="n">
        <v>1</v>
      </c>
    </row>
    <row r="89" customFormat="false" ht="12.8" hidden="false" customHeight="false" outlineLevel="0" collapsed="false">
      <c r="A89" s="0" t="n">
        <v>507</v>
      </c>
      <c r="B89" s="0" t="n">
        <v>6</v>
      </c>
      <c r="C89" s="0" t="n">
        <v>1</v>
      </c>
      <c r="D89" s="0" t="n">
        <v>3</v>
      </c>
      <c r="E89" s="0" t="n">
        <v>1</v>
      </c>
      <c r="F89" s="0" t="n">
        <v>1</v>
      </c>
      <c r="G89" s="0" t="n">
        <v>1</v>
      </c>
      <c r="H89" s="0" t="n">
        <v>7</v>
      </c>
      <c r="I89" s="0" t="n">
        <f aca="false">VLOOKUP(H89, all_products!$A$2:$B$15, 2, 0)</f>
        <v>11</v>
      </c>
      <c r="J89" s="1" t="n">
        <v>1</v>
      </c>
    </row>
    <row r="90" customFormat="false" ht="12.8" hidden="false" customHeight="false" outlineLevel="0" collapsed="false">
      <c r="A90" s="0" t="n">
        <v>508</v>
      </c>
      <c r="B90" s="0" t="n">
        <v>6</v>
      </c>
      <c r="C90" s="0" t="n">
        <v>1</v>
      </c>
      <c r="D90" s="0" t="n">
        <v>3</v>
      </c>
      <c r="E90" s="0" t="n">
        <v>1</v>
      </c>
      <c r="F90" s="0" t="n">
        <v>1</v>
      </c>
      <c r="G90" s="0" t="n">
        <v>2</v>
      </c>
      <c r="H90" s="0" t="n">
        <v>7</v>
      </c>
      <c r="I90" s="0" t="n">
        <f aca="false">VLOOKUP(H90, all_products!$A$2:$B$15, 2, 0)</f>
        <v>11</v>
      </c>
      <c r="J90" s="1" t="n">
        <v>1</v>
      </c>
    </row>
    <row r="91" customFormat="false" ht="12.8" hidden="false" customHeight="false" outlineLevel="0" collapsed="false">
      <c r="A91" s="0" t="n">
        <v>601</v>
      </c>
      <c r="B91" s="0" t="n">
        <v>7</v>
      </c>
      <c r="C91" s="0" t="n">
        <v>1</v>
      </c>
      <c r="D91" s="0" t="n">
        <v>1</v>
      </c>
      <c r="E91" s="0" t="n">
        <v>4</v>
      </c>
      <c r="F91" s="0" t="n">
        <v>1</v>
      </c>
      <c r="G91" s="0" t="n">
        <v>1</v>
      </c>
      <c r="H91" s="0" t="n">
        <v>9</v>
      </c>
      <c r="I91" s="0" t="n">
        <f aca="false">VLOOKUP(H91, all_products!$A$2:$B$15, 2, 0)</f>
        <v>13</v>
      </c>
      <c r="J91" s="1" t="n">
        <v>1</v>
      </c>
    </row>
    <row r="92" customFormat="false" ht="12.8" hidden="false" customHeight="false" outlineLevel="0" collapsed="false">
      <c r="A92" s="0" t="n">
        <v>602</v>
      </c>
      <c r="B92" s="0" t="n">
        <v>7</v>
      </c>
      <c r="C92" s="0" t="n">
        <v>1</v>
      </c>
      <c r="D92" s="0" t="n">
        <v>2</v>
      </c>
      <c r="E92" s="0" t="n">
        <v>3</v>
      </c>
      <c r="F92" s="0" t="n">
        <v>1</v>
      </c>
      <c r="G92" s="0" t="n">
        <v>1</v>
      </c>
      <c r="H92" s="0" t="n">
        <v>7</v>
      </c>
      <c r="I92" s="0" t="n">
        <f aca="false">VLOOKUP(H92, all_products!$A$2:$B$15, 2, 0)</f>
        <v>11</v>
      </c>
      <c r="J92" s="1" t="n">
        <v>1</v>
      </c>
    </row>
    <row r="93" customFormat="false" ht="12.8" hidden="false" customHeight="false" outlineLevel="0" collapsed="false">
      <c r="A93" s="0" t="n">
        <v>603</v>
      </c>
      <c r="B93" s="0" t="n">
        <v>7</v>
      </c>
      <c r="C93" s="0" t="n">
        <v>1</v>
      </c>
      <c r="D93" s="0" t="n">
        <v>2</v>
      </c>
      <c r="E93" s="0" t="n">
        <v>3</v>
      </c>
      <c r="F93" s="0" t="n">
        <v>1</v>
      </c>
      <c r="G93" s="0" t="n">
        <v>2</v>
      </c>
      <c r="H93" s="0" t="n">
        <v>7</v>
      </c>
      <c r="I93" s="0" t="n">
        <f aca="false">VLOOKUP(H93, all_products!$A$2:$B$15, 2, 0)</f>
        <v>11</v>
      </c>
      <c r="J93" s="1" t="n">
        <v>1</v>
      </c>
    </row>
    <row r="94" customFormat="false" ht="12.8" hidden="false" customHeight="false" outlineLevel="0" collapsed="false">
      <c r="A94" s="0" t="n">
        <v>604</v>
      </c>
      <c r="B94" s="0" t="n">
        <v>7</v>
      </c>
      <c r="C94" s="0" t="n">
        <v>1</v>
      </c>
      <c r="D94" s="0" t="n">
        <v>3</v>
      </c>
      <c r="E94" s="0" t="n">
        <v>2</v>
      </c>
      <c r="F94" s="0" t="n">
        <v>1</v>
      </c>
      <c r="G94" s="0" t="n">
        <v>1</v>
      </c>
      <c r="H94" s="0" t="n">
        <v>1</v>
      </c>
      <c r="I94" s="0" t="n">
        <f aca="false">VLOOKUP(H94, all_products!$A$2:$B$15, 2, 0)</f>
        <v>10</v>
      </c>
      <c r="J94" s="1" t="n">
        <v>1</v>
      </c>
    </row>
    <row r="95" customFormat="false" ht="12.8" hidden="false" customHeight="false" outlineLevel="0" collapsed="false">
      <c r="A95" s="0" t="n">
        <v>605</v>
      </c>
      <c r="B95" s="0" t="n">
        <v>7</v>
      </c>
      <c r="C95" s="0" t="n">
        <v>1</v>
      </c>
      <c r="D95" s="0" t="n">
        <v>4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f aca="false">VLOOKUP(H95, all_products!$A$2:$B$15, 2, 0)</f>
        <v>10</v>
      </c>
      <c r="J95" s="1" t="n">
        <v>1</v>
      </c>
    </row>
    <row r="96" customFormat="false" ht="12.8" hidden="false" customHeight="false" outlineLevel="0" collapsed="false">
      <c r="A96" s="0" t="n">
        <v>606</v>
      </c>
      <c r="B96" s="0" t="n">
        <v>7</v>
      </c>
      <c r="C96" s="0" t="n">
        <v>1</v>
      </c>
      <c r="D96" s="0" t="n">
        <v>4</v>
      </c>
      <c r="E96" s="0" t="n">
        <v>1</v>
      </c>
      <c r="F96" s="0" t="n">
        <v>1</v>
      </c>
      <c r="G96" s="0" t="n">
        <v>2</v>
      </c>
      <c r="H96" s="0" t="n">
        <v>2</v>
      </c>
      <c r="I96" s="0" t="n">
        <f aca="false">VLOOKUP(H96, all_products!$A$2:$B$15, 2, 0)</f>
        <v>5</v>
      </c>
      <c r="J96" s="1" t="n">
        <v>1</v>
      </c>
    </row>
    <row r="97" customFormat="false" ht="12.8" hidden="false" customHeight="false" outlineLevel="0" collapsed="false">
      <c r="A97" s="0" t="n">
        <v>701</v>
      </c>
      <c r="B97" s="0" t="n">
        <v>8</v>
      </c>
      <c r="C97" s="0" t="n">
        <v>1</v>
      </c>
      <c r="D97" s="0" t="n">
        <v>1</v>
      </c>
      <c r="E97" s="0" t="n">
        <v>3</v>
      </c>
      <c r="F97" s="0" t="n">
        <v>1</v>
      </c>
      <c r="G97" s="0" t="n">
        <v>1</v>
      </c>
      <c r="H97" s="0" t="n">
        <v>13</v>
      </c>
      <c r="I97" s="0" t="n">
        <f aca="false">VLOOKUP(H97, all_products!$A$2:$B$15, 2, 0)</f>
        <v>3</v>
      </c>
      <c r="J97" s="1" t="n">
        <v>1</v>
      </c>
    </row>
    <row r="98" customFormat="false" ht="12.8" hidden="false" customHeight="false" outlineLevel="0" collapsed="false">
      <c r="A98" s="0" t="n">
        <v>702</v>
      </c>
      <c r="B98" s="0" t="n">
        <v>8</v>
      </c>
      <c r="C98" s="0" t="n">
        <v>1</v>
      </c>
      <c r="D98" s="0" t="n">
        <v>1</v>
      </c>
      <c r="E98" s="0" t="n">
        <v>3</v>
      </c>
      <c r="F98" s="0" t="n">
        <v>1</v>
      </c>
      <c r="G98" s="0" t="n">
        <v>2</v>
      </c>
      <c r="H98" s="0" t="n">
        <v>9</v>
      </c>
      <c r="I98" s="0" t="n">
        <f aca="false">VLOOKUP(H98, all_products!$A$2:$B$15, 2, 0)</f>
        <v>13</v>
      </c>
      <c r="J98" s="1" t="n">
        <v>1</v>
      </c>
    </row>
    <row r="99" customFormat="false" ht="12.8" hidden="false" customHeight="false" outlineLevel="0" collapsed="false">
      <c r="A99" s="0" t="n">
        <v>703</v>
      </c>
      <c r="B99" s="0" t="n">
        <v>8</v>
      </c>
      <c r="C99" s="0" t="n">
        <v>1</v>
      </c>
      <c r="D99" s="0" t="n">
        <v>2</v>
      </c>
      <c r="E99" s="0" t="n">
        <v>2</v>
      </c>
      <c r="F99" s="0" t="n">
        <v>1</v>
      </c>
      <c r="G99" s="0" t="n">
        <v>1</v>
      </c>
      <c r="H99" s="0" t="n">
        <v>5</v>
      </c>
      <c r="I99" s="0" t="n">
        <f aca="false">VLOOKUP(H99, all_products!$A$2:$B$15, 2, 0)</f>
        <v>6</v>
      </c>
      <c r="J99" s="1" t="n">
        <v>1</v>
      </c>
    </row>
    <row r="100" customFormat="false" ht="12.8" hidden="false" customHeight="false" outlineLevel="0" collapsed="false">
      <c r="A100" s="0" t="n">
        <v>704</v>
      </c>
      <c r="B100" s="0" t="n">
        <v>8</v>
      </c>
      <c r="C100" s="0" t="n">
        <v>1</v>
      </c>
      <c r="D100" s="0" t="n">
        <v>2</v>
      </c>
      <c r="E100" s="0" t="n">
        <v>2</v>
      </c>
      <c r="F100" s="0" t="n">
        <v>1</v>
      </c>
      <c r="G100" s="0" t="n">
        <v>2</v>
      </c>
      <c r="H100" s="0" t="n">
        <v>5</v>
      </c>
      <c r="I100" s="0" t="n">
        <f aca="false">VLOOKUP(H100, all_products!$A$2:$B$15, 2, 0)</f>
        <v>6</v>
      </c>
      <c r="J100" s="1" t="n">
        <v>1</v>
      </c>
    </row>
    <row r="101" customFormat="false" ht="12.8" hidden="false" customHeight="false" outlineLevel="0" collapsed="false">
      <c r="A101" s="0" t="n">
        <v>705</v>
      </c>
      <c r="B101" s="0" t="n">
        <v>8</v>
      </c>
      <c r="C101" s="0" t="n">
        <v>1</v>
      </c>
      <c r="D101" s="0" t="n">
        <v>2</v>
      </c>
      <c r="E101" s="0" t="n">
        <v>2</v>
      </c>
      <c r="F101" s="0" t="n">
        <v>1</v>
      </c>
      <c r="G101" s="0" t="n">
        <v>3</v>
      </c>
      <c r="H101" s="0" t="n">
        <v>5</v>
      </c>
      <c r="I101" s="0" t="n">
        <f aca="false">VLOOKUP(H101, all_products!$A$2:$B$15, 2, 0)</f>
        <v>6</v>
      </c>
      <c r="J101" s="1" t="n">
        <v>1</v>
      </c>
    </row>
    <row r="102" customFormat="false" ht="12.8" hidden="false" customHeight="false" outlineLevel="0" collapsed="false">
      <c r="A102" s="0" t="n">
        <v>706</v>
      </c>
      <c r="B102" s="0" t="n">
        <v>8</v>
      </c>
      <c r="C102" s="0" t="n">
        <v>1</v>
      </c>
      <c r="D102" s="0" t="n">
        <v>3</v>
      </c>
      <c r="E102" s="0" t="n">
        <v>1</v>
      </c>
      <c r="F102" s="0" t="n">
        <v>1</v>
      </c>
      <c r="G102" s="0" t="n">
        <v>1</v>
      </c>
      <c r="H102" s="0" t="n">
        <v>5</v>
      </c>
      <c r="I102" s="0" t="n">
        <f aca="false">VLOOKUP(H102, all_products!$A$2:$B$15, 2, 0)</f>
        <v>6</v>
      </c>
      <c r="J102" s="1" t="n">
        <v>1</v>
      </c>
    </row>
    <row r="103" customFormat="false" ht="12.8" hidden="false" customHeight="false" outlineLevel="0" collapsed="false">
      <c r="A103" s="0" t="n">
        <v>707</v>
      </c>
      <c r="B103" s="0" t="n">
        <v>8</v>
      </c>
      <c r="C103" s="0" t="n">
        <v>1</v>
      </c>
      <c r="D103" s="0" t="n">
        <v>3</v>
      </c>
      <c r="E103" s="0" t="n">
        <v>1</v>
      </c>
      <c r="F103" s="0" t="n">
        <v>1</v>
      </c>
      <c r="G103" s="0" t="n">
        <v>2</v>
      </c>
      <c r="H103" s="0" t="n">
        <v>5</v>
      </c>
      <c r="I103" s="0" t="n">
        <f aca="false">VLOOKUP(H103, all_products!$A$2:$B$15, 2, 0)</f>
        <v>6</v>
      </c>
      <c r="J103" s="1" t="n">
        <v>1</v>
      </c>
    </row>
    <row r="104" customFormat="false" ht="12.8" hidden="false" customHeight="false" outlineLevel="0" collapsed="false">
      <c r="A104" s="0" t="n">
        <v>708</v>
      </c>
      <c r="B104" s="0" t="n">
        <v>8</v>
      </c>
      <c r="C104" s="0" t="n">
        <v>1</v>
      </c>
      <c r="D104" s="0" t="n">
        <v>3</v>
      </c>
      <c r="E104" s="0" t="n">
        <v>1</v>
      </c>
      <c r="F104" s="0" t="n">
        <v>1</v>
      </c>
      <c r="G104" s="0" t="n">
        <v>3</v>
      </c>
      <c r="H104" s="0" t="n">
        <v>5</v>
      </c>
      <c r="I104" s="0" t="n">
        <f aca="false">VLOOKUP(H104, all_products!$A$2:$B$15, 2, 0)</f>
        <v>6</v>
      </c>
      <c r="J104" s="1" t="n">
        <v>1</v>
      </c>
    </row>
    <row r="105" customFormat="false" ht="12.8" hidden="false" customHeight="false" outlineLevel="0" collapsed="false">
      <c r="A105" s="0" t="n">
        <v>801</v>
      </c>
      <c r="B105" s="0" t="n">
        <v>9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f aca="false">VLOOKUP(H105, all_products!$A$2:$B$15, 2, 0)</f>
        <v>10</v>
      </c>
      <c r="J105" s="1" t="n">
        <v>1</v>
      </c>
    </row>
    <row r="106" customFormat="false" ht="12.8" hidden="false" customHeight="false" outlineLevel="0" collapsed="false">
      <c r="A106" s="0" t="n">
        <v>802</v>
      </c>
      <c r="B106" s="0" t="n">
        <v>9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2</v>
      </c>
      <c r="H106" s="0" t="n">
        <v>9</v>
      </c>
      <c r="I106" s="0" t="n">
        <f aca="false">VLOOKUP(H106, all_products!$A$2:$B$15, 2, 0)</f>
        <v>13</v>
      </c>
      <c r="J106" s="1" t="n">
        <v>1</v>
      </c>
    </row>
    <row r="107" customFormat="false" ht="12.8" hidden="false" customHeight="false" outlineLevel="0" collapsed="false">
      <c r="A107" s="0" t="n">
        <v>803</v>
      </c>
      <c r="B107" s="0" t="n">
        <v>9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3</v>
      </c>
      <c r="H107" s="0" t="n">
        <v>5</v>
      </c>
      <c r="I107" s="0" t="n">
        <f aca="false">VLOOKUP(H107, all_products!$A$2:$B$15, 2, 0)</f>
        <v>6</v>
      </c>
      <c r="J107" s="1" t="n">
        <v>1</v>
      </c>
    </row>
    <row r="108" customFormat="false" ht="12.8" hidden="false" customHeight="false" outlineLevel="0" collapsed="false">
      <c r="A108" s="0" t="n">
        <v>901</v>
      </c>
      <c r="B108" s="0" t="n">
        <v>10</v>
      </c>
      <c r="C108" s="0" t="n">
        <v>1</v>
      </c>
      <c r="D108" s="0" t="n">
        <v>1</v>
      </c>
      <c r="E108" s="0" t="n">
        <v>3</v>
      </c>
      <c r="F108" s="0" t="n">
        <v>1</v>
      </c>
      <c r="G108" s="0" t="n">
        <v>1</v>
      </c>
      <c r="H108" s="0" t="n">
        <v>9</v>
      </c>
      <c r="I108" s="0" t="n">
        <f aca="false">VLOOKUP(H108, all_products!$A$2:$B$15, 2, 0)</f>
        <v>13</v>
      </c>
      <c r="J108" s="1" t="n">
        <v>1</v>
      </c>
    </row>
    <row r="109" customFormat="false" ht="12.8" hidden="false" customHeight="false" outlineLevel="0" collapsed="false">
      <c r="A109" s="0" t="n">
        <v>902</v>
      </c>
      <c r="B109" s="0" t="n">
        <v>10</v>
      </c>
      <c r="C109" s="0" t="n">
        <v>1</v>
      </c>
      <c r="D109" s="0" t="n">
        <v>2</v>
      </c>
      <c r="E109" s="0" t="n">
        <v>2</v>
      </c>
      <c r="F109" s="0" t="n">
        <v>1</v>
      </c>
      <c r="G109" s="0" t="n">
        <v>1</v>
      </c>
      <c r="H109" s="0" t="n">
        <v>1</v>
      </c>
      <c r="I109" s="0" t="n">
        <f aca="false">VLOOKUP(H109, all_products!$A$2:$B$15, 2, 0)</f>
        <v>10</v>
      </c>
      <c r="J109" s="1" t="n">
        <v>1</v>
      </c>
    </row>
    <row r="110" customFormat="false" ht="12.8" hidden="false" customHeight="false" outlineLevel="0" collapsed="false">
      <c r="A110" s="0" t="n">
        <v>903</v>
      </c>
      <c r="B110" s="0" t="n">
        <v>10</v>
      </c>
      <c r="C110" s="0" t="n">
        <v>1</v>
      </c>
      <c r="D110" s="0" t="n">
        <v>2</v>
      </c>
      <c r="E110" s="0" t="n">
        <v>2</v>
      </c>
      <c r="F110" s="0" t="n">
        <v>1</v>
      </c>
      <c r="G110" s="0" t="n">
        <v>2</v>
      </c>
      <c r="H110" s="0" t="n">
        <v>9</v>
      </c>
      <c r="I110" s="0" t="n">
        <f aca="false">VLOOKUP(H110, all_products!$A$2:$B$15, 2, 0)</f>
        <v>13</v>
      </c>
      <c r="J110" s="1" t="n">
        <v>1</v>
      </c>
    </row>
    <row r="111" customFormat="false" ht="12.8" hidden="false" customHeight="false" outlineLevel="0" collapsed="false">
      <c r="A111" s="0" t="n">
        <v>904</v>
      </c>
      <c r="B111" s="0" t="n">
        <v>10</v>
      </c>
      <c r="C111" s="0" t="n">
        <v>1</v>
      </c>
      <c r="D111" s="0" t="n">
        <v>2</v>
      </c>
      <c r="E111" s="0" t="n">
        <v>2</v>
      </c>
      <c r="F111" s="0" t="n">
        <v>1</v>
      </c>
      <c r="G111" s="0" t="n">
        <v>3</v>
      </c>
      <c r="H111" s="0" t="n">
        <v>0</v>
      </c>
      <c r="I111" s="0" t="n">
        <f aca="false">VLOOKUP(H111, all_products!$A$2:$B$15, 2, 0)</f>
        <v>8</v>
      </c>
      <c r="J111" s="1" t="n">
        <v>1</v>
      </c>
    </row>
    <row r="112" customFormat="false" ht="12.8" hidden="false" customHeight="false" outlineLevel="0" collapsed="false">
      <c r="A112" s="0" t="n">
        <v>905</v>
      </c>
      <c r="B112" s="0" t="n">
        <v>10</v>
      </c>
      <c r="C112" s="0" t="n">
        <v>1</v>
      </c>
      <c r="D112" s="0" t="n">
        <v>2</v>
      </c>
      <c r="E112" s="0" t="n">
        <v>2</v>
      </c>
      <c r="F112" s="0" t="n">
        <v>1</v>
      </c>
      <c r="G112" s="0" t="n">
        <v>4</v>
      </c>
      <c r="H112" s="0" t="n">
        <v>8</v>
      </c>
      <c r="I112" s="0" t="n">
        <f aca="false">VLOOKUP(H112, all_products!$A$2:$B$15, 2, 0)</f>
        <v>12</v>
      </c>
      <c r="J112" s="1" t="n">
        <v>1</v>
      </c>
    </row>
    <row r="113" customFormat="false" ht="12.8" hidden="false" customHeight="false" outlineLevel="0" collapsed="false">
      <c r="A113" s="0" t="n">
        <v>906</v>
      </c>
      <c r="B113" s="0" t="n">
        <v>10</v>
      </c>
      <c r="C113" s="0" t="n">
        <v>1</v>
      </c>
      <c r="D113" s="0" t="n">
        <v>2</v>
      </c>
      <c r="E113" s="0" t="n">
        <v>2</v>
      </c>
      <c r="F113" s="0" t="n">
        <v>1</v>
      </c>
      <c r="G113" s="0" t="n">
        <v>5</v>
      </c>
      <c r="H113" s="0" t="n">
        <v>8</v>
      </c>
      <c r="I113" s="0" t="n">
        <f aca="false">VLOOKUP(H113, all_products!$A$2:$B$15, 2, 0)</f>
        <v>12</v>
      </c>
      <c r="J113" s="1" t="n">
        <v>1</v>
      </c>
    </row>
    <row r="114" customFormat="false" ht="12.8" hidden="false" customHeight="false" outlineLevel="0" collapsed="false">
      <c r="A114" s="0" t="n">
        <v>907</v>
      </c>
      <c r="B114" s="0" t="n">
        <v>10</v>
      </c>
      <c r="C114" s="0" t="n">
        <v>1</v>
      </c>
      <c r="D114" s="0" t="n">
        <v>3</v>
      </c>
      <c r="E114" s="0" t="n">
        <v>1</v>
      </c>
      <c r="F114" s="0" t="n">
        <v>1</v>
      </c>
      <c r="G114" s="0" t="n">
        <v>1</v>
      </c>
      <c r="H114" s="0" t="n">
        <v>2</v>
      </c>
      <c r="I114" s="0" t="n">
        <f aca="false">VLOOKUP(H114, all_products!$A$2:$B$15, 2, 0)</f>
        <v>5</v>
      </c>
      <c r="J114" s="1" t="n">
        <v>1</v>
      </c>
    </row>
    <row r="115" customFormat="false" ht="12.8" hidden="false" customHeight="false" outlineLevel="0" collapsed="false">
      <c r="A115" s="0" t="n">
        <v>908</v>
      </c>
      <c r="B115" s="0" t="n">
        <v>10</v>
      </c>
      <c r="C115" s="0" t="n">
        <v>1</v>
      </c>
      <c r="D115" s="0" t="n">
        <v>3</v>
      </c>
      <c r="E115" s="0" t="n">
        <v>1</v>
      </c>
      <c r="F115" s="0" t="n">
        <v>1</v>
      </c>
      <c r="G115" s="0" t="n">
        <v>2</v>
      </c>
      <c r="H115" s="0" t="n">
        <v>3</v>
      </c>
      <c r="I115" s="0" t="n">
        <f aca="false">VLOOKUP(H115, all_products!$A$2:$B$15, 2, 0)</f>
        <v>15</v>
      </c>
      <c r="J115" s="1" t="n">
        <v>1</v>
      </c>
    </row>
    <row r="116" customFormat="false" ht="12.8" hidden="false" customHeight="false" outlineLevel="0" collapsed="false">
      <c r="A116" s="0" t="n">
        <v>909</v>
      </c>
      <c r="B116" s="0" t="n">
        <v>10</v>
      </c>
      <c r="C116" s="0" t="n">
        <v>1</v>
      </c>
      <c r="D116" s="0" t="n">
        <v>3</v>
      </c>
      <c r="E116" s="0" t="n">
        <v>1</v>
      </c>
      <c r="F116" s="0" t="n">
        <v>1</v>
      </c>
      <c r="G116" s="0" t="n">
        <v>3</v>
      </c>
      <c r="H116" s="0" t="n">
        <v>9</v>
      </c>
      <c r="I116" s="0" t="n">
        <f aca="false">VLOOKUP(H116, all_products!$A$2:$B$15, 2, 0)</f>
        <v>13</v>
      </c>
      <c r="J116" s="1" t="n">
        <v>1</v>
      </c>
    </row>
    <row r="117" customFormat="false" ht="12.8" hidden="false" customHeight="false" outlineLevel="0" collapsed="false">
      <c r="A117" s="0" t="n">
        <v>910</v>
      </c>
      <c r="B117" s="0" t="n">
        <v>10</v>
      </c>
      <c r="C117" s="0" t="n">
        <v>1</v>
      </c>
      <c r="D117" s="0" t="n">
        <v>3</v>
      </c>
      <c r="E117" s="0" t="n">
        <v>1</v>
      </c>
      <c r="F117" s="0" t="n">
        <v>1</v>
      </c>
      <c r="G117" s="0" t="n">
        <v>4</v>
      </c>
      <c r="H117" s="0" t="n">
        <v>8</v>
      </c>
      <c r="I117" s="0" t="n">
        <f aca="false">VLOOKUP(H117, all_products!$A$2:$B$15, 2, 0)</f>
        <v>12</v>
      </c>
      <c r="J117" s="1" t="n">
        <v>1</v>
      </c>
    </row>
    <row r="118" customFormat="false" ht="12.8" hidden="false" customHeight="false" outlineLevel="0" collapsed="false">
      <c r="A118" s="0" t="n">
        <v>911</v>
      </c>
      <c r="B118" s="0" t="n">
        <v>10</v>
      </c>
      <c r="C118" s="0" t="n">
        <v>1</v>
      </c>
      <c r="D118" s="0" t="n">
        <v>3</v>
      </c>
      <c r="E118" s="0" t="n">
        <v>1</v>
      </c>
      <c r="F118" s="0" t="n">
        <v>1</v>
      </c>
      <c r="G118" s="0" t="n">
        <v>5</v>
      </c>
      <c r="H118" s="0" t="n">
        <v>8</v>
      </c>
      <c r="I118" s="0" t="n">
        <f aca="false">VLOOKUP(H118, all_products!$A$2:$B$40, 2, 0)</f>
        <v>12</v>
      </c>
      <c r="J118" s="1" t="n">
        <v>1</v>
      </c>
    </row>
    <row r="119" customFormat="false" ht="12.8" hidden="false" customHeight="false" outlineLevel="0" collapsed="false">
      <c r="A119" s="0" t="n">
        <v>1001</v>
      </c>
      <c r="B119" s="0" t="n">
        <v>11</v>
      </c>
      <c r="C119" s="0" t="n">
        <v>1</v>
      </c>
      <c r="D119" s="0" t="n">
        <v>1</v>
      </c>
      <c r="E119" s="0" t="n">
        <v>3</v>
      </c>
      <c r="F119" s="0" t="n">
        <v>1</v>
      </c>
      <c r="G119" s="0" t="n">
        <v>1</v>
      </c>
      <c r="H119" s="0" t="n">
        <v>14</v>
      </c>
      <c r="I119" s="0" t="n">
        <f aca="false">VLOOKUP(H119, all_products!$A$2:$B$40, 2, 0)</f>
        <v>2</v>
      </c>
      <c r="J119" s="1" t="n">
        <v>1</v>
      </c>
    </row>
    <row r="120" customFormat="false" ht="12.8" hidden="false" customHeight="false" outlineLevel="0" collapsed="false">
      <c r="A120" s="0" t="n">
        <v>1002</v>
      </c>
      <c r="B120" s="0" t="n">
        <v>11</v>
      </c>
      <c r="C120" s="0" t="n">
        <v>1</v>
      </c>
      <c r="D120" s="0" t="n">
        <v>1</v>
      </c>
      <c r="E120" s="0" t="n">
        <v>3</v>
      </c>
      <c r="F120" s="0" t="n">
        <v>1</v>
      </c>
      <c r="G120" s="0" t="n">
        <v>2</v>
      </c>
      <c r="H120" s="0" t="n">
        <v>15</v>
      </c>
      <c r="I120" s="0" t="n">
        <f aca="false">VLOOKUP(H120, all_products!$A$2:$B$40, 2, 0)</f>
        <v>3</v>
      </c>
      <c r="J120" s="1" t="n">
        <v>1</v>
      </c>
    </row>
    <row r="121" customFormat="false" ht="12.8" hidden="false" customHeight="false" outlineLevel="0" collapsed="false">
      <c r="A121" s="0" t="n">
        <v>1003</v>
      </c>
      <c r="B121" s="0" t="n">
        <v>11</v>
      </c>
      <c r="C121" s="0" t="n">
        <v>1</v>
      </c>
      <c r="D121" s="0" t="n">
        <v>1</v>
      </c>
      <c r="E121" s="0" t="n">
        <v>3</v>
      </c>
      <c r="F121" s="0" t="n">
        <v>1</v>
      </c>
      <c r="G121" s="0" t="n">
        <v>3</v>
      </c>
      <c r="H121" s="0" t="n">
        <v>16</v>
      </c>
      <c r="I121" s="0" t="n">
        <f aca="false">VLOOKUP(H121, all_products!$A$2:$B$40, 2, 0)</f>
        <v>4</v>
      </c>
      <c r="J121" s="1" t="n">
        <v>1</v>
      </c>
    </row>
    <row r="122" customFormat="false" ht="12.8" hidden="false" customHeight="false" outlineLevel="0" collapsed="false">
      <c r="A122" s="0" t="n">
        <v>1004</v>
      </c>
      <c r="B122" s="0" t="n">
        <v>11</v>
      </c>
      <c r="C122" s="0" t="n">
        <v>1</v>
      </c>
      <c r="D122" s="0" t="n">
        <v>2</v>
      </c>
      <c r="E122" s="0" t="n">
        <v>2</v>
      </c>
      <c r="F122" s="0" t="n">
        <v>1</v>
      </c>
      <c r="G122" s="0" t="n">
        <v>1</v>
      </c>
      <c r="H122" s="0" t="n">
        <v>17</v>
      </c>
      <c r="I122" s="0" t="n">
        <f aca="false">VLOOKUP(H122, all_products!$A$2:$B$40, 2, 0)</f>
        <v>5</v>
      </c>
      <c r="J122" s="1" t="n">
        <v>1</v>
      </c>
    </row>
    <row r="123" customFormat="false" ht="12.8" hidden="false" customHeight="false" outlineLevel="0" collapsed="false">
      <c r="A123" s="0" t="n">
        <v>1005</v>
      </c>
      <c r="B123" s="0" t="n">
        <v>11</v>
      </c>
      <c r="C123" s="0" t="n">
        <v>1</v>
      </c>
      <c r="D123" s="0" t="n">
        <v>2</v>
      </c>
      <c r="E123" s="0" t="n">
        <v>2</v>
      </c>
      <c r="F123" s="0" t="n">
        <v>1</v>
      </c>
      <c r="G123" s="0" t="n">
        <v>2</v>
      </c>
      <c r="H123" s="0" t="n">
        <v>18</v>
      </c>
      <c r="I123" s="0" t="n">
        <f aca="false">VLOOKUP(H123, all_products!$A$2:$B$40, 2, 0)</f>
        <v>6</v>
      </c>
      <c r="J123" s="1" t="n">
        <v>1</v>
      </c>
    </row>
    <row r="124" customFormat="false" ht="12.8" hidden="false" customHeight="false" outlineLevel="0" collapsed="false">
      <c r="A124" s="0" t="n">
        <v>1006</v>
      </c>
      <c r="B124" s="0" t="n">
        <v>11</v>
      </c>
      <c r="C124" s="0" t="n">
        <v>1</v>
      </c>
      <c r="D124" s="0" t="n">
        <v>2</v>
      </c>
      <c r="E124" s="0" t="n">
        <v>2</v>
      </c>
      <c r="F124" s="0" t="n">
        <v>1</v>
      </c>
      <c r="G124" s="0" t="n">
        <v>3</v>
      </c>
      <c r="H124" s="0" t="n">
        <v>19</v>
      </c>
      <c r="I124" s="0" t="n">
        <f aca="false">VLOOKUP(H124, all_products!$A$2:$B$40, 2, 0)</f>
        <v>7</v>
      </c>
      <c r="J124" s="1" t="n">
        <v>1</v>
      </c>
    </row>
    <row r="125" customFormat="false" ht="12.8" hidden="false" customHeight="false" outlineLevel="0" collapsed="false">
      <c r="A125" s="0" t="n">
        <v>1007</v>
      </c>
      <c r="B125" s="0" t="n">
        <v>11</v>
      </c>
      <c r="C125" s="0" t="n">
        <v>1</v>
      </c>
      <c r="D125" s="0" t="n">
        <v>3</v>
      </c>
      <c r="E125" s="0" t="n">
        <v>1</v>
      </c>
      <c r="F125" s="0" t="n">
        <v>1</v>
      </c>
      <c r="G125" s="0" t="n">
        <v>1</v>
      </c>
      <c r="H125" s="0" t="n">
        <v>20</v>
      </c>
      <c r="I125" s="0" t="n">
        <f aca="false">VLOOKUP(H125, all_products!$A$2:$B$40, 2, 0)</f>
        <v>8</v>
      </c>
      <c r="J125" s="1" t="n">
        <v>1</v>
      </c>
    </row>
    <row r="126" customFormat="false" ht="12.8" hidden="false" customHeight="false" outlineLevel="0" collapsed="false">
      <c r="A126" s="0" t="n">
        <v>1008</v>
      </c>
      <c r="B126" s="0" t="n">
        <v>11</v>
      </c>
      <c r="C126" s="0" t="n">
        <v>1</v>
      </c>
      <c r="D126" s="0" t="n">
        <v>3</v>
      </c>
      <c r="E126" s="0" t="n">
        <v>1</v>
      </c>
      <c r="F126" s="0" t="n">
        <v>1</v>
      </c>
      <c r="G126" s="0" t="n">
        <v>2</v>
      </c>
      <c r="H126" s="0" t="n">
        <v>21</v>
      </c>
      <c r="I126" s="0" t="n">
        <f aca="false">VLOOKUP(H126, all_products!$A$2:$B$40, 2, 0)</f>
        <v>9</v>
      </c>
      <c r="J126" s="1" t="n">
        <v>1</v>
      </c>
    </row>
    <row r="127" customFormat="false" ht="12.8" hidden="false" customHeight="false" outlineLevel="0" collapsed="false">
      <c r="A127" s="0" t="n">
        <v>1009</v>
      </c>
      <c r="B127" s="0" t="n">
        <v>11</v>
      </c>
      <c r="C127" s="0" t="n">
        <v>1</v>
      </c>
      <c r="D127" s="0" t="n">
        <v>3</v>
      </c>
      <c r="E127" s="0" t="n">
        <v>1</v>
      </c>
      <c r="F127" s="0" t="n">
        <v>1</v>
      </c>
      <c r="G127" s="0" t="n">
        <v>3</v>
      </c>
      <c r="H127" s="0" t="n">
        <v>22</v>
      </c>
      <c r="I127" s="0" t="n">
        <f aca="false">VLOOKUP(H127, all_products!$A$2:$B$40, 2, 0)</f>
        <v>10</v>
      </c>
      <c r="J127" s="1" t="n">
        <v>1</v>
      </c>
    </row>
  </sheetData>
  <autoFilter ref="A1:J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10.6632653061225"/>
    <col collapsed="false" hidden="false" max="2" min="2" style="0" width="10.530612244898"/>
    <col collapsed="false" hidden="false" max="3" min="3" style="0" width="13.2295918367347"/>
    <col collapsed="false" hidden="false" max="4" min="4" style="0" width="25.9387755102041"/>
    <col collapsed="false" hidden="false" max="5" min="5" style="0" width="10.8010204081633"/>
    <col collapsed="false" hidden="false" max="6" min="6" style="0" width="16.0663265306122"/>
    <col collapsed="false" hidden="false" max="7" min="7" style="0" width="17.5510204081633"/>
    <col collapsed="false" hidden="false" max="8" min="8" style="0" width="14.1989795918367"/>
    <col collapsed="false" hidden="false" max="9" min="9" style="0" width="17.4387755102041"/>
    <col collapsed="false" hidden="false" max="10" min="10" style="0" width="14.3520408163265"/>
    <col collapsed="false" hidden="false" max="11" min="11" style="0" width="13.2755102040816"/>
    <col collapsed="false" hidden="false" max="12" min="12" style="0" width="14.8112244897959"/>
    <col collapsed="false" hidden="false" max="1025" min="13" style="0" width="8.23469387755102"/>
  </cols>
  <sheetData>
    <row r="1" customFormat="false" ht="12.8" hidden="false" customHeight="false" outlineLevel="0" collapsed="false">
      <c r="A1" s="5" t="s">
        <v>7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22</v>
      </c>
      <c r="D2" s="0" t="s">
        <v>23</v>
      </c>
      <c r="E2" s="0" t="n">
        <v>6</v>
      </c>
      <c r="F2" s="0" t="n">
        <v>2</v>
      </c>
      <c r="G2" s="0" t="s">
        <v>24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25</v>
      </c>
      <c r="D3" s="0" t="s">
        <v>23</v>
      </c>
      <c r="E3" s="0" t="n">
        <v>6</v>
      </c>
      <c r="F3" s="0" t="n">
        <v>2</v>
      </c>
      <c r="G3" s="0" t="s">
        <v>24</v>
      </c>
    </row>
    <row r="4" customFormat="false" ht="12.8" hidden="false" customHeight="false" outlineLevel="0" collapsed="false">
      <c r="A4" s="0" t="n">
        <v>3</v>
      </c>
      <c r="B4" s="0" t="n">
        <v>15</v>
      </c>
      <c r="C4" s="0" t="s">
        <v>26</v>
      </c>
      <c r="D4" s="0" t="s">
        <v>23</v>
      </c>
      <c r="E4" s="0" t="n">
        <v>6</v>
      </c>
      <c r="F4" s="0" t="n">
        <v>2</v>
      </c>
      <c r="G4" s="0" t="s">
        <v>24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s">
        <v>27</v>
      </c>
      <c r="D5" s="0" t="s">
        <v>23</v>
      </c>
      <c r="E5" s="0" t="n">
        <v>6</v>
      </c>
      <c r="F5" s="0" t="n">
        <v>3</v>
      </c>
      <c r="G5" s="0" t="s">
        <v>28</v>
      </c>
    </row>
    <row r="6" customFormat="false" ht="12.8" hidden="false" customHeight="false" outlineLevel="0" collapsed="false">
      <c r="A6" s="0" t="n">
        <v>0</v>
      </c>
      <c r="B6" s="0" t="n">
        <v>8</v>
      </c>
      <c r="C6" s="0" t="s">
        <v>29</v>
      </c>
      <c r="D6" s="0" t="s">
        <v>30</v>
      </c>
      <c r="E6" s="0" t="n">
        <v>0</v>
      </c>
      <c r="F6" s="0" t="n">
        <v>1</v>
      </c>
      <c r="G6" s="0" t="s">
        <v>31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32</v>
      </c>
      <c r="D7" s="0" t="s">
        <v>33</v>
      </c>
      <c r="E7" s="0" t="n">
        <v>7</v>
      </c>
      <c r="F7" s="0" t="n">
        <v>2</v>
      </c>
      <c r="G7" s="0" t="s">
        <v>24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s">
        <v>34</v>
      </c>
      <c r="D8" s="0" t="s">
        <v>33</v>
      </c>
      <c r="E8" s="0" t="n">
        <v>7</v>
      </c>
      <c r="F8" s="0" t="n">
        <v>3</v>
      </c>
      <c r="G8" s="0" t="s">
        <v>28</v>
      </c>
    </row>
    <row r="9" customFormat="false" ht="12.8" hidden="false" customHeight="false" outlineLevel="0" collapsed="false">
      <c r="A9" s="0" t="n">
        <v>7</v>
      </c>
      <c r="B9" s="0" t="n">
        <v>11</v>
      </c>
      <c r="C9" s="0" t="s">
        <v>35</v>
      </c>
      <c r="D9" s="0" t="s">
        <v>36</v>
      </c>
      <c r="E9" s="0" t="n">
        <v>8</v>
      </c>
      <c r="F9" s="0" t="n">
        <v>4</v>
      </c>
      <c r="G9" s="0" t="s">
        <v>37</v>
      </c>
    </row>
    <row r="10" customFormat="false" ht="12.8" hidden="false" customHeight="false" outlineLevel="0" collapsed="false">
      <c r="A10" s="0" t="n">
        <v>8</v>
      </c>
      <c r="B10" s="0" t="n">
        <v>12</v>
      </c>
      <c r="C10" s="0" t="s">
        <v>38</v>
      </c>
      <c r="D10" s="0" t="s">
        <v>36</v>
      </c>
      <c r="E10" s="0" t="n">
        <v>8</v>
      </c>
      <c r="F10" s="0" t="n">
        <v>2</v>
      </c>
      <c r="G10" s="0" t="s">
        <v>24</v>
      </c>
    </row>
    <row r="11" customFormat="false" ht="12.8" hidden="false" customHeight="false" outlineLevel="0" collapsed="false">
      <c r="A11" s="0" t="n">
        <v>9</v>
      </c>
      <c r="B11" s="0" t="n">
        <v>13</v>
      </c>
      <c r="C11" s="0" t="s">
        <v>39</v>
      </c>
      <c r="D11" s="0" t="s">
        <v>40</v>
      </c>
      <c r="E11" s="0" t="n">
        <v>10</v>
      </c>
      <c r="F11" s="0" t="n">
        <v>3</v>
      </c>
      <c r="G11" s="0" t="s">
        <v>28</v>
      </c>
    </row>
    <row r="12" customFormat="false" ht="12.8" hidden="false" customHeight="false" outlineLevel="0" collapsed="false">
      <c r="A12" s="0" t="n">
        <v>10</v>
      </c>
      <c r="B12" s="0" t="n">
        <v>14</v>
      </c>
      <c r="C12" s="0" t="s">
        <v>41</v>
      </c>
      <c r="D12" s="0" t="s">
        <v>42</v>
      </c>
      <c r="E12" s="0" t="n">
        <v>5</v>
      </c>
      <c r="F12" s="0" t="n">
        <v>2</v>
      </c>
      <c r="G12" s="0" t="s">
        <v>24</v>
      </c>
    </row>
    <row r="13" customFormat="false" ht="12.8" hidden="false" customHeight="false" outlineLevel="0" collapsed="false">
      <c r="A13" s="0" t="n">
        <v>11</v>
      </c>
      <c r="B13" s="0" t="n">
        <v>16</v>
      </c>
      <c r="C13" s="0" t="s">
        <v>43</v>
      </c>
      <c r="D13" s="0" t="s">
        <v>42</v>
      </c>
      <c r="E13" s="0" t="n">
        <v>5</v>
      </c>
      <c r="F13" s="0" t="n">
        <v>3</v>
      </c>
      <c r="G13" s="0" t="s">
        <v>28</v>
      </c>
    </row>
    <row r="14" customFormat="false" ht="12.8" hidden="false" customHeight="false" outlineLevel="0" collapsed="false">
      <c r="A14" s="0" t="n">
        <v>12</v>
      </c>
      <c r="B14" s="0" t="n">
        <v>17</v>
      </c>
      <c r="C14" s="0" t="s">
        <v>44</v>
      </c>
      <c r="D14" s="0" t="s">
        <v>23</v>
      </c>
      <c r="E14" s="0" t="n">
        <v>6</v>
      </c>
      <c r="F14" s="0" t="n">
        <v>2</v>
      </c>
      <c r="G14" s="0" t="s">
        <v>24</v>
      </c>
      <c r="M14" s="0" t="s">
        <v>45</v>
      </c>
    </row>
    <row r="15" s="6" customFormat="true" ht="12.8" hidden="false" customHeight="false" outlineLevel="0" collapsed="false">
      <c r="A15" s="6" t="n">
        <v>13</v>
      </c>
      <c r="B15" s="6" t="n">
        <v>3</v>
      </c>
      <c r="C15" s="6" t="s">
        <v>46</v>
      </c>
      <c r="D15" s="6" t="s">
        <v>36</v>
      </c>
      <c r="E15" s="6" t="n">
        <v>8</v>
      </c>
      <c r="F15" s="6" t="n">
        <v>3</v>
      </c>
      <c r="G15" s="6" t="s">
        <v>28</v>
      </c>
    </row>
    <row r="16" customFormat="false" ht="12.8" hidden="false" customHeight="false" outlineLevel="0" collapsed="false">
      <c r="A16" s="0" t="n">
        <v>14</v>
      </c>
      <c r="B16" s="0" t="n">
        <v>2</v>
      </c>
      <c r="C16" s="0" t="s">
        <v>47</v>
      </c>
      <c r="D16" s="7" t="s">
        <v>40</v>
      </c>
      <c r="E16" s="0" t="n">
        <v>10</v>
      </c>
      <c r="F16" s="0" t="n">
        <v>762</v>
      </c>
      <c r="G16" s="7" t="s">
        <v>48</v>
      </c>
      <c r="H16" s="0" t="s">
        <v>36</v>
      </c>
      <c r="I16" s="0" t="n">
        <v>19</v>
      </c>
      <c r="J16" s="0" t="s">
        <v>49</v>
      </c>
      <c r="K16" s="7" t="s">
        <v>50</v>
      </c>
      <c r="L16" s="0" t="n">
        <v>21</v>
      </c>
    </row>
    <row r="17" customFormat="false" ht="12.8" hidden="false" customHeight="false" outlineLevel="0" collapsed="false">
      <c r="A17" s="8" t="n">
        <v>15</v>
      </c>
      <c r="B17" s="0" t="n">
        <v>3</v>
      </c>
      <c r="C17" s="0" t="s">
        <v>51</v>
      </c>
      <c r="D17" s="7" t="s">
        <v>40</v>
      </c>
      <c r="E17" s="0" t="n">
        <v>10</v>
      </c>
      <c r="F17" s="0" t="n">
        <v>762</v>
      </c>
      <c r="G17" s="7" t="s">
        <v>48</v>
      </c>
      <c r="H17" s="8" t="s">
        <v>52</v>
      </c>
      <c r="I17" s="0" t="n">
        <v>20</v>
      </c>
      <c r="J17" s="0" t="s">
        <v>49</v>
      </c>
      <c r="K17" s="7" t="s">
        <v>50</v>
      </c>
      <c r="L17" s="0" t="n">
        <v>21</v>
      </c>
    </row>
    <row r="18" customFormat="false" ht="12.8" hidden="false" customHeight="false" outlineLevel="0" collapsed="false">
      <c r="A18" s="8" t="n">
        <v>16</v>
      </c>
      <c r="B18" s="0" t="n">
        <v>4</v>
      </c>
      <c r="C18" s="0" t="s">
        <v>53</v>
      </c>
      <c r="D18" s="7" t="s">
        <v>40</v>
      </c>
      <c r="E18" s="0" t="n">
        <v>10</v>
      </c>
      <c r="F18" s="0" t="n">
        <v>762</v>
      </c>
      <c r="G18" s="7" t="s">
        <v>48</v>
      </c>
      <c r="H18" s="0" t="s">
        <v>36</v>
      </c>
      <c r="I18" s="8" t="n">
        <v>19</v>
      </c>
      <c r="J18" s="0" t="s">
        <v>31</v>
      </c>
      <c r="K18" s="7" t="s">
        <v>50</v>
      </c>
      <c r="L18" s="0" t="n">
        <v>21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54</v>
      </c>
      <c r="D19" s="7" t="s">
        <v>40</v>
      </c>
      <c r="E19" s="0" t="n">
        <v>10</v>
      </c>
      <c r="F19" s="0" t="n">
        <v>29</v>
      </c>
      <c r="G19" s="0" t="s">
        <v>55</v>
      </c>
      <c r="H19" s="0" t="s">
        <v>36</v>
      </c>
      <c r="I19" s="0" t="n">
        <v>19</v>
      </c>
      <c r="J19" s="0" t="s">
        <v>49</v>
      </c>
      <c r="K19" s="0" t="s">
        <v>55</v>
      </c>
      <c r="L19" s="0" t="n">
        <v>82</v>
      </c>
    </row>
    <row r="20" customFormat="false" ht="12.8" hidden="false" customHeight="false" outlineLevel="0" collapsed="false">
      <c r="A20" s="8" t="n">
        <v>18</v>
      </c>
      <c r="B20" s="0" t="n">
        <v>6</v>
      </c>
      <c r="C20" s="0" t="s">
        <v>56</v>
      </c>
      <c r="D20" s="7" t="s">
        <v>40</v>
      </c>
      <c r="E20" s="0" t="n">
        <v>10</v>
      </c>
      <c r="F20" s="0" t="n">
        <v>29</v>
      </c>
      <c r="G20" s="0" t="s">
        <v>55</v>
      </c>
      <c r="H20" s="8" t="s">
        <v>52</v>
      </c>
      <c r="I20" s="0" t="n">
        <v>20</v>
      </c>
      <c r="J20" s="0" t="s">
        <v>49</v>
      </c>
      <c r="K20" s="0" t="s">
        <v>55</v>
      </c>
      <c r="L20" s="0" t="n">
        <v>82</v>
      </c>
    </row>
    <row r="21" customFormat="false" ht="12.8" hidden="false" customHeight="false" outlineLevel="0" collapsed="false">
      <c r="A21" s="0" t="n">
        <v>19</v>
      </c>
      <c r="B21" s="0" t="n">
        <v>7</v>
      </c>
      <c r="C21" s="0" t="s">
        <v>57</v>
      </c>
      <c r="D21" s="7" t="s">
        <v>40</v>
      </c>
      <c r="E21" s="0" t="n">
        <v>10</v>
      </c>
      <c r="F21" s="0" t="n">
        <v>29</v>
      </c>
      <c r="G21" s="0" t="s">
        <v>55</v>
      </c>
      <c r="H21" s="0" t="s">
        <v>40</v>
      </c>
      <c r="I21" s="0" t="n">
        <v>23</v>
      </c>
      <c r="J21" s="0" t="s">
        <v>31</v>
      </c>
      <c r="K21" s="0" t="s">
        <v>55</v>
      </c>
      <c r="L21" s="0" t="n">
        <v>82</v>
      </c>
    </row>
    <row r="22" customFormat="false" ht="12.8" hidden="false" customHeight="false" outlineLevel="0" collapsed="false">
      <c r="A22" s="0" t="n">
        <v>20</v>
      </c>
      <c r="B22" s="0" t="n">
        <v>8</v>
      </c>
      <c r="C22" s="0" t="s">
        <v>58</v>
      </c>
      <c r="D22" s="7" t="s">
        <v>40</v>
      </c>
      <c r="E22" s="0" t="n">
        <v>10</v>
      </c>
      <c r="F22" s="0" t="n">
        <v>5</v>
      </c>
      <c r="G22" s="0" t="s">
        <v>59</v>
      </c>
      <c r="H22" s="0" t="s">
        <v>36</v>
      </c>
      <c r="I22" s="0" t="n">
        <v>19</v>
      </c>
      <c r="J22" s="0" t="s">
        <v>49</v>
      </c>
      <c r="K22" s="0" t="s">
        <v>60</v>
      </c>
      <c r="L22" s="0" t="n">
        <v>11</v>
      </c>
    </row>
    <row r="23" customFormat="false" ht="12.8" hidden="false" customHeight="false" outlineLevel="0" collapsed="false">
      <c r="A23" s="8" t="n">
        <v>21</v>
      </c>
      <c r="B23" s="0" t="n">
        <v>9</v>
      </c>
      <c r="C23" s="0" t="s">
        <v>61</v>
      </c>
      <c r="D23" s="7" t="s">
        <v>40</v>
      </c>
      <c r="E23" s="0" t="n">
        <v>10</v>
      </c>
      <c r="F23" s="0" t="n">
        <v>6</v>
      </c>
      <c r="G23" s="0" t="s">
        <v>62</v>
      </c>
      <c r="H23" s="8" t="s">
        <v>52</v>
      </c>
      <c r="I23" s="0" t="n">
        <v>20</v>
      </c>
      <c r="J23" s="0" t="s">
        <v>49</v>
      </c>
      <c r="K23" s="0" t="s">
        <v>63</v>
      </c>
      <c r="L23" s="0" t="n">
        <v>12</v>
      </c>
    </row>
    <row r="24" customFormat="false" ht="12.8" hidden="false" customHeight="false" outlineLevel="0" collapsed="false">
      <c r="A24" s="8" t="n">
        <v>22</v>
      </c>
      <c r="B24" s="0" t="n">
        <v>10</v>
      </c>
      <c r="C24" s="0" t="s">
        <v>64</v>
      </c>
      <c r="D24" s="7" t="s">
        <v>40</v>
      </c>
      <c r="E24" s="0" t="n">
        <v>10</v>
      </c>
      <c r="F24" s="0" t="n">
        <v>7</v>
      </c>
      <c r="G24" s="0" t="s">
        <v>65</v>
      </c>
      <c r="H24" s="0" t="s">
        <v>36</v>
      </c>
      <c r="I24" s="8" t="n">
        <v>19</v>
      </c>
      <c r="J24" s="0" t="s">
        <v>31</v>
      </c>
      <c r="K24" s="0" t="s">
        <v>66</v>
      </c>
      <c r="L24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O47" activeCellId="0" sqref="O47"/>
    </sheetView>
  </sheetViews>
  <sheetFormatPr defaultRowHeight="12.8"/>
  <cols>
    <col collapsed="false" hidden="false" max="1" min="1" style="0" width="15.1173469387755"/>
    <col collapsed="false" hidden="false" max="2" min="2" style="0" width="10.6632653061225"/>
    <col collapsed="false" hidden="false" max="3" min="3" style="0" width="8.23469387755102"/>
    <col collapsed="false" hidden="false" max="5" min="4" style="0" width="14.8469387755102"/>
    <col collapsed="false" hidden="false" max="6" min="6" style="0" width="18.6275510204082"/>
    <col collapsed="false" hidden="false" max="7" min="7" style="0" width="11.3418367346939"/>
    <col collapsed="false" hidden="false" max="8" min="8" style="0" width="30.7142857142857"/>
    <col collapsed="false" hidden="false" max="9" min="9" style="0" width="19.6020408163265"/>
    <col collapsed="false" hidden="false" max="10" min="10" style="0" width="15.5255102040816"/>
    <col collapsed="false" hidden="false" max="11" min="11" style="0" width="11.0714285714286"/>
    <col collapsed="false" hidden="false" max="12" min="12" style="0" width="11.3418367346939"/>
    <col collapsed="false" hidden="false" max="13" min="13" style="0" width="13.2295918367347"/>
    <col collapsed="false" hidden="false" max="14" min="14" style="0" width="12.9591836734694"/>
    <col collapsed="false" hidden="false" max="15" min="15" style="0" width="13.8214285714286"/>
    <col collapsed="false" hidden="false" max="16" min="16" style="0" width="16.6020408163265"/>
    <col collapsed="false" hidden="false" max="17" min="17" style="0" width="13.3622448979592"/>
    <col collapsed="false" hidden="false" max="18" min="18" style="0" width="12.7448979591837"/>
    <col collapsed="false" hidden="false" max="19" min="19" style="0" width="9.50510204081633"/>
    <col collapsed="false" hidden="false" max="1025" min="20" style="0" width="8.23469387755102"/>
  </cols>
  <sheetData>
    <row r="1" customFormat="false" ht="12.8" hidden="false" customHeight="false" outlineLevel="0" collapsed="false">
      <c r="A1" s="2" t="s">
        <v>1</v>
      </c>
      <c r="B1" s="2" t="s">
        <v>7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</row>
    <row r="2" s="9" customFormat="true" ht="12.8" hidden="false" customHeight="false" outlineLevel="0" collapsed="false">
      <c r="A2" s="9" t="n">
        <v>1</v>
      </c>
      <c r="B2" s="9" t="n">
        <v>0</v>
      </c>
      <c r="C2" s="9" t="n">
        <f aca="false">SUMIFS(matches!$J$2:$J$101,matches!$B$2:$B$101,$A2,matches!$H$2:$H$101,$B2)</f>
        <v>1</v>
      </c>
      <c r="D2" s="9" t="n">
        <f aca="false">SUMIFS(matches!$J$2:$J$101,matches!$B$2:$B$101,$A2,matches!$H$2:$H$101,$B2, matches!$F$2:$F$101, 1)</f>
        <v>0</v>
      </c>
      <c r="E2" s="9" t="n">
        <f aca="false">SUMIFS(matches!$I$2:$I$101,matches!$B$2:$B$101,$A2,matches!$H$2:$H$101,$B2)</f>
        <v>8</v>
      </c>
      <c r="F2" s="9" t="n">
        <f aca="false">SUMIFS(matches!$I$2:$I$101,matches!$B$2:$B$101,$A2,matches!$H$2:$H$101,$B2, matches!$F$2:$F$101, 1)</f>
        <v>0</v>
      </c>
      <c r="G2" s="9" t="n">
        <v>1</v>
      </c>
      <c r="H2" s="9" t="s">
        <v>74</v>
      </c>
      <c r="I2" s="9" t="s">
        <v>23</v>
      </c>
      <c r="J2" s="9" t="str">
        <f aca="false">VLOOKUP(B2,all_products!$A$2:$C$13, 3, 0)</f>
        <v>General Empty</v>
      </c>
      <c r="K2" s="9" t="str">
        <f aca="false">VLOOKUP($B2, all_products!$A$2:$G$14, 4, 0)</f>
        <v>General</v>
      </c>
      <c r="L2" s="9" t="n">
        <f aca="false">VLOOKUP($B2, all_products!$A$2:$G$14, 5, 0)</f>
        <v>0</v>
      </c>
      <c r="M2" s="9" t="n">
        <f aca="false">VLOOKUP($B2, all_products!$A$2:$G$14, 6, 0)</f>
        <v>1</v>
      </c>
      <c r="N2" s="9" t="str">
        <f aca="false">VLOOKUP($B2, all_products!$A$2:$G$14, 7, 0)</f>
        <v>Other</v>
      </c>
      <c r="O2" s="9" t="n">
        <f aca="false">VLOOKUP($B2, all_products!$A$2:$L$40, 8, 0)</f>
        <v>0</v>
      </c>
      <c r="P2" s="9" t="n">
        <f aca="false">VLOOKUP($B2, all_products!$A$2:$L$40, 9, 0)</f>
        <v>0</v>
      </c>
      <c r="Q2" s="9" t="n">
        <f aca="false">VLOOKUP($B2, all_products!$A$2:$L$40, 10, 0)</f>
        <v>0</v>
      </c>
      <c r="R2" s="9" t="n">
        <f aca="false">VLOOKUP($B2, all_products!$A$2:$L$40, 11, 0)</f>
        <v>0</v>
      </c>
      <c r="S2" s="9" t="n">
        <f aca="false">VLOOKUP($B2, all_products!$A$2:$L$40, 12, 0)</f>
        <v>0</v>
      </c>
    </row>
    <row r="3" s="9" customFormat="true" ht="12.8" hidden="false" customHeight="false" outlineLevel="0" collapsed="false">
      <c r="A3" s="9" t="n">
        <v>1</v>
      </c>
      <c r="B3" s="9" t="n">
        <v>1</v>
      </c>
      <c r="C3" s="9" t="n">
        <f aca="false">SUMIFS(matches!$J$2:$J$101,matches!$B$2:$B$101,$A3,matches!$H$2:$H$101,$B3)</f>
        <v>9</v>
      </c>
      <c r="D3" s="9" t="n">
        <f aca="false">SUMIFS(matches!$J$2:$J$101,matches!$B$2:$B$101,$A3,matches!$H$2:$H$101,$B3, matches!$F$2:$F$101, 1)</f>
        <v>8</v>
      </c>
      <c r="E3" s="9" t="n">
        <f aca="false">SUMIFS(matches!$I$2:$I$101,matches!$B$2:$B$101,$A3,matches!$H$2:$H$101,$B3)</f>
        <v>90</v>
      </c>
      <c r="F3" s="9" t="n">
        <f aca="false">SUMIFS(matches!$I$2:$I$101,matches!$B$2:$B$101,$A3,matches!$H$2:$H$101,$B3, matches!$F$2:$F$101, 1)</f>
        <v>80</v>
      </c>
      <c r="G3" s="9" t="n">
        <v>1</v>
      </c>
      <c r="H3" s="9" t="s">
        <v>74</v>
      </c>
      <c r="I3" s="9" t="s">
        <v>23</v>
      </c>
      <c r="J3" s="9" t="str">
        <f aca="false">VLOOKUP(B3,all_products!$A$2:$C$13, 3, 0)</f>
        <v>Product 1</v>
      </c>
      <c r="K3" s="9" t="str">
        <f aca="false">VLOOKUP($B3, all_products!$A$2:$G$14, 4, 0)</f>
        <v>Chocolate</v>
      </c>
      <c r="L3" s="9" t="n">
        <f aca="false">VLOOKUP($B3, all_products!$A$2:$G$14, 5, 0)</f>
        <v>6</v>
      </c>
      <c r="M3" s="9" t="n">
        <f aca="false">VLOOKUP($B3, all_products!$A$2:$G$14, 6, 0)</f>
        <v>2</v>
      </c>
      <c r="N3" s="9" t="str">
        <f aca="false">VLOOKUP($B3, all_products!$A$2:$G$14, 7, 0)</f>
        <v>MARS GCC</v>
      </c>
      <c r="O3" s="9" t="n">
        <f aca="false">VLOOKUP($B3, all_products!$A$2:$L$40, 8, 0)</f>
        <v>0</v>
      </c>
      <c r="P3" s="9" t="n">
        <f aca="false">VLOOKUP($B3, all_products!$A$2:$L$40, 9, 0)</f>
        <v>0</v>
      </c>
      <c r="Q3" s="9" t="n">
        <f aca="false">VLOOKUP($B3, all_products!$A$2:$L$40, 10, 0)</f>
        <v>0</v>
      </c>
      <c r="R3" s="9" t="n">
        <f aca="false">VLOOKUP($B3, all_products!$A$2:$L$40, 11, 0)</f>
        <v>0</v>
      </c>
      <c r="S3" s="9" t="n">
        <f aca="false">VLOOKUP($B3, all_products!$A$2:$L$40, 12, 0)</f>
        <v>0</v>
      </c>
    </row>
    <row r="4" s="9" customFormat="true" ht="12.8" hidden="false" customHeight="false" outlineLevel="0" collapsed="false">
      <c r="A4" s="9" t="n">
        <v>1</v>
      </c>
      <c r="B4" s="9" t="n">
        <v>2</v>
      </c>
      <c r="C4" s="9" t="n">
        <f aca="false">SUMIFS(matches!$J$2:$J$101,matches!$B$2:$B$101,$A4,matches!$H$2:$H$101,$B4)</f>
        <v>8</v>
      </c>
      <c r="D4" s="9" t="n">
        <f aca="false">SUMIFS(matches!$J$2:$J$101,matches!$B$2:$B$101,$A4,matches!$H$2:$H$101,$B4, matches!$F$2:$F$101, 1)</f>
        <v>3</v>
      </c>
      <c r="E4" s="9" t="n">
        <f aca="false">SUMIFS(matches!$I$2:$I$101,matches!$B$2:$B$101,$A4,matches!$H$2:$H$101,$B4)</f>
        <v>40</v>
      </c>
      <c r="F4" s="9" t="n">
        <f aca="false">SUMIFS(matches!$I$2:$I$101,matches!$B$2:$B$101,$A4,matches!$H$2:$H$101,$B4, matches!$F$2:$F$101, 1)</f>
        <v>15</v>
      </c>
      <c r="G4" s="9" t="n">
        <v>1</v>
      </c>
      <c r="H4" s="9" t="s">
        <v>74</v>
      </c>
      <c r="I4" s="9" t="s">
        <v>23</v>
      </c>
      <c r="J4" s="9" t="str">
        <f aca="false">VLOOKUP(B4,all_products!$A$2:$C$13, 3, 0)</f>
        <v>Product 2</v>
      </c>
      <c r="K4" s="9" t="str">
        <f aca="false">VLOOKUP($B4, all_products!$A$2:$G$14, 4, 0)</f>
        <v>Chocolate</v>
      </c>
      <c r="L4" s="9" t="n">
        <f aca="false">VLOOKUP($B4, all_products!$A$2:$G$14, 5, 0)</f>
        <v>6</v>
      </c>
      <c r="M4" s="9" t="n">
        <f aca="false">VLOOKUP($B4, all_products!$A$2:$G$14, 6, 0)</f>
        <v>2</v>
      </c>
      <c r="N4" s="9" t="str">
        <f aca="false">VLOOKUP($B4, all_products!$A$2:$G$14, 7, 0)</f>
        <v>MARS GCC</v>
      </c>
      <c r="O4" s="9" t="n">
        <f aca="false">VLOOKUP($B4, all_products!$A$2:$L$40, 8, 0)</f>
        <v>0</v>
      </c>
      <c r="P4" s="9" t="n">
        <f aca="false">VLOOKUP($B4, all_products!$A$2:$L$40, 9, 0)</f>
        <v>0</v>
      </c>
      <c r="Q4" s="9" t="n">
        <f aca="false">VLOOKUP($B4, all_products!$A$2:$L$40, 10, 0)</f>
        <v>0</v>
      </c>
      <c r="R4" s="9" t="n">
        <f aca="false">VLOOKUP($B4, all_products!$A$2:$L$40, 11, 0)</f>
        <v>0</v>
      </c>
      <c r="S4" s="9" t="n">
        <f aca="false">VLOOKUP($B4, all_products!$A$2:$L$40, 12, 0)</f>
        <v>0</v>
      </c>
    </row>
    <row r="5" s="9" customFormat="true" ht="12.8" hidden="false" customHeight="false" outlineLevel="0" collapsed="false">
      <c r="A5" s="9" t="n">
        <v>1</v>
      </c>
      <c r="B5" s="9" t="n">
        <v>3</v>
      </c>
      <c r="C5" s="9" t="n">
        <f aca="false">SUMIFS(matches!$J$2:$J$101,matches!$B$2:$B$101,$A5,matches!$H$2:$H$101,$B5)</f>
        <v>7</v>
      </c>
      <c r="D5" s="9" t="n">
        <f aca="false">SUMIFS(matches!$J$2:$J$101,matches!$B$2:$B$101,$A5,matches!$H$2:$H$101,$B5, matches!$F$2:$F$101, 1)</f>
        <v>6</v>
      </c>
      <c r="E5" s="9" t="n">
        <f aca="false">SUMIFS(matches!$I$2:$I$101,matches!$B$2:$B$101,$A5,matches!$H$2:$H$101,$B5)</f>
        <v>105</v>
      </c>
      <c r="F5" s="9" t="n">
        <f aca="false">SUMIFS(matches!$I$2:$I$101,matches!$B$2:$B$101,$A5,matches!$H$2:$H$101,$B5, matches!$F$2:$F$101, 1)</f>
        <v>90</v>
      </c>
      <c r="G5" s="9" t="n">
        <v>1</v>
      </c>
      <c r="H5" s="9" t="s">
        <v>74</v>
      </c>
      <c r="I5" s="9" t="s">
        <v>23</v>
      </c>
      <c r="J5" s="9" t="str">
        <f aca="false">VLOOKUP(B5,all_products!$A$2:$C$13, 3, 0)</f>
        <v>Product 3</v>
      </c>
      <c r="K5" s="9" t="str">
        <f aca="false">VLOOKUP($B5, all_products!$A$2:$G$14, 4, 0)</f>
        <v>Chocolate</v>
      </c>
      <c r="L5" s="9" t="n">
        <f aca="false">VLOOKUP($B5, all_products!$A$2:$G$14, 5, 0)</f>
        <v>6</v>
      </c>
      <c r="M5" s="9" t="n">
        <f aca="false">VLOOKUP($B5, all_products!$A$2:$G$14, 6, 0)</f>
        <v>2</v>
      </c>
      <c r="N5" s="9" t="str">
        <f aca="false">VLOOKUP($B5, all_products!$A$2:$G$14, 7, 0)</f>
        <v>MARS GCC</v>
      </c>
      <c r="O5" s="9" t="n">
        <f aca="false">VLOOKUP($B5, all_products!$A$2:$L$40, 8, 0)</f>
        <v>0</v>
      </c>
      <c r="P5" s="9" t="n">
        <f aca="false">VLOOKUP($B5, all_products!$A$2:$L$40, 9, 0)</f>
        <v>0</v>
      </c>
      <c r="Q5" s="9" t="n">
        <f aca="false">VLOOKUP($B5, all_products!$A$2:$L$40, 10, 0)</f>
        <v>0</v>
      </c>
      <c r="R5" s="9" t="n">
        <f aca="false">VLOOKUP($B5, all_products!$A$2:$L$40, 11, 0)</f>
        <v>0</v>
      </c>
      <c r="S5" s="9" t="n">
        <f aca="false">VLOOKUP($B5, all_products!$A$2:$L$40, 12, 0)</f>
        <v>0</v>
      </c>
    </row>
    <row r="6" s="9" customFormat="true" ht="12.8" hidden="false" customHeight="false" outlineLevel="0" collapsed="false">
      <c r="A6" s="9" t="n">
        <v>1</v>
      </c>
      <c r="B6" s="9" t="n">
        <v>4</v>
      </c>
      <c r="C6" s="9" t="n">
        <f aca="false">SUMIFS(matches!$J$2:$J$101,matches!$B$2:$B$101,$A6,matches!$H$2:$H$101,$B6)</f>
        <v>2</v>
      </c>
      <c r="D6" s="9" t="n">
        <f aca="false">SUMIFS(matches!$J$2:$J$101,matches!$B$2:$B$101,$A6,matches!$H$2:$H$101,$B6, matches!$F$2:$F$101, 1)</f>
        <v>2</v>
      </c>
      <c r="E6" s="9" t="n">
        <f aca="false">SUMIFS(matches!$I$2:$I$101,matches!$B$2:$B$101,$A6,matches!$H$2:$H$101,$B6)</f>
        <v>40</v>
      </c>
      <c r="F6" s="9" t="n">
        <f aca="false">SUMIFS(matches!$I$2:$I$101,matches!$B$2:$B$101,$A6,matches!$H$2:$H$101,$B6, matches!$F$2:$F$101, 1)</f>
        <v>40</v>
      </c>
      <c r="G6" s="9" t="n">
        <v>1</v>
      </c>
      <c r="H6" s="9" t="s">
        <v>74</v>
      </c>
      <c r="I6" s="9" t="s">
        <v>23</v>
      </c>
      <c r="J6" s="9" t="str">
        <f aca="false">VLOOKUP(B6,all_products!$A$2:$C$13, 3, 0)</f>
        <v>Product 4</v>
      </c>
      <c r="K6" s="9" t="str">
        <f aca="false">VLOOKUP($B6, all_products!$A$2:$G$14, 4, 0)</f>
        <v>Chocolate</v>
      </c>
      <c r="L6" s="9" t="n">
        <f aca="false">VLOOKUP($B6, all_products!$A$2:$G$14, 5, 0)</f>
        <v>6</v>
      </c>
      <c r="M6" s="9" t="n">
        <f aca="false">VLOOKUP($B6, all_products!$A$2:$G$14, 6, 0)</f>
        <v>3</v>
      </c>
      <c r="N6" s="9" t="str">
        <f aca="false">VLOOKUP($B6, all_products!$A$2:$G$14, 7, 0)</f>
        <v>Non-Mars</v>
      </c>
      <c r="O6" s="9" t="n">
        <f aca="false">VLOOKUP($B6, all_products!$A$2:$L$40, 8, 0)</f>
        <v>0</v>
      </c>
      <c r="P6" s="9" t="n">
        <f aca="false">VLOOKUP($B6, all_products!$A$2:$L$40, 9, 0)</f>
        <v>0</v>
      </c>
      <c r="Q6" s="9" t="n">
        <f aca="false">VLOOKUP($B6, all_products!$A$2:$L$40, 10, 0)</f>
        <v>0</v>
      </c>
      <c r="R6" s="9" t="n">
        <f aca="false">VLOOKUP($B6, all_products!$A$2:$L$40, 11, 0)</f>
        <v>0</v>
      </c>
      <c r="S6" s="9" t="n">
        <f aca="false">VLOOKUP($B6, all_products!$A$2:$L$40, 12, 0)</f>
        <v>0</v>
      </c>
    </row>
    <row r="7" s="9" customFormat="true" ht="12.8" hidden="false" customHeight="false" outlineLevel="0" collapsed="false">
      <c r="A7" s="9" t="n">
        <v>1</v>
      </c>
      <c r="B7" s="9" t="n">
        <v>8</v>
      </c>
      <c r="C7" s="9" t="n">
        <f aca="false">SUMIFS(matches!$J$2:$J$101,matches!$B$2:$B$101,$A7,matches!$H$2:$H$101,$B7)</f>
        <v>4</v>
      </c>
      <c r="D7" s="9" t="n">
        <f aca="false">SUMIFS(matches!$J$2:$J$101,matches!$B$2:$B$101,$A7,matches!$H$2:$H$101,$B7, matches!$F$2:$F$101, 1)</f>
        <v>3</v>
      </c>
      <c r="E7" s="9" t="n">
        <f aca="false">SUMIFS(matches!$I$2:$I$101,matches!$B$2:$B$101,$A7,matches!$H$2:$H$101,$B7)</f>
        <v>48</v>
      </c>
      <c r="F7" s="9" t="n">
        <f aca="false">SUMIFS(matches!$I$2:$I$101,matches!$B$2:$B$101,$A7,matches!$H$2:$H$101,$B7, matches!$F$2:$F$101, 1)</f>
        <v>36</v>
      </c>
      <c r="G7" s="9" t="n">
        <v>1</v>
      </c>
      <c r="H7" s="9" t="s">
        <v>74</v>
      </c>
      <c r="I7" s="9" t="s">
        <v>23</v>
      </c>
      <c r="J7" s="9" t="str">
        <f aca="false">VLOOKUP(B7,all_products!$A$2:$C$13, 3, 0)</f>
        <v>Product 8</v>
      </c>
      <c r="K7" s="9" t="str">
        <f aca="false">VLOOKUP($B7, all_products!$A$2:$G$14, 4, 0)</f>
        <v>Gum</v>
      </c>
      <c r="L7" s="9" t="n">
        <f aca="false">VLOOKUP($B7, all_products!$A$2:$G$14, 5, 0)</f>
        <v>8</v>
      </c>
      <c r="M7" s="9" t="n">
        <f aca="false">VLOOKUP($B7, all_products!$A$2:$G$14, 6, 0)</f>
        <v>2</v>
      </c>
      <c r="N7" s="9" t="str">
        <f aca="false">VLOOKUP($B7, all_products!$A$2:$G$14, 7, 0)</f>
        <v>MARS GCC</v>
      </c>
      <c r="O7" s="9" t="n">
        <f aca="false">VLOOKUP($B7, all_products!$A$2:$L$40, 8, 0)</f>
        <v>0</v>
      </c>
      <c r="P7" s="9" t="n">
        <f aca="false">VLOOKUP($B7, all_products!$A$2:$L$40, 9, 0)</f>
        <v>0</v>
      </c>
      <c r="Q7" s="9" t="n">
        <f aca="false">VLOOKUP($B7, all_products!$A$2:$L$40, 10, 0)</f>
        <v>0</v>
      </c>
      <c r="R7" s="9" t="n">
        <f aca="false">VLOOKUP($B7, all_products!$A$2:$L$40, 11, 0)</f>
        <v>0</v>
      </c>
      <c r="S7" s="9" t="n">
        <f aca="false">VLOOKUP($B7, all_products!$A$2:$L$40, 12, 0)</f>
        <v>0</v>
      </c>
    </row>
    <row r="8" s="10" customFormat="true" ht="12.8" hidden="false" customHeight="false" outlineLevel="0" collapsed="false">
      <c r="A8" s="10" t="n">
        <v>2</v>
      </c>
      <c r="B8" s="10" t="n">
        <v>0</v>
      </c>
      <c r="C8" s="10" t="n">
        <f aca="false">SUMIFS(matches!$J$2:$J$101,matches!$B$2:$B$101,$A8,matches!$H$2:$H$101,$B8)</f>
        <v>2</v>
      </c>
      <c r="D8" s="10" t="n">
        <f aca="false">SUMIFS(matches!$J$2:$J$101,matches!$B$2:$B$101,$A8,matches!$H$2:$H$101,$B8, matches!$F$2:$F$101, 1)</f>
        <v>1</v>
      </c>
      <c r="E8" s="10" t="n">
        <f aca="false">SUMIFS(matches!$I$2:$I$101,matches!$B$2:$B$101,$A8,matches!$H$2:$H$101,$B8)</f>
        <v>16</v>
      </c>
      <c r="F8" s="10" t="n">
        <f aca="false">SUMIFS(matches!$I$2:$I$101,matches!$B$2:$B$101,$A8,matches!$H$2:$H$101,$B8, matches!$F$2:$F$101, 1)</f>
        <v>8</v>
      </c>
      <c r="G8" s="10" t="n">
        <v>2</v>
      </c>
      <c r="H8" s="10" t="s">
        <v>75</v>
      </c>
      <c r="I8" s="10" t="s">
        <v>23</v>
      </c>
      <c r="J8" s="10" t="str">
        <f aca="false">VLOOKUP(B8,all_products!$A$2:$C$13, 3, 0)</f>
        <v>General Empty</v>
      </c>
      <c r="K8" s="10" t="str">
        <f aca="false">VLOOKUP($B8, all_products!$A$2:$G$14, 4, 0)</f>
        <v>General</v>
      </c>
      <c r="L8" s="10" t="n">
        <f aca="false">VLOOKUP($B8, all_products!$A$2:$G$14, 5, 0)</f>
        <v>0</v>
      </c>
      <c r="M8" s="10" t="n">
        <f aca="false">VLOOKUP($B8, all_products!$A$2:$G$14, 6, 0)</f>
        <v>1</v>
      </c>
      <c r="N8" s="10" t="str">
        <f aca="false">VLOOKUP($B8, all_products!$A$2:$G$14, 7, 0)</f>
        <v>Other</v>
      </c>
      <c r="O8" s="10" t="n">
        <f aca="false">VLOOKUP($B8, all_products!$A$2:$L$40, 8, 0)</f>
        <v>0</v>
      </c>
      <c r="P8" s="10" t="n">
        <f aca="false">VLOOKUP($B8, all_products!$A$2:$L$40, 9, 0)</f>
        <v>0</v>
      </c>
      <c r="Q8" s="10" t="n">
        <f aca="false">VLOOKUP($B8, all_products!$A$2:$L$40, 10, 0)</f>
        <v>0</v>
      </c>
      <c r="R8" s="10" t="n">
        <f aca="false">VLOOKUP($B8, all_products!$A$2:$L$40, 11, 0)</f>
        <v>0</v>
      </c>
      <c r="S8" s="10" t="n">
        <f aca="false">VLOOKUP($B8, all_products!$A$2:$L$40, 12, 0)</f>
        <v>0</v>
      </c>
    </row>
    <row r="9" s="10" customFormat="true" ht="12.8" hidden="false" customHeight="false" outlineLevel="0" collapsed="false">
      <c r="A9" s="10" t="n">
        <v>2</v>
      </c>
      <c r="B9" s="10" t="n">
        <v>1</v>
      </c>
      <c r="C9" s="10" t="n">
        <f aca="false">SUMIFS(matches!$J$2:$J$101,matches!$B$2:$B$101,$A9,matches!$H$2:$H$101,$B9)</f>
        <v>1</v>
      </c>
      <c r="D9" s="10" t="n">
        <f aca="false">SUMIFS(matches!$J$2:$J$101,matches!$B$2:$B$101,$A9,matches!$H$2:$H$101,$B9, matches!$F$2:$F$101, 1)</f>
        <v>0</v>
      </c>
      <c r="E9" s="10" t="n">
        <f aca="false">SUMIFS(matches!$I$2:$I$101,matches!$B$2:$B$101,$A9,matches!$H$2:$H$101,$B9)</f>
        <v>10</v>
      </c>
      <c r="F9" s="10" t="n">
        <f aca="false">SUMIFS(matches!$I$2:$I$101,matches!$B$2:$B$101,$A9,matches!$H$2:$H$101,$B9, matches!$F$2:$F$101, 1)</f>
        <v>0</v>
      </c>
      <c r="G9" s="10" t="n">
        <v>2</v>
      </c>
      <c r="H9" s="10" t="s">
        <v>75</v>
      </c>
      <c r="I9" s="10" t="s">
        <v>23</v>
      </c>
      <c r="J9" s="10" t="str">
        <f aca="false">VLOOKUP(B9,all_products!$A$2:$C$13, 3, 0)</f>
        <v>Product 1</v>
      </c>
      <c r="K9" s="10" t="str">
        <f aca="false">VLOOKUP($B9, all_products!$A$2:$G$14, 4, 0)</f>
        <v>Chocolate</v>
      </c>
      <c r="L9" s="10" t="n">
        <f aca="false">VLOOKUP($B9, all_products!$A$2:$G$14, 5, 0)</f>
        <v>6</v>
      </c>
      <c r="M9" s="10" t="n">
        <f aca="false">VLOOKUP($B9, all_products!$A$2:$G$14, 6, 0)</f>
        <v>2</v>
      </c>
      <c r="N9" s="10" t="str">
        <f aca="false">VLOOKUP($B9, all_products!$A$2:$G$14, 7, 0)</f>
        <v>MARS GCC</v>
      </c>
      <c r="O9" s="10" t="n">
        <f aca="false">VLOOKUP($B9, all_products!$A$2:$L$40, 8, 0)</f>
        <v>0</v>
      </c>
      <c r="P9" s="10" t="n">
        <f aca="false">VLOOKUP($B9, all_products!$A$2:$L$40, 9, 0)</f>
        <v>0</v>
      </c>
      <c r="Q9" s="10" t="n">
        <f aca="false">VLOOKUP($B9, all_products!$A$2:$L$40, 10, 0)</f>
        <v>0</v>
      </c>
      <c r="R9" s="10" t="n">
        <f aca="false">VLOOKUP($B9, all_products!$A$2:$L$40, 11, 0)</f>
        <v>0</v>
      </c>
      <c r="S9" s="10" t="n">
        <f aca="false">VLOOKUP($B9, all_products!$A$2:$L$40, 12, 0)</f>
        <v>0</v>
      </c>
    </row>
    <row r="10" s="10" customFormat="true" ht="12.8" hidden="false" customHeight="false" outlineLevel="0" collapsed="false">
      <c r="A10" s="10" t="n">
        <v>2</v>
      </c>
      <c r="B10" s="10" t="n">
        <v>2</v>
      </c>
      <c r="C10" s="10" t="n">
        <f aca="false">SUMIFS(matches!$J$2:$J$101,matches!$B$2:$B$101,$A10,matches!$H$2:$H$101,$B10)</f>
        <v>8</v>
      </c>
      <c r="D10" s="10" t="n">
        <f aca="false">SUMIFS(matches!$J$2:$J$101,matches!$B$2:$B$101,$A10,matches!$H$2:$H$101,$B10, matches!$F$2:$F$101, 1)</f>
        <v>4</v>
      </c>
      <c r="E10" s="10" t="n">
        <f aca="false">SUMIFS(matches!$I$2:$I$101,matches!$B$2:$B$101,$A10,matches!$H$2:$H$101,$B10)</f>
        <v>40</v>
      </c>
      <c r="F10" s="10" t="n">
        <f aca="false">SUMIFS(matches!$I$2:$I$101,matches!$B$2:$B$101,$A10,matches!$H$2:$H$101,$B10, matches!$F$2:$F$101, 1)</f>
        <v>20</v>
      </c>
      <c r="G10" s="10" t="n">
        <v>2</v>
      </c>
      <c r="H10" s="10" t="s">
        <v>75</v>
      </c>
      <c r="I10" s="10" t="s">
        <v>23</v>
      </c>
      <c r="J10" s="10" t="str">
        <f aca="false">VLOOKUP(B10,all_products!$A$2:$C$13, 3, 0)</f>
        <v>Product 2</v>
      </c>
      <c r="K10" s="10" t="str">
        <f aca="false">VLOOKUP($B10, all_products!$A$2:$G$14, 4, 0)</f>
        <v>Chocolate</v>
      </c>
      <c r="L10" s="10" t="n">
        <f aca="false">VLOOKUP($B10, all_products!$A$2:$G$14, 5, 0)</f>
        <v>6</v>
      </c>
      <c r="M10" s="10" t="n">
        <f aca="false">VLOOKUP($B10, all_products!$A$2:$G$14, 6, 0)</f>
        <v>2</v>
      </c>
      <c r="N10" s="10" t="str">
        <f aca="false">VLOOKUP($B10, all_products!$A$2:$G$14, 7, 0)</f>
        <v>MARS GCC</v>
      </c>
      <c r="O10" s="10" t="n">
        <f aca="false">VLOOKUP($B10, all_products!$A$2:$L$40, 8, 0)</f>
        <v>0</v>
      </c>
      <c r="P10" s="10" t="n">
        <f aca="false">VLOOKUP($B10, all_products!$A$2:$L$40, 9, 0)</f>
        <v>0</v>
      </c>
      <c r="Q10" s="10" t="n">
        <f aca="false">VLOOKUP($B10, all_products!$A$2:$L$40, 10, 0)</f>
        <v>0</v>
      </c>
      <c r="R10" s="10" t="n">
        <f aca="false">VLOOKUP($B10, all_products!$A$2:$L$40, 11, 0)</f>
        <v>0</v>
      </c>
      <c r="S10" s="10" t="n">
        <f aca="false">VLOOKUP($B10, all_products!$A$2:$L$40, 12, 0)</f>
        <v>0</v>
      </c>
    </row>
    <row r="11" s="10" customFormat="true" ht="12.8" hidden="false" customHeight="false" outlineLevel="0" collapsed="false">
      <c r="A11" s="10" t="n">
        <v>2</v>
      </c>
      <c r="B11" s="10" t="n">
        <v>5</v>
      </c>
      <c r="C11" s="10" t="n">
        <f aca="false">SUMIFS(matches!$J$2:$J$101,matches!$B$2:$B$101,$A11,matches!$H$2:$H$101,$B11)</f>
        <v>3</v>
      </c>
      <c r="D11" s="10" t="n">
        <f aca="false">SUMIFS(matches!$J$2:$J$101,matches!$B$2:$B$101,$A11,matches!$H$2:$H$101,$B11, matches!$F$2:$F$101, 1)</f>
        <v>3</v>
      </c>
      <c r="E11" s="10" t="n">
        <f aca="false">SUMIFS(matches!$I$2:$I$101,matches!$B$2:$B$101,$A11,matches!$H$2:$H$101,$B11)</f>
        <v>18</v>
      </c>
      <c r="F11" s="10" t="n">
        <f aca="false">SUMIFS(matches!$I$2:$I$101,matches!$B$2:$B$101,$A11,matches!$H$2:$H$101,$B11, matches!$F$2:$F$101, 1)</f>
        <v>18</v>
      </c>
      <c r="G11" s="10" t="n">
        <v>2</v>
      </c>
      <c r="H11" s="10" t="s">
        <v>75</v>
      </c>
      <c r="I11" s="10" t="s">
        <v>23</v>
      </c>
      <c r="J11" s="10" t="str">
        <f aca="false">VLOOKUP(B11,all_products!$A$2:$C$13, 3, 0)</f>
        <v>Product 5</v>
      </c>
      <c r="K11" s="10" t="str">
        <f aca="false">VLOOKUP($B11, all_products!$A$2:$G$14, 4, 0)</f>
        <v>Ice Cream</v>
      </c>
      <c r="L11" s="10" t="n">
        <f aca="false">VLOOKUP($B11, all_products!$A$2:$G$14, 5, 0)</f>
        <v>7</v>
      </c>
      <c r="M11" s="10" t="n">
        <f aca="false">VLOOKUP($B11, all_products!$A$2:$G$14, 6, 0)</f>
        <v>2</v>
      </c>
      <c r="N11" s="10" t="str">
        <f aca="false">VLOOKUP($B11, all_products!$A$2:$G$14, 7, 0)</f>
        <v>MARS GCC</v>
      </c>
      <c r="O11" s="10" t="n">
        <f aca="false">VLOOKUP($B11, all_products!$A$2:$L$40, 8, 0)</f>
        <v>0</v>
      </c>
      <c r="P11" s="10" t="n">
        <f aca="false">VLOOKUP($B11, all_products!$A$2:$L$40, 9, 0)</f>
        <v>0</v>
      </c>
      <c r="Q11" s="10" t="n">
        <f aca="false">VLOOKUP($B11, all_products!$A$2:$L$40, 10, 0)</f>
        <v>0</v>
      </c>
      <c r="R11" s="10" t="n">
        <f aca="false">VLOOKUP($B11, all_products!$A$2:$L$40, 11, 0)</f>
        <v>0</v>
      </c>
      <c r="S11" s="10" t="n">
        <f aca="false">VLOOKUP($B11, all_products!$A$2:$L$40, 12, 0)</f>
        <v>0</v>
      </c>
    </row>
    <row r="12" s="10" customFormat="true" ht="12.8" hidden="false" customHeight="false" outlineLevel="0" collapsed="false">
      <c r="A12" s="10" t="n">
        <v>2</v>
      </c>
      <c r="B12" s="10" t="n">
        <v>6</v>
      </c>
      <c r="C12" s="10" t="n">
        <f aca="false">SUMIFS(matches!$J$2:$J$101,matches!$B$2:$B$101,$A12,matches!$H$2:$H$101,$B12)</f>
        <v>3</v>
      </c>
      <c r="D12" s="10" t="n">
        <f aca="false">SUMIFS(matches!$J$2:$J$101,matches!$B$2:$B$101,$A12,matches!$H$2:$H$101,$B12, matches!$F$2:$F$101, 1)</f>
        <v>0</v>
      </c>
      <c r="E12" s="10" t="n">
        <f aca="false">SUMIFS(matches!$I$2:$I$101,matches!$B$2:$B$101,$A12,matches!$H$2:$H$101,$B12)</f>
        <v>21</v>
      </c>
      <c r="F12" s="10" t="n">
        <f aca="false">SUMIFS(matches!$I$2:$I$101,matches!$B$2:$B$101,$A12,matches!$H$2:$H$101,$B12, matches!$F$2:$F$101, 1)</f>
        <v>0</v>
      </c>
      <c r="G12" s="10" t="n">
        <v>2</v>
      </c>
      <c r="H12" s="10" t="s">
        <v>75</v>
      </c>
      <c r="I12" s="10" t="s">
        <v>23</v>
      </c>
      <c r="J12" s="10" t="str">
        <f aca="false">VLOOKUP(B12,all_products!$A$2:$C$13, 3, 0)</f>
        <v>Product 6</v>
      </c>
      <c r="K12" s="10" t="str">
        <f aca="false">VLOOKUP($B12, all_products!$A$2:$G$14, 4, 0)</f>
        <v>Ice Cream</v>
      </c>
      <c r="L12" s="10" t="n">
        <f aca="false">VLOOKUP($B12, all_products!$A$2:$G$14, 5, 0)</f>
        <v>7</v>
      </c>
      <c r="M12" s="10" t="n">
        <f aca="false">VLOOKUP($B12, all_products!$A$2:$G$14, 6, 0)</f>
        <v>3</v>
      </c>
      <c r="N12" s="10" t="str">
        <f aca="false">VLOOKUP($B12, all_products!$A$2:$G$14, 7, 0)</f>
        <v>Non-Mars</v>
      </c>
      <c r="O12" s="10" t="n">
        <f aca="false">VLOOKUP($B12, all_products!$A$2:$L$40, 8, 0)</f>
        <v>0</v>
      </c>
      <c r="P12" s="10" t="n">
        <f aca="false">VLOOKUP($B12, all_products!$A$2:$L$40, 9, 0)</f>
        <v>0</v>
      </c>
      <c r="Q12" s="10" t="n">
        <f aca="false">VLOOKUP($B12, all_products!$A$2:$L$40, 10, 0)</f>
        <v>0</v>
      </c>
      <c r="R12" s="10" t="n">
        <f aca="false">VLOOKUP($B12, all_products!$A$2:$L$40, 11, 0)</f>
        <v>0</v>
      </c>
      <c r="S12" s="10" t="n">
        <f aca="false">VLOOKUP($B12, all_products!$A$2:$L$40, 12, 0)</f>
        <v>0</v>
      </c>
    </row>
    <row r="13" s="10" customFormat="true" ht="12.8" hidden="false" customHeight="false" outlineLevel="0" collapsed="false">
      <c r="A13" s="10" t="n">
        <v>2</v>
      </c>
      <c r="B13" s="10" t="n">
        <v>7</v>
      </c>
      <c r="C13" s="10" t="n">
        <f aca="false">SUMIFS(matches!$J$2:$J$101,matches!$B$2:$B$101,$A13,matches!$H$2:$H$101,$B13)</f>
        <v>7</v>
      </c>
      <c r="D13" s="10" t="n">
        <f aca="false">SUMIFS(matches!$J$2:$J$101,matches!$B$2:$B$101,$A13,matches!$H$2:$H$101,$B13, matches!$F$2:$F$101, 1)</f>
        <v>5</v>
      </c>
      <c r="E13" s="10" t="n">
        <f aca="false">SUMIFS(matches!$I$2:$I$101,matches!$B$2:$B$101,$A13,matches!$H$2:$H$101,$B13)</f>
        <v>77</v>
      </c>
      <c r="F13" s="10" t="n">
        <f aca="false">SUMIFS(matches!$I$2:$I$101,matches!$B$2:$B$101,$A13,matches!$H$2:$H$101,$B13, matches!$F$2:$F$101, 1)</f>
        <v>55</v>
      </c>
      <c r="G13" s="10" t="n">
        <v>2</v>
      </c>
      <c r="H13" s="10" t="s">
        <v>75</v>
      </c>
      <c r="I13" s="10" t="s">
        <v>23</v>
      </c>
      <c r="J13" s="10" t="str">
        <f aca="false">VLOOKUP(B13,all_products!$A$2:$C$13, 3, 0)</f>
        <v>Product 7</v>
      </c>
      <c r="K13" s="10" t="str">
        <f aca="false">VLOOKUP($B13, all_products!$A$2:$G$14, 4, 0)</f>
        <v>Gum</v>
      </c>
      <c r="L13" s="10" t="n">
        <f aca="false">VLOOKUP($B13, all_products!$A$2:$G$14, 5, 0)</f>
        <v>8</v>
      </c>
      <c r="M13" s="10" t="n">
        <f aca="false">VLOOKUP($B13, all_products!$A$2:$G$14, 6, 0)</f>
        <v>4</v>
      </c>
      <c r="N13" s="10" t="str">
        <f aca="false">VLOOKUP($B13, all_products!$A$2:$G$14, 7, 0)</f>
        <v>wrigleys</v>
      </c>
      <c r="O13" s="10" t="n">
        <f aca="false">VLOOKUP($B13, all_products!$A$2:$L$40, 8, 0)</f>
        <v>0</v>
      </c>
      <c r="P13" s="10" t="n">
        <f aca="false">VLOOKUP($B13, all_products!$A$2:$L$40, 9, 0)</f>
        <v>0</v>
      </c>
      <c r="Q13" s="10" t="n">
        <f aca="false">VLOOKUP($B13, all_products!$A$2:$L$40, 10, 0)</f>
        <v>0</v>
      </c>
      <c r="R13" s="10" t="n">
        <f aca="false">VLOOKUP($B13, all_products!$A$2:$L$40, 11, 0)</f>
        <v>0</v>
      </c>
      <c r="S13" s="10" t="n">
        <f aca="false">VLOOKUP($B13, all_products!$A$2:$L$40, 12, 0)</f>
        <v>0</v>
      </c>
    </row>
    <row r="14" s="10" customFormat="true" ht="12.8" hidden="false" customHeight="false" outlineLevel="0" collapsed="false">
      <c r="A14" s="10" t="n">
        <v>2</v>
      </c>
      <c r="B14" s="10" t="n">
        <v>8</v>
      </c>
      <c r="C14" s="10" t="n">
        <f aca="false">SUMIFS(matches!$J$2:$J$101,matches!$B$2:$B$101,$A14,matches!$H$2:$H$101,$B14)</f>
        <v>6</v>
      </c>
      <c r="D14" s="10" t="n">
        <f aca="false">SUMIFS(matches!$J$2:$J$101,matches!$B$2:$B$101,$A14,matches!$H$2:$H$101,$B14, matches!$F$2:$F$101, 1)</f>
        <v>3</v>
      </c>
      <c r="E14" s="10" t="n">
        <f aca="false">SUMIFS(matches!$I$2:$I$101,matches!$B$2:$B$101,$A14,matches!$H$2:$H$101,$B14)</f>
        <v>72</v>
      </c>
      <c r="F14" s="10" t="n">
        <f aca="false">SUMIFS(matches!$I$2:$I$101,matches!$B$2:$B$101,$A14,matches!$H$2:$H$101,$B14, matches!$F$2:$F$101, 1)</f>
        <v>36</v>
      </c>
      <c r="G14" s="10" t="n">
        <v>2</v>
      </c>
      <c r="H14" s="10" t="s">
        <v>75</v>
      </c>
      <c r="I14" s="10" t="s">
        <v>23</v>
      </c>
      <c r="J14" s="10" t="str">
        <f aca="false">VLOOKUP(B14,all_products!$A$2:$C$13, 3, 0)</f>
        <v>Product 8</v>
      </c>
      <c r="K14" s="10" t="str">
        <f aca="false">VLOOKUP($B14, all_products!$A$2:$G$14, 4, 0)</f>
        <v>Gum</v>
      </c>
      <c r="L14" s="10" t="n">
        <f aca="false">VLOOKUP($B14, all_products!$A$2:$G$14, 5, 0)</f>
        <v>8</v>
      </c>
      <c r="M14" s="10" t="n">
        <f aca="false">VLOOKUP($B14, all_products!$A$2:$G$14, 6, 0)</f>
        <v>2</v>
      </c>
      <c r="N14" s="10" t="str">
        <f aca="false">VLOOKUP($B14, all_products!$A$2:$G$14, 7, 0)</f>
        <v>MARS GCC</v>
      </c>
      <c r="O14" s="10" t="n">
        <f aca="false">VLOOKUP($B14, all_products!$A$2:$L$40, 8, 0)</f>
        <v>0</v>
      </c>
      <c r="P14" s="10" t="n">
        <f aca="false">VLOOKUP($B14, all_products!$A$2:$L$40, 9, 0)</f>
        <v>0</v>
      </c>
      <c r="Q14" s="10" t="n">
        <f aca="false">VLOOKUP($B14, all_products!$A$2:$L$40, 10, 0)</f>
        <v>0</v>
      </c>
      <c r="R14" s="10" t="n">
        <f aca="false">VLOOKUP($B14, all_products!$A$2:$L$40, 11, 0)</f>
        <v>0</v>
      </c>
      <c r="S14" s="10" t="n">
        <f aca="false">VLOOKUP($B14, all_products!$A$2:$L$40, 12, 0)</f>
        <v>0</v>
      </c>
    </row>
    <row r="15" s="10" customFormat="true" ht="12.8" hidden="false" customHeight="false" outlineLevel="0" collapsed="false">
      <c r="A15" s="10" t="n">
        <v>2</v>
      </c>
      <c r="B15" s="10" t="n">
        <v>9</v>
      </c>
      <c r="C15" s="10" t="n">
        <f aca="false">SUMIFS(matches!$J$2:$J$101,matches!$B$2:$B$101,$A15,matches!$H$2:$H$101,$B15)</f>
        <v>3</v>
      </c>
      <c r="D15" s="10" t="n">
        <f aca="false">SUMIFS(matches!$J$2:$J$101,matches!$B$2:$B$101,$A15,matches!$H$2:$H$101,$B15, matches!$F$2:$F$101, 1)</f>
        <v>3</v>
      </c>
      <c r="E15" s="10" t="n">
        <f aca="false">SUMIFS(matches!$I$2:$I$101,matches!$B$2:$B$101,$A15,matches!$H$2:$H$101,$B15)</f>
        <v>39</v>
      </c>
      <c r="F15" s="10" t="n">
        <f aca="false">SUMIFS(matches!$I$2:$I$101,matches!$B$2:$B$101,$A15,matches!$H$2:$H$101,$B15, matches!$F$2:$F$101, 1)</f>
        <v>39</v>
      </c>
      <c r="G15" s="10" t="n">
        <v>2</v>
      </c>
      <c r="H15" s="10" t="s">
        <v>75</v>
      </c>
      <c r="I15" s="10" t="s">
        <v>23</v>
      </c>
      <c r="J15" s="10" t="str">
        <f aca="false">VLOOKUP(B15,all_products!$A$2:$C$13, 3, 0)</f>
        <v>Product 9</v>
      </c>
      <c r="K15" s="10" t="str">
        <f aca="false">VLOOKUP($B15, all_products!$A$2:$G$14, 4, 0)</f>
        <v>Gum &amp; Confectionery</v>
      </c>
      <c r="L15" s="10" t="n">
        <f aca="false">VLOOKUP($B15, all_products!$A$2:$G$14, 5, 0)</f>
        <v>10</v>
      </c>
      <c r="M15" s="10" t="n">
        <f aca="false">VLOOKUP($B15, all_products!$A$2:$G$14, 6, 0)</f>
        <v>3</v>
      </c>
      <c r="N15" s="10" t="str">
        <f aca="false">VLOOKUP($B15, all_products!$A$2:$G$14, 7, 0)</f>
        <v>Non-Mars</v>
      </c>
      <c r="O15" s="10" t="n">
        <f aca="false">VLOOKUP($B15, all_products!$A$2:$L$40, 8, 0)</f>
        <v>0</v>
      </c>
      <c r="P15" s="10" t="n">
        <f aca="false">VLOOKUP($B15, all_products!$A$2:$L$40, 9, 0)</f>
        <v>0</v>
      </c>
      <c r="Q15" s="10" t="n">
        <f aca="false">VLOOKUP($B15, all_products!$A$2:$L$40, 10, 0)</f>
        <v>0</v>
      </c>
      <c r="R15" s="10" t="n">
        <f aca="false">VLOOKUP($B15, all_products!$A$2:$L$40, 11, 0)</f>
        <v>0</v>
      </c>
      <c r="S15" s="10" t="n">
        <f aca="false">VLOOKUP($B15, all_products!$A$2:$L$40, 12, 0)</f>
        <v>0</v>
      </c>
    </row>
    <row r="16" s="9" customFormat="true" ht="12.8" hidden="false" customHeight="false" outlineLevel="0" collapsed="false">
      <c r="A16" s="9" t="n">
        <v>3</v>
      </c>
      <c r="B16" s="9" t="n">
        <v>1</v>
      </c>
      <c r="C16" s="9" t="n">
        <f aca="false">SUMIFS(matches!$J$2:$J$101,matches!$B$2:$B$101,$A16,matches!$H$2:$H$101,$B16)</f>
        <v>1</v>
      </c>
      <c r="D16" s="9" t="n">
        <f aca="false">SUMIFS(matches!$J$2:$J$101,matches!$B$2:$B$101,$A16,matches!$H$2:$H$101,$B16, matches!$F$2:$F$101, 1)</f>
        <v>1</v>
      </c>
      <c r="E16" s="9" t="n">
        <f aca="false">SUMIFS(matches!$I$2:$I$101,matches!$B$2:$B$101,$A16,matches!$H$2:$H$101,$B16)</f>
        <v>10</v>
      </c>
      <c r="F16" s="9" t="n">
        <f aca="false">SUMIFS(matches!$I$2:$I$101,matches!$B$2:$B$101,$A16,matches!$H$2:$H$101,$B16, matches!$F$2:$F$101, 1)</f>
        <v>10</v>
      </c>
      <c r="G16" s="9" t="n">
        <v>2</v>
      </c>
      <c r="H16" s="9" t="s">
        <v>75</v>
      </c>
      <c r="I16" s="9" t="s">
        <v>23</v>
      </c>
      <c r="J16" s="9" t="str">
        <f aca="false">VLOOKUP(B16,all_products!$A$2:$C$13, 3, 0)</f>
        <v>Product 1</v>
      </c>
      <c r="K16" s="9" t="str">
        <f aca="false">VLOOKUP($B16, all_products!$A$2:$G$14, 4, 0)</f>
        <v>Chocolate</v>
      </c>
      <c r="L16" s="9" t="n">
        <f aca="false">VLOOKUP($B16, all_products!$A$2:$G$14, 5, 0)</f>
        <v>6</v>
      </c>
      <c r="M16" s="9" t="n">
        <f aca="false">VLOOKUP($B16, all_products!$A$2:$G$14, 6, 0)</f>
        <v>2</v>
      </c>
      <c r="N16" s="9" t="str">
        <f aca="false">VLOOKUP($B16, all_products!$A$2:$G$14, 7, 0)</f>
        <v>MARS GCC</v>
      </c>
      <c r="O16" s="9" t="n">
        <f aca="false">VLOOKUP($B16, all_products!$A$2:$L$40, 8, 0)</f>
        <v>0</v>
      </c>
      <c r="P16" s="9" t="n">
        <f aca="false">VLOOKUP($B16, all_products!$A$2:$L$40, 9, 0)</f>
        <v>0</v>
      </c>
      <c r="Q16" s="9" t="n">
        <f aca="false">VLOOKUP($B16, all_products!$A$2:$L$40, 10, 0)</f>
        <v>0</v>
      </c>
      <c r="R16" s="9" t="n">
        <f aca="false">VLOOKUP($B16, all_products!$A$2:$L$40, 11, 0)</f>
        <v>0</v>
      </c>
      <c r="S16" s="9" t="n">
        <f aca="false">VLOOKUP($B16, all_products!$A$2:$L$40, 12, 0)</f>
        <v>0</v>
      </c>
    </row>
    <row r="17" s="9" customFormat="true" ht="12.8" hidden="false" customHeight="false" outlineLevel="0" collapsed="false">
      <c r="A17" s="9" t="n">
        <v>3</v>
      </c>
      <c r="B17" s="9" t="n">
        <v>4</v>
      </c>
      <c r="C17" s="9" t="n">
        <f aca="false">SUMIFS(matches!$J$2:$J$101,matches!$B$2:$B$101,$A17,matches!$H$2:$H$101,$B17)</f>
        <v>4</v>
      </c>
      <c r="D17" s="9" t="n">
        <f aca="false">SUMIFS(matches!$J$2:$J$101,matches!$B$2:$B$101,$A17,matches!$H$2:$H$101,$B17, matches!$F$2:$F$101, 1)</f>
        <v>3</v>
      </c>
      <c r="E17" s="9" t="n">
        <f aca="false">SUMIFS(matches!$I$2:$I$101,matches!$B$2:$B$101,$A17,matches!$H$2:$H$101,$B17)</f>
        <v>80</v>
      </c>
      <c r="F17" s="9" t="n">
        <f aca="false">SUMIFS(matches!$I$2:$I$101,matches!$B$2:$B$101,$A17,matches!$H$2:$H$101,$B17, matches!$F$2:$F$101, 1)</f>
        <v>60</v>
      </c>
      <c r="G17" s="9" t="n">
        <v>2</v>
      </c>
      <c r="H17" s="9" t="s">
        <v>75</v>
      </c>
      <c r="I17" s="9" t="s">
        <v>23</v>
      </c>
      <c r="J17" s="9" t="str">
        <f aca="false">VLOOKUP(B17,all_products!$A$2:$C$13, 3, 0)</f>
        <v>Product 4</v>
      </c>
      <c r="K17" s="9" t="str">
        <f aca="false">VLOOKUP($B17, all_products!$A$2:$G$14, 4, 0)</f>
        <v>Chocolate</v>
      </c>
      <c r="L17" s="9" t="n">
        <f aca="false">VLOOKUP($B17, all_products!$A$2:$G$14, 5, 0)</f>
        <v>6</v>
      </c>
      <c r="M17" s="9" t="n">
        <f aca="false">VLOOKUP($B17, all_products!$A$2:$G$14, 6, 0)</f>
        <v>3</v>
      </c>
      <c r="N17" s="9" t="str">
        <f aca="false">VLOOKUP($B17, all_products!$A$2:$G$14, 7, 0)</f>
        <v>Non-Mars</v>
      </c>
      <c r="O17" s="9" t="n">
        <f aca="false">VLOOKUP($B17, all_products!$A$2:$L$40, 8, 0)</f>
        <v>0</v>
      </c>
      <c r="P17" s="9" t="n">
        <f aca="false">VLOOKUP($B17, all_products!$A$2:$L$40, 9, 0)</f>
        <v>0</v>
      </c>
      <c r="Q17" s="9" t="n">
        <f aca="false">VLOOKUP($B17, all_products!$A$2:$L$40, 10, 0)</f>
        <v>0</v>
      </c>
      <c r="R17" s="9" t="n">
        <f aca="false">VLOOKUP($B17, all_products!$A$2:$L$40, 11, 0)</f>
        <v>0</v>
      </c>
      <c r="S17" s="9" t="n">
        <f aca="false">VLOOKUP($B17, all_products!$A$2:$L$40, 12, 0)</f>
        <v>0</v>
      </c>
    </row>
    <row r="18" s="9" customFormat="true" ht="12.8" hidden="false" customHeight="false" outlineLevel="0" collapsed="false">
      <c r="A18" s="9" t="n">
        <v>3</v>
      </c>
      <c r="B18" s="9" t="n">
        <v>9</v>
      </c>
      <c r="C18" s="9" t="n">
        <f aca="false">SUMIFS(matches!$J$2:$J$101,matches!$B$2:$B$101,$A18,matches!$H$2:$H$101,$B18)</f>
        <v>2</v>
      </c>
      <c r="D18" s="9" t="n">
        <f aca="false">SUMIFS(matches!$J$2:$J$101,matches!$B$2:$B$101,$A18,matches!$H$2:$H$101,$B18, matches!$F$2:$F$101, 1)</f>
        <v>2</v>
      </c>
      <c r="E18" s="9" t="n">
        <f aca="false">SUMIFS(matches!$I$2:$I$101,matches!$B$2:$B$101,$A18,matches!$H$2:$H$101,$B18)</f>
        <v>26</v>
      </c>
      <c r="F18" s="9" t="n">
        <f aca="false">SUMIFS(matches!$I$2:$I$101,matches!$B$2:$B$101,$A18,matches!$H$2:$H$101,$B18, matches!$F$2:$F$101, 1)</f>
        <v>26</v>
      </c>
      <c r="G18" s="9" t="n">
        <v>2</v>
      </c>
      <c r="H18" s="9" t="s">
        <v>75</v>
      </c>
      <c r="I18" s="9" t="s">
        <v>23</v>
      </c>
      <c r="J18" s="9" t="str">
        <f aca="false">VLOOKUP(B18,all_products!$A$2:$C$13, 3, 0)</f>
        <v>Product 9</v>
      </c>
      <c r="K18" s="9" t="str">
        <f aca="false">VLOOKUP($B18, all_products!$A$2:$G$14, 4, 0)</f>
        <v>Gum &amp; Confectionery</v>
      </c>
      <c r="L18" s="9" t="n">
        <f aca="false">VLOOKUP($B18, all_products!$A$2:$G$14, 5, 0)</f>
        <v>10</v>
      </c>
      <c r="M18" s="9" t="n">
        <f aca="false">VLOOKUP($B18, all_products!$A$2:$G$14, 6, 0)</f>
        <v>3</v>
      </c>
      <c r="N18" s="9" t="str">
        <f aca="false">VLOOKUP($B18, all_products!$A$2:$G$14, 7, 0)</f>
        <v>Non-Mars</v>
      </c>
      <c r="O18" s="9" t="n">
        <f aca="false">VLOOKUP($B18, all_products!$A$2:$L$40, 8, 0)</f>
        <v>0</v>
      </c>
      <c r="P18" s="9" t="n">
        <f aca="false">VLOOKUP($B18, all_products!$A$2:$L$40, 9, 0)</f>
        <v>0</v>
      </c>
      <c r="Q18" s="9" t="n">
        <f aca="false">VLOOKUP($B18, all_products!$A$2:$L$40, 10, 0)</f>
        <v>0</v>
      </c>
      <c r="R18" s="9" t="n">
        <f aca="false">VLOOKUP($B18, all_products!$A$2:$L$40, 11, 0)</f>
        <v>0</v>
      </c>
      <c r="S18" s="9" t="n">
        <f aca="false">VLOOKUP($B18, all_products!$A$2:$L$40, 12, 0)</f>
        <v>0</v>
      </c>
    </row>
    <row r="19" s="10" customFormat="true" ht="12.8" hidden="false" customHeight="false" outlineLevel="0" collapsed="false">
      <c r="A19" s="10" t="n">
        <v>4</v>
      </c>
      <c r="B19" s="10" t="n">
        <v>1</v>
      </c>
      <c r="C19" s="10" t="n">
        <f aca="false">SUMIFS(matches!$J$2:$J$101,matches!$B$2:$B$101,$A19,matches!$H$2:$H$101,$B19)</f>
        <v>2</v>
      </c>
      <c r="D19" s="10" t="n">
        <f aca="false">SUMIFS(matches!$J$2:$J$101,matches!$B$2:$B$101,$A19,matches!$H$2:$H$101,$B19, matches!$F$2:$F$101, 1)</f>
        <v>2</v>
      </c>
      <c r="E19" s="10" t="n">
        <f aca="false">SUMIFS(matches!$I$2:$I$101,matches!$B$2:$B$101,$A19,matches!$H$2:$H$101,$B19)</f>
        <v>20</v>
      </c>
      <c r="F19" s="10" t="n">
        <f aca="false">SUMIFS(matches!$I$2:$I$101,matches!$B$2:$B$101,$A19,matches!$H$2:$H$101,$B19, matches!$F$2:$F$101, 1)</f>
        <v>20</v>
      </c>
      <c r="G19" s="10" t="n">
        <v>4</v>
      </c>
      <c r="H19" s="10" t="s">
        <v>76</v>
      </c>
      <c r="I19" s="10" t="s">
        <v>23</v>
      </c>
      <c r="J19" s="10" t="str">
        <f aca="false">VLOOKUP(B19,all_products!$A$2:$C$13, 3, 0)</f>
        <v>Product 1</v>
      </c>
      <c r="K19" s="10" t="str">
        <f aca="false">VLOOKUP($B19, all_products!$A$2:$G$14, 4, 0)</f>
        <v>Chocolate</v>
      </c>
      <c r="L19" s="10" t="n">
        <f aca="false">VLOOKUP($B19, all_products!$A$2:$G$14, 5, 0)</f>
        <v>6</v>
      </c>
      <c r="M19" s="10" t="n">
        <f aca="false">VLOOKUP($B19, all_products!$A$2:$G$14, 6, 0)</f>
        <v>2</v>
      </c>
      <c r="N19" s="10" t="str">
        <f aca="false">VLOOKUP($B19, all_products!$A$2:$G$14, 7, 0)</f>
        <v>MARS GCC</v>
      </c>
      <c r="O19" s="10" t="n">
        <f aca="false">VLOOKUP($B19, all_products!$A$2:$L$40, 8, 0)</f>
        <v>0</v>
      </c>
      <c r="P19" s="10" t="n">
        <f aca="false">VLOOKUP($B19, all_products!$A$2:$L$40, 9, 0)</f>
        <v>0</v>
      </c>
      <c r="Q19" s="10" t="n">
        <f aca="false">VLOOKUP($B19, all_products!$A$2:$L$40, 10, 0)</f>
        <v>0</v>
      </c>
      <c r="R19" s="10" t="n">
        <f aca="false">VLOOKUP($B19, all_products!$A$2:$L$40, 11, 0)</f>
        <v>0</v>
      </c>
      <c r="S19" s="10" t="n">
        <f aca="false">VLOOKUP($B19, all_products!$A$2:$L$40, 12, 0)</f>
        <v>0</v>
      </c>
    </row>
    <row r="20" s="10" customFormat="true" ht="12.8" hidden="false" customHeight="false" outlineLevel="0" collapsed="false">
      <c r="A20" s="10" t="n">
        <v>4</v>
      </c>
      <c r="B20" s="10" t="n">
        <v>2</v>
      </c>
      <c r="C20" s="10" t="n">
        <f aca="false">SUMIFS(matches!$J$2:$J$101,matches!$B$2:$B$101,$A20,matches!$H$2:$H$101,$B20)</f>
        <v>2</v>
      </c>
      <c r="D20" s="10" t="n">
        <f aca="false">SUMIFS(matches!$J$2:$J$101,matches!$B$2:$B$101,$A20,matches!$H$2:$H$101,$B20, matches!$F$2:$F$101, 1)</f>
        <v>0</v>
      </c>
      <c r="E20" s="10" t="n">
        <f aca="false">SUMIFS(matches!$I$2:$I$101,matches!$B$2:$B$101,$A20,matches!$H$2:$H$101,$B20)</f>
        <v>10</v>
      </c>
      <c r="F20" s="10" t="n">
        <f aca="false">SUMIFS(matches!$I$2:$I$101,matches!$B$2:$B$101,$A20,matches!$H$2:$H$101,$B20, matches!$F$2:$F$101, 1)</f>
        <v>0</v>
      </c>
      <c r="G20" s="10" t="n">
        <v>4</v>
      </c>
      <c r="H20" s="10" t="s">
        <v>76</v>
      </c>
      <c r="I20" s="10" t="s">
        <v>23</v>
      </c>
      <c r="J20" s="10" t="str">
        <f aca="false">VLOOKUP(B20,all_products!$A$2:$C$13, 3, 0)</f>
        <v>Product 2</v>
      </c>
      <c r="K20" s="10" t="str">
        <f aca="false">VLOOKUP($B20, all_products!$A$2:$G$14, 4, 0)</f>
        <v>Chocolate</v>
      </c>
      <c r="L20" s="10" t="n">
        <f aca="false">VLOOKUP($B20, all_products!$A$2:$G$14, 5, 0)</f>
        <v>6</v>
      </c>
      <c r="M20" s="10" t="n">
        <f aca="false">VLOOKUP($B20, all_products!$A$2:$G$14, 6, 0)</f>
        <v>2</v>
      </c>
      <c r="N20" s="10" t="str">
        <f aca="false">VLOOKUP($B20, all_products!$A$2:$G$14, 7, 0)</f>
        <v>MARS GCC</v>
      </c>
      <c r="O20" s="10" t="n">
        <f aca="false">VLOOKUP($B20, all_products!$A$2:$L$40, 8, 0)</f>
        <v>0</v>
      </c>
      <c r="P20" s="10" t="n">
        <f aca="false">VLOOKUP($B20, all_products!$A$2:$L$40, 9, 0)</f>
        <v>0</v>
      </c>
      <c r="Q20" s="10" t="n">
        <f aca="false">VLOOKUP($B20, all_products!$A$2:$L$40, 10, 0)</f>
        <v>0</v>
      </c>
      <c r="R20" s="10" t="n">
        <f aca="false">VLOOKUP($B20, all_products!$A$2:$L$40, 11, 0)</f>
        <v>0</v>
      </c>
      <c r="S20" s="10" t="n">
        <f aca="false">VLOOKUP($B20, all_products!$A$2:$L$40, 12, 0)</f>
        <v>0</v>
      </c>
    </row>
    <row r="21" s="10" customFormat="true" ht="12.8" hidden="false" customHeight="false" outlineLevel="0" collapsed="false">
      <c r="A21" s="10" t="n">
        <v>4</v>
      </c>
      <c r="B21" s="10" t="n">
        <v>3</v>
      </c>
      <c r="C21" s="10" t="n">
        <f aca="false">SUMIFS(matches!$J$2:$J$101,matches!$B$2:$B$101,$A21,matches!$H$2:$H$101,$B21)</f>
        <v>2</v>
      </c>
      <c r="D21" s="10" t="n">
        <f aca="false">SUMIFS(matches!$J$2:$J$101,matches!$B$2:$B$101,$A21,matches!$H$2:$H$101,$B21, matches!$F$2:$F$101, 1)</f>
        <v>0</v>
      </c>
      <c r="E21" s="10" t="n">
        <f aca="false">SUMIFS(matches!$I$2:$I$101,matches!$B$2:$B$101,$A21,matches!$H$2:$H$101,$B21)</f>
        <v>30</v>
      </c>
      <c r="F21" s="10" t="n">
        <f aca="false">SUMIFS(matches!$I$2:$I$101,matches!$B$2:$B$101,$A21,matches!$H$2:$H$101,$B21, matches!$F$2:$F$101, 1)</f>
        <v>0</v>
      </c>
      <c r="G21" s="10" t="n">
        <v>4</v>
      </c>
      <c r="H21" s="10" t="s">
        <v>76</v>
      </c>
      <c r="I21" s="10" t="s">
        <v>23</v>
      </c>
      <c r="J21" s="10" t="str">
        <f aca="false">VLOOKUP(B21,all_products!$A$2:$C$13, 3, 0)</f>
        <v>Product 3</v>
      </c>
      <c r="K21" s="10" t="str">
        <f aca="false">VLOOKUP($B21, all_products!$A$2:$G$14, 4, 0)</f>
        <v>Chocolate</v>
      </c>
      <c r="L21" s="10" t="n">
        <f aca="false">VLOOKUP($B21, all_products!$A$2:$G$14, 5, 0)</f>
        <v>6</v>
      </c>
      <c r="M21" s="10" t="n">
        <f aca="false">VLOOKUP($B21, all_products!$A$2:$G$14, 6, 0)</f>
        <v>2</v>
      </c>
      <c r="N21" s="10" t="str">
        <f aca="false">VLOOKUP($B21, all_products!$A$2:$G$14, 7, 0)</f>
        <v>MARS GCC</v>
      </c>
      <c r="O21" s="10" t="n">
        <f aca="false">VLOOKUP($B21, all_products!$A$2:$L$40, 8, 0)</f>
        <v>0</v>
      </c>
      <c r="P21" s="10" t="n">
        <f aca="false">VLOOKUP($B21, all_products!$A$2:$L$40, 9, 0)</f>
        <v>0</v>
      </c>
      <c r="Q21" s="10" t="n">
        <f aca="false">VLOOKUP($B21, all_products!$A$2:$L$40, 10, 0)</f>
        <v>0</v>
      </c>
      <c r="R21" s="10" t="n">
        <f aca="false">VLOOKUP($B21, all_products!$A$2:$L$40, 11, 0)</f>
        <v>0</v>
      </c>
      <c r="S21" s="10" t="n">
        <f aca="false">VLOOKUP($B21, all_products!$A$2:$L$40, 12, 0)</f>
        <v>0</v>
      </c>
    </row>
    <row r="22" s="9" customFormat="true" ht="12.8" hidden="false" customHeight="false" outlineLevel="0" collapsed="false">
      <c r="A22" s="9" t="n">
        <v>5</v>
      </c>
      <c r="B22" s="9" t="n">
        <v>1</v>
      </c>
      <c r="C22" s="9" t="n">
        <f aca="false">SUMIFS(matches!$J$2:$J$101,matches!$B$2:$B$101,$A22,matches!$H$2:$H$101,$B22)</f>
        <v>1</v>
      </c>
      <c r="D22" s="9" t="n">
        <f aca="false">SUMIFS(matches!$J$2:$J$101,matches!$B$2:$B$101,$A22,matches!$H$2:$H$101,$B22, matches!$F$2:$F$101, 1)</f>
        <v>1</v>
      </c>
      <c r="E22" s="9" t="n">
        <f aca="false">SUMIFS(matches!$I$2:$I$101,matches!$B$2:$B$101,$A22,matches!$H$2:$H$101,$B22)</f>
        <v>10</v>
      </c>
      <c r="F22" s="9" t="n">
        <f aca="false">SUMIFS(matches!$I$2:$I$101,matches!$B$2:$B$101,$A22,matches!$H$2:$H$101,$B22, matches!$F$2:$F$101, 1)</f>
        <v>10</v>
      </c>
      <c r="G22" s="9" t="n">
        <v>4</v>
      </c>
      <c r="H22" s="9" t="s">
        <v>76</v>
      </c>
      <c r="I22" s="9" t="s">
        <v>23</v>
      </c>
      <c r="J22" s="9" t="str">
        <f aca="false">VLOOKUP(B22,all_products!$A$2:$C$13, 3, 0)</f>
        <v>Product 1</v>
      </c>
      <c r="K22" s="9" t="str">
        <f aca="false">VLOOKUP($B22, all_products!$A$2:$G$14, 4, 0)</f>
        <v>Chocolate</v>
      </c>
      <c r="L22" s="9" t="n">
        <f aca="false">VLOOKUP($B22, all_products!$A$2:$G$14, 5, 0)</f>
        <v>6</v>
      </c>
      <c r="M22" s="9" t="n">
        <f aca="false">VLOOKUP($B22, all_products!$A$2:$G$14, 6, 0)</f>
        <v>2</v>
      </c>
      <c r="N22" s="9" t="str">
        <f aca="false">VLOOKUP($B22, all_products!$A$2:$G$14, 7, 0)</f>
        <v>MARS GCC</v>
      </c>
      <c r="O22" s="9" t="n">
        <f aca="false">VLOOKUP($B22, all_products!$A$2:$L$40, 8, 0)</f>
        <v>0</v>
      </c>
      <c r="P22" s="9" t="n">
        <f aca="false">VLOOKUP($B22, all_products!$A$2:$L$40, 9, 0)</f>
        <v>0</v>
      </c>
      <c r="Q22" s="9" t="n">
        <f aca="false">VLOOKUP($B22, all_products!$A$2:$L$40, 10, 0)</f>
        <v>0</v>
      </c>
      <c r="R22" s="9" t="n">
        <f aca="false">VLOOKUP($B22, all_products!$A$2:$L$40, 11, 0)</f>
        <v>0</v>
      </c>
      <c r="S22" s="9" t="n">
        <f aca="false">VLOOKUP($B22, all_products!$A$2:$L$40, 12, 0)</f>
        <v>0</v>
      </c>
    </row>
    <row r="23" s="9" customFormat="true" ht="12.8" hidden="false" customHeight="false" outlineLevel="0" collapsed="false">
      <c r="A23" s="9" t="n">
        <v>5</v>
      </c>
      <c r="B23" s="9" t="n">
        <v>2</v>
      </c>
      <c r="C23" s="9" t="n">
        <f aca="false">SUMIFS(matches!$J$2:$J$101,matches!$B$2:$B$101,$A23,matches!$H$2:$H$101,$B23)</f>
        <v>1</v>
      </c>
      <c r="D23" s="9" t="n">
        <f aca="false">SUMIFS(matches!$J$2:$J$101,matches!$B$2:$B$101,$A23,matches!$H$2:$H$101,$B23, matches!$F$2:$F$101, 1)</f>
        <v>0</v>
      </c>
      <c r="E23" s="9" t="n">
        <f aca="false">SUMIFS(matches!$I$2:$I$101,matches!$B$2:$B$101,$A23,matches!$H$2:$H$101,$B23)</f>
        <v>5</v>
      </c>
      <c r="F23" s="9" t="n">
        <f aca="false">SUMIFS(matches!$I$2:$I$101,matches!$B$2:$B$101,$A23,matches!$H$2:$H$101,$B23, matches!$F$2:$F$101, 1)</f>
        <v>0</v>
      </c>
      <c r="G23" s="9" t="n">
        <v>4</v>
      </c>
      <c r="H23" s="9" t="s">
        <v>76</v>
      </c>
      <c r="I23" s="9" t="s">
        <v>23</v>
      </c>
      <c r="J23" s="9" t="str">
        <f aca="false">VLOOKUP(B23,all_products!$A$2:$C$13, 3, 0)</f>
        <v>Product 2</v>
      </c>
      <c r="K23" s="9" t="str">
        <f aca="false">VLOOKUP($B23, all_products!$A$2:$G$14, 4, 0)</f>
        <v>Chocolate</v>
      </c>
      <c r="L23" s="9" t="n">
        <f aca="false">VLOOKUP($B23, all_products!$A$2:$G$14, 5, 0)</f>
        <v>6</v>
      </c>
      <c r="M23" s="9" t="n">
        <f aca="false">VLOOKUP($B23, all_products!$A$2:$G$14, 6, 0)</f>
        <v>2</v>
      </c>
      <c r="N23" s="9" t="str">
        <f aca="false">VLOOKUP($B23, all_products!$A$2:$G$14, 7, 0)</f>
        <v>MARS GCC</v>
      </c>
      <c r="O23" s="9" t="n">
        <f aca="false">VLOOKUP($B23, all_products!$A$2:$L$40, 8, 0)</f>
        <v>0</v>
      </c>
      <c r="P23" s="9" t="n">
        <f aca="false">VLOOKUP($B23, all_products!$A$2:$L$40, 9, 0)</f>
        <v>0</v>
      </c>
      <c r="Q23" s="9" t="n">
        <f aca="false">VLOOKUP($B23, all_products!$A$2:$L$40, 10, 0)</f>
        <v>0</v>
      </c>
      <c r="R23" s="9" t="n">
        <f aca="false">VLOOKUP($B23, all_products!$A$2:$L$40, 11, 0)</f>
        <v>0</v>
      </c>
      <c r="S23" s="9" t="n">
        <f aca="false">VLOOKUP($B23, all_products!$A$2:$L$40, 12, 0)</f>
        <v>0</v>
      </c>
    </row>
    <row r="24" s="9" customFormat="true" ht="12.8" hidden="false" customHeight="false" outlineLevel="0" collapsed="false">
      <c r="A24" s="9" t="n">
        <v>5</v>
      </c>
      <c r="B24" s="9" t="n">
        <v>3</v>
      </c>
      <c r="C24" s="9" t="n">
        <f aca="false">SUMIFS(matches!$J$2:$J$101,matches!$B$2:$B$101,$A24,matches!$H$2:$H$101,$B24)</f>
        <v>1</v>
      </c>
      <c r="D24" s="9" t="n">
        <f aca="false">SUMIFS(matches!$J$2:$J$101,matches!$B$2:$B$101,$A24,matches!$H$2:$H$101,$B24, matches!$F$2:$F$101, 1)</f>
        <v>0</v>
      </c>
      <c r="E24" s="9" t="n">
        <f aca="false">SUMIFS(matches!$I$2:$I$101,matches!$B$2:$B$101,$A24,matches!$H$2:$H$101,$B24)</f>
        <v>15</v>
      </c>
      <c r="F24" s="9" t="n">
        <f aca="false">SUMIFS(matches!$I$2:$I$101,matches!$B$2:$B$101,$A24,matches!$H$2:$H$101,$B24, matches!$F$2:$F$101, 1)</f>
        <v>0</v>
      </c>
      <c r="G24" s="9" t="n">
        <v>4</v>
      </c>
      <c r="H24" s="9" t="s">
        <v>76</v>
      </c>
      <c r="I24" s="9" t="s">
        <v>23</v>
      </c>
      <c r="J24" s="9" t="str">
        <f aca="false">VLOOKUP(B24,all_products!$A$2:$C$13, 3, 0)</f>
        <v>Product 3</v>
      </c>
      <c r="K24" s="9" t="str">
        <f aca="false">VLOOKUP($B24, all_products!$A$2:$G$14, 4, 0)</f>
        <v>Chocolate</v>
      </c>
      <c r="L24" s="9" t="n">
        <f aca="false">VLOOKUP($B24, all_products!$A$2:$G$14, 5, 0)</f>
        <v>6</v>
      </c>
      <c r="M24" s="9" t="n">
        <f aca="false">VLOOKUP($B24, all_products!$A$2:$G$14, 6, 0)</f>
        <v>2</v>
      </c>
      <c r="N24" s="9" t="str">
        <f aca="false">VLOOKUP($B24, all_products!$A$2:$G$14, 7, 0)</f>
        <v>MARS GCC</v>
      </c>
      <c r="O24" s="9" t="n">
        <f aca="false">VLOOKUP($B24, all_products!$A$2:$L$40, 8, 0)</f>
        <v>0</v>
      </c>
      <c r="P24" s="9" t="n">
        <f aca="false">VLOOKUP($B24, all_products!$A$2:$L$40, 9, 0)</f>
        <v>0</v>
      </c>
      <c r="Q24" s="9" t="n">
        <f aca="false">VLOOKUP($B24, all_products!$A$2:$L$40, 10, 0)</f>
        <v>0</v>
      </c>
      <c r="R24" s="9" t="n">
        <f aca="false">VLOOKUP($B24, all_products!$A$2:$L$40, 11, 0)</f>
        <v>0</v>
      </c>
      <c r="S24" s="9" t="n">
        <f aca="false">VLOOKUP($B24, all_products!$A$2:$L$40, 12, 0)</f>
        <v>0</v>
      </c>
    </row>
    <row r="25" s="9" customFormat="true" ht="12.8" hidden="false" customHeight="false" outlineLevel="0" collapsed="false">
      <c r="A25" s="9" t="n">
        <v>5</v>
      </c>
      <c r="B25" s="9" t="n">
        <v>4</v>
      </c>
      <c r="C25" s="9" t="n">
        <f aca="false">SUMIFS(matches!$J$2:$J$101,matches!$B$2:$B$101,$A25,matches!$H$2:$H$101,$B25)</f>
        <v>1</v>
      </c>
      <c r="D25" s="9" t="n">
        <f aca="false">SUMIFS(matches!$J$2:$J$101,matches!$B$2:$B$101,$A25,matches!$H$2:$H$101,$B25, matches!$F$2:$F$101, 1)</f>
        <v>0</v>
      </c>
      <c r="E25" s="9" t="n">
        <f aca="false">SUMIFS(matches!$I$2:$I$101,matches!$B$2:$B$101,$A25,matches!$H$2:$H$101,$B25)</f>
        <v>20</v>
      </c>
      <c r="F25" s="9" t="n">
        <f aca="false">SUMIFS(matches!$I$2:$I$101,matches!$B$2:$B$101,$A25,matches!$H$2:$H$101,$B25, matches!$F$2:$F$101, 1)</f>
        <v>0</v>
      </c>
      <c r="G25" s="9" t="n">
        <v>4</v>
      </c>
      <c r="H25" s="9" t="s">
        <v>76</v>
      </c>
      <c r="I25" s="9" t="s">
        <v>23</v>
      </c>
      <c r="J25" s="9" t="str">
        <f aca="false">VLOOKUP(B25,all_products!$A$2:$C$13, 3, 0)</f>
        <v>Product 4</v>
      </c>
      <c r="K25" s="9" t="str">
        <f aca="false">VLOOKUP($B25, all_products!$A$2:$G$14, 4, 0)</f>
        <v>Chocolate</v>
      </c>
      <c r="L25" s="9" t="n">
        <f aca="false">VLOOKUP($B25, all_products!$A$2:$G$14, 5, 0)</f>
        <v>6</v>
      </c>
      <c r="M25" s="9" t="n">
        <f aca="false">VLOOKUP($B25, all_products!$A$2:$G$14, 6, 0)</f>
        <v>3</v>
      </c>
      <c r="N25" s="9" t="str">
        <f aca="false">VLOOKUP($B25, all_products!$A$2:$G$14, 7, 0)</f>
        <v>Non-Mars</v>
      </c>
      <c r="O25" s="9" t="n">
        <f aca="false">VLOOKUP($B25, all_products!$A$2:$L$40, 8, 0)</f>
        <v>0</v>
      </c>
      <c r="P25" s="9" t="n">
        <f aca="false">VLOOKUP($B25, all_products!$A$2:$L$40, 9, 0)</f>
        <v>0</v>
      </c>
      <c r="Q25" s="9" t="n">
        <f aca="false">VLOOKUP($B25, all_products!$A$2:$L$40, 10, 0)</f>
        <v>0</v>
      </c>
      <c r="R25" s="9" t="n">
        <f aca="false">VLOOKUP($B25, all_products!$A$2:$L$40, 11, 0)</f>
        <v>0</v>
      </c>
      <c r="S25" s="9" t="n">
        <f aca="false">VLOOKUP($B25, all_products!$A$2:$L$40, 12, 0)</f>
        <v>0</v>
      </c>
    </row>
    <row r="26" s="10" customFormat="true" ht="12.8" hidden="false" customHeight="false" outlineLevel="0" collapsed="false">
      <c r="A26" s="10" t="n">
        <v>6</v>
      </c>
      <c r="B26" s="10" t="n">
        <v>7</v>
      </c>
      <c r="C26" s="10" t="n">
        <f aca="false">SUMIFS(matches!$J$2:$J$101,matches!$B$2:$B$101,$A26,matches!$H$2:$H$101,$B26)</f>
        <v>3</v>
      </c>
      <c r="D26" s="10" t="n">
        <f aca="false">SUMIFS(matches!$J$2:$J$101,matches!$B$2:$B$101,$A26,matches!$H$2:$H$101,$B26, matches!$F$2:$F$101, 1)</f>
        <v>2</v>
      </c>
      <c r="E26" s="10" t="n">
        <f aca="false">SUMIFS(matches!$I$2:$I$101,matches!$B$2:$B$101,$A26,matches!$H$2:$H$101,$B26)</f>
        <v>33</v>
      </c>
      <c r="F26" s="10" t="n">
        <f aca="false">SUMIFS(matches!$I$2:$I$101,matches!$B$2:$B$101,$A26,matches!$H$2:$H$101,$B26, matches!$F$2:$F$101, 1)</f>
        <v>22</v>
      </c>
      <c r="G26" s="10" t="n">
        <v>7</v>
      </c>
      <c r="H26" s="10" t="s">
        <v>77</v>
      </c>
      <c r="I26" s="10" t="s">
        <v>78</v>
      </c>
      <c r="J26" s="10" t="str">
        <f aca="false">VLOOKUP(B26,all_products!$A$2:$C$13, 3, 0)</f>
        <v>Product 7</v>
      </c>
      <c r="K26" s="10" t="str">
        <f aca="false">VLOOKUP($B26, all_products!$A$2:$G$15, 4, 0)</f>
        <v>Gum</v>
      </c>
      <c r="L26" s="10" t="n">
        <f aca="false">VLOOKUP($B26, all_products!$A$2:$G$15, 5, 0)</f>
        <v>8</v>
      </c>
      <c r="M26" s="10" t="n">
        <f aca="false">VLOOKUP($B26, all_products!$A$2:$G$15, 6, 0)</f>
        <v>4</v>
      </c>
      <c r="N26" s="10" t="str">
        <f aca="false">VLOOKUP($B26, all_products!$A$2:$G$15, 7, 0)</f>
        <v>wrigleys</v>
      </c>
      <c r="O26" s="10" t="n">
        <f aca="false">VLOOKUP($B26, all_products!$A$2:$L$40, 8, 0)</f>
        <v>0</v>
      </c>
      <c r="P26" s="10" t="n">
        <f aca="false">VLOOKUP($B26, all_products!$A$2:$L$40, 9, 0)</f>
        <v>0</v>
      </c>
      <c r="Q26" s="10" t="n">
        <f aca="false">VLOOKUP($B26, all_products!$A$2:$L$40, 10, 0)</f>
        <v>0</v>
      </c>
      <c r="R26" s="10" t="n">
        <f aca="false">VLOOKUP($B26, all_products!$A$2:$L$40, 11, 0)</f>
        <v>0</v>
      </c>
      <c r="S26" s="10" t="n">
        <f aca="false">VLOOKUP($B26, all_products!$A$2:$L$40, 12, 0)</f>
        <v>0</v>
      </c>
    </row>
    <row r="27" s="10" customFormat="true" ht="12.8" hidden="false" customHeight="false" outlineLevel="0" collapsed="false">
      <c r="A27" s="10" t="n">
        <v>6</v>
      </c>
      <c r="B27" s="10" t="n">
        <v>8</v>
      </c>
      <c r="C27" s="10" t="n">
        <f aca="false">SUMIFS(matches!$J$2:$J$101,matches!$B$2:$B$101,$A27,matches!$H$2:$H$101,$B27)</f>
        <v>2</v>
      </c>
      <c r="D27" s="10" t="n">
        <f aca="false">SUMIFS(matches!$J$2:$J$101,matches!$B$2:$B$101,$A27,matches!$H$2:$H$101,$B27, matches!$F$2:$F$101, 1)</f>
        <v>2</v>
      </c>
      <c r="E27" s="10" t="n">
        <f aca="false">SUMIFS(matches!$I$2:$I$101,matches!$B$2:$B$101,$A27,matches!$H$2:$H$101,$B27)</f>
        <v>24</v>
      </c>
      <c r="F27" s="10" t="n">
        <f aca="false">SUMIFS(matches!$I$2:$I$101,matches!$B$2:$B$101,$A27,matches!$H$2:$H$101,$B27, matches!$F$2:$F$101, 1)</f>
        <v>24</v>
      </c>
      <c r="G27" s="10" t="n">
        <v>7</v>
      </c>
      <c r="H27" s="10" t="s">
        <v>77</v>
      </c>
      <c r="I27" s="10" t="s">
        <v>78</v>
      </c>
      <c r="J27" s="10" t="str">
        <f aca="false">VLOOKUP(B27,all_products!$A$2:$C$13, 3, 0)</f>
        <v>Product 8</v>
      </c>
      <c r="K27" s="10" t="str">
        <f aca="false">VLOOKUP($B27, all_products!$A$2:$G$15, 4, 0)</f>
        <v>Gum</v>
      </c>
      <c r="L27" s="10" t="n">
        <f aca="false">VLOOKUP($B27, all_products!$A$2:$G$15, 5, 0)</f>
        <v>8</v>
      </c>
      <c r="M27" s="10" t="n">
        <f aca="false">VLOOKUP($B27, all_products!$A$2:$G$15, 6, 0)</f>
        <v>2</v>
      </c>
      <c r="N27" s="10" t="str">
        <f aca="false">VLOOKUP($B27, all_products!$A$2:$G$15, 7, 0)</f>
        <v>MARS GCC</v>
      </c>
      <c r="O27" s="10" t="n">
        <f aca="false">VLOOKUP($B27, all_products!$A$2:$L$40, 8, 0)</f>
        <v>0</v>
      </c>
      <c r="P27" s="10" t="n">
        <f aca="false">VLOOKUP($B27, all_products!$A$2:$L$40, 9, 0)</f>
        <v>0</v>
      </c>
      <c r="Q27" s="10" t="n">
        <f aca="false">VLOOKUP($B27, all_products!$A$2:$L$40, 10, 0)</f>
        <v>0</v>
      </c>
      <c r="R27" s="10" t="n">
        <f aca="false">VLOOKUP($B27, all_products!$A$2:$L$40, 11, 0)</f>
        <v>0</v>
      </c>
      <c r="S27" s="10" t="n">
        <f aca="false">VLOOKUP($B27, all_products!$A$2:$L$40, 12, 0)</f>
        <v>0</v>
      </c>
    </row>
    <row r="28" s="10" customFormat="true" ht="12.8" hidden="false" customHeight="false" outlineLevel="0" collapsed="false">
      <c r="A28" s="10" t="n">
        <v>6</v>
      </c>
      <c r="B28" s="10" t="n">
        <v>9</v>
      </c>
      <c r="C28" s="10" t="n">
        <f aca="false">SUMIFS(matches!$J$2:$J$101,matches!$B$2:$B$101,$A28,matches!$H$2:$H$101,$B28)</f>
        <v>1</v>
      </c>
      <c r="D28" s="10" t="n">
        <f aca="false">SUMIFS(matches!$J$2:$J$101,matches!$B$2:$B$101,$A28,matches!$H$2:$H$101,$B28, matches!$F$2:$F$101, 1)</f>
        <v>0</v>
      </c>
      <c r="E28" s="10" t="n">
        <f aca="false">SUMIFS(matches!$I$2:$I$101,matches!$B$2:$B$101,$A28,matches!$H$2:$H$101,$B28)</f>
        <v>13</v>
      </c>
      <c r="F28" s="10" t="n">
        <f aca="false">SUMIFS(matches!$I$2:$I$101,matches!$B$2:$B$101,$A28,matches!$H$2:$H$101,$B28, matches!$F$2:$F$101, 1)</f>
        <v>0</v>
      </c>
      <c r="G28" s="10" t="n">
        <v>7</v>
      </c>
      <c r="H28" s="10" t="s">
        <v>77</v>
      </c>
      <c r="I28" s="10" t="s">
        <v>78</v>
      </c>
      <c r="J28" s="10" t="str">
        <f aca="false">VLOOKUP(B28,all_products!$A$2:$C$15, 3, 0)</f>
        <v>Product 9</v>
      </c>
      <c r="K28" s="10" t="str">
        <f aca="false">VLOOKUP($B28, all_products!$A$2:$G$15, 4, 0)</f>
        <v>Gum &amp; Confectionery</v>
      </c>
      <c r="L28" s="10" t="n">
        <f aca="false">VLOOKUP($B28, all_products!$A$2:$G$15, 5, 0)</f>
        <v>10</v>
      </c>
      <c r="M28" s="10" t="n">
        <f aca="false">VLOOKUP($B28, all_products!$A$2:$G$15, 6, 0)</f>
        <v>3</v>
      </c>
      <c r="N28" s="10" t="str">
        <f aca="false">VLOOKUP($B28, all_products!$A$2:$G$15, 7, 0)</f>
        <v>Non-Mars</v>
      </c>
      <c r="O28" s="10" t="n">
        <f aca="false">VLOOKUP($B28, all_products!$A$2:$L$40, 8, 0)</f>
        <v>0</v>
      </c>
      <c r="P28" s="10" t="n">
        <f aca="false">VLOOKUP($B28, all_products!$A$2:$L$40, 9, 0)</f>
        <v>0</v>
      </c>
      <c r="Q28" s="10" t="n">
        <f aca="false">VLOOKUP($B28, all_products!$A$2:$L$40, 10, 0)</f>
        <v>0</v>
      </c>
      <c r="R28" s="10" t="n">
        <f aca="false">VLOOKUP($B28, all_products!$A$2:$L$40, 11, 0)</f>
        <v>0</v>
      </c>
      <c r="S28" s="10" t="n">
        <f aca="false">VLOOKUP($B28, all_products!$A$2:$L$40, 12, 0)</f>
        <v>0</v>
      </c>
    </row>
    <row r="29" s="10" customFormat="true" ht="12.8" hidden="false" customHeight="false" outlineLevel="0" collapsed="false">
      <c r="A29" s="10" t="n">
        <v>6</v>
      </c>
      <c r="B29" s="10" t="n">
        <v>13</v>
      </c>
      <c r="C29" s="10" t="n">
        <f aca="false">SUMIFS(matches!$J$2:$J$101,matches!$B$2:$B$101,$A29,matches!$H$2:$H$101,$B29)</f>
        <v>2</v>
      </c>
      <c r="D29" s="10" t="n">
        <f aca="false">SUMIFS(matches!$J$2:$J$101,matches!$B$2:$B$101,$A29,matches!$H$2:$H$101,$B29, matches!$F$2:$F$101, 1)</f>
        <v>2</v>
      </c>
      <c r="E29" s="10" t="n">
        <f aca="false">SUMIFS(matches!$I$2:$I$101,matches!$B$2:$B$101,$A29,matches!$H$2:$H$101,$B29)</f>
        <v>6</v>
      </c>
      <c r="F29" s="10" t="n">
        <f aca="false">SUMIFS(matches!$I$2:$I$101,matches!$B$2:$B$101,$A29,matches!$H$2:$H$101,$B29, matches!$F$2:$F$101, 1)</f>
        <v>6</v>
      </c>
      <c r="G29" s="10" t="n">
        <v>7</v>
      </c>
      <c r="H29" s="10" t="s">
        <v>77</v>
      </c>
      <c r="I29" s="10" t="s">
        <v>78</v>
      </c>
      <c r="J29" s="10" t="str">
        <f aca="false">VLOOKUP(B29,all_products!$A$2:$C$15, 3, 0)</f>
        <v>Product 13</v>
      </c>
      <c r="K29" s="10" t="str">
        <f aca="false">VLOOKUP($B29, all_products!$A$2:$G$15, 4, 0)</f>
        <v>Gum</v>
      </c>
      <c r="L29" s="10" t="n">
        <f aca="false">VLOOKUP($B29, all_products!$A$2:$G$15, 5, 0)</f>
        <v>8</v>
      </c>
      <c r="M29" s="10" t="n">
        <f aca="false">VLOOKUP($B29, all_products!$A$2:$G$15, 6, 0)</f>
        <v>3</v>
      </c>
      <c r="N29" s="10" t="str">
        <f aca="false">VLOOKUP($B29, all_products!$A$2:$G$15, 7, 0)</f>
        <v>Non-Mars</v>
      </c>
      <c r="O29" s="10" t="n">
        <f aca="false">VLOOKUP($B29, all_products!$A$2:$L$40, 8, 0)</f>
        <v>0</v>
      </c>
      <c r="P29" s="10" t="n">
        <f aca="false">VLOOKUP($B29, all_products!$A$2:$L$40, 9, 0)</f>
        <v>0</v>
      </c>
      <c r="Q29" s="10" t="n">
        <f aca="false">VLOOKUP($B29, all_products!$A$2:$L$40, 10, 0)</f>
        <v>0</v>
      </c>
      <c r="R29" s="10" t="n">
        <f aca="false">VLOOKUP($B29, all_products!$A$2:$L$40, 11, 0)</f>
        <v>0</v>
      </c>
      <c r="S29" s="10" t="n">
        <f aca="false">VLOOKUP($B29, all_products!$A$2:$L$40, 12, 0)</f>
        <v>0</v>
      </c>
    </row>
    <row r="30" s="9" customFormat="true" ht="12.8" hidden="false" customHeight="false" outlineLevel="0" collapsed="false">
      <c r="A30" s="9" t="n">
        <v>7</v>
      </c>
      <c r="B30" s="9" t="n">
        <v>1</v>
      </c>
      <c r="C30" s="9" t="n">
        <f aca="false">SUMIFS(matches!$J$2:$J$101,matches!$B$2:$B$101,$A30,matches!$H$2:$H$101,$B30)</f>
        <v>2</v>
      </c>
      <c r="D30" s="9" t="n">
        <f aca="false">SUMIFS(matches!$J$2:$J$101,matches!$B$2:$B$101,$A30,matches!$H$2:$H$101,$B30, matches!$F$2:$F$101, 1)</f>
        <v>2</v>
      </c>
      <c r="E30" s="9" t="n">
        <f aca="false">SUMIFS(matches!$I$2:$I$101,matches!$B$2:$B$101,$A30,matches!$H$2:$H$101,$B30)</f>
        <v>20</v>
      </c>
      <c r="F30" s="9" t="n">
        <f aca="false">SUMIFS(matches!$I$2:$I$101,matches!$B$2:$B$101,$A30,matches!$H$2:$H$101,$B30, matches!$F$2:$F$101, 1)</f>
        <v>20</v>
      </c>
      <c r="G30" s="9" t="n">
        <v>5</v>
      </c>
      <c r="H30" s="9" t="s">
        <v>79</v>
      </c>
      <c r="I30" s="9" t="s">
        <v>78</v>
      </c>
      <c r="J30" s="9" t="str">
        <f aca="false">VLOOKUP(B30,all_products!$A$2:$C$15, 3, 0)</f>
        <v>Product 1</v>
      </c>
      <c r="K30" s="9" t="str">
        <f aca="false">VLOOKUP($B30, all_products!$A$2:$G$15, 4, 0)</f>
        <v>Chocolate</v>
      </c>
      <c r="L30" s="9" t="n">
        <f aca="false">VLOOKUP($B30, all_products!$A$2:$G$15, 5, 0)</f>
        <v>6</v>
      </c>
      <c r="M30" s="9" t="n">
        <f aca="false">VLOOKUP($B30, all_products!$A$2:$G$15, 6, 0)</f>
        <v>2</v>
      </c>
      <c r="N30" s="9" t="str">
        <f aca="false">VLOOKUP($B30, all_products!$A$2:$G$15, 7, 0)</f>
        <v>MARS GCC</v>
      </c>
      <c r="O30" s="9" t="n">
        <f aca="false">VLOOKUP($B30, all_products!$A$2:$L$40, 8, 0)</f>
        <v>0</v>
      </c>
      <c r="P30" s="9" t="n">
        <f aca="false">VLOOKUP($B30, all_products!$A$2:$L$40, 9, 0)</f>
        <v>0</v>
      </c>
      <c r="Q30" s="9" t="n">
        <f aca="false">VLOOKUP($B30, all_products!$A$2:$L$40, 10, 0)</f>
        <v>0</v>
      </c>
      <c r="R30" s="9" t="n">
        <f aca="false">VLOOKUP($B30, all_products!$A$2:$L$40, 11, 0)</f>
        <v>0</v>
      </c>
      <c r="S30" s="9" t="n">
        <f aca="false">VLOOKUP($B30, all_products!$A$2:$L$40, 12, 0)</f>
        <v>0</v>
      </c>
    </row>
    <row r="31" s="9" customFormat="true" ht="12.8" hidden="false" customHeight="false" outlineLevel="0" collapsed="false">
      <c r="A31" s="9" t="n">
        <v>7</v>
      </c>
      <c r="B31" s="9" t="n">
        <v>2</v>
      </c>
      <c r="C31" s="9" t="n">
        <f aca="false">SUMIFS(matches!$J$2:$J$101,matches!$B$2:$B$101,$A31,matches!$H$2:$H$101,$B31)</f>
        <v>1</v>
      </c>
      <c r="D31" s="9" t="n">
        <f aca="false">SUMIFS(matches!$J$2:$J$101,matches!$B$2:$B$101,$A31,matches!$H$2:$H$101,$B31, matches!$F$2:$F$101, 1)</f>
        <v>1</v>
      </c>
      <c r="E31" s="9" t="n">
        <f aca="false">SUMIFS(matches!$I$2:$I$101,matches!$B$2:$B$101,$A31,matches!$H$2:$H$101,$B31)</f>
        <v>5</v>
      </c>
      <c r="F31" s="9" t="n">
        <f aca="false">SUMIFS(matches!$I$2:$I$101,matches!$B$2:$B$101,$A31,matches!$H$2:$H$101,$B31, matches!$F$2:$F$101, 1)</f>
        <v>5</v>
      </c>
      <c r="G31" s="9" t="n">
        <v>5</v>
      </c>
      <c r="H31" s="9" t="s">
        <v>79</v>
      </c>
      <c r="I31" s="9" t="s">
        <v>78</v>
      </c>
      <c r="J31" s="9" t="str">
        <f aca="false">VLOOKUP(B31,all_products!$A$2:$C$15, 3, 0)</f>
        <v>Product 2</v>
      </c>
      <c r="K31" s="9" t="str">
        <f aca="false">VLOOKUP($B31, all_products!$A$2:$G$15, 4, 0)</f>
        <v>Chocolate</v>
      </c>
      <c r="L31" s="9" t="n">
        <f aca="false">VLOOKUP($B31, all_products!$A$2:$G$15, 5, 0)</f>
        <v>6</v>
      </c>
      <c r="M31" s="9" t="n">
        <f aca="false">VLOOKUP($B31, all_products!$A$2:$G$15, 6, 0)</f>
        <v>2</v>
      </c>
      <c r="N31" s="9" t="str">
        <f aca="false">VLOOKUP($B31, all_products!$A$2:$G$15, 7, 0)</f>
        <v>MARS GCC</v>
      </c>
      <c r="O31" s="9" t="n">
        <f aca="false">VLOOKUP($B31, all_products!$A$2:$L$40, 8, 0)</f>
        <v>0</v>
      </c>
      <c r="P31" s="9" t="n">
        <f aca="false">VLOOKUP($B31, all_products!$A$2:$L$40, 9, 0)</f>
        <v>0</v>
      </c>
      <c r="Q31" s="9" t="n">
        <f aca="false">VLOOKUP($B31, all_products!$A$2:$L$40, 10, 0)</f>
        <v>0</v>
      </c>
      <c r="R31" s="9" t="n">
        <f aca="false">VLOOKUP($B31, all_products!$A$2:$L$40, 11, 0)</f>
        <v>0</v>
      </c>
      <c r="S31" s="9" t="n">
        <f aca="false">VLOOKUP($B31, all_products!$A$2:$L$40, 12, 0)</f>
        <v>0</v>
      </c>
    </row>
    <row r="32" s="9" customFormat="true" ht="12.8" hidden="false" customHeight="false" outlineLevel="0" collapsed="false">
      <c r="A32" s="9" t="n">
        <v>7</v>
      </c>
      <c r="B32" s="9" t="n">
        <v>7</v>
      </c>
      <c r="C32" s="9" t="n">
        <f aca="false">SUMIFS(matches!$J$2:$J$101,matches!$B$2:$B$101,$A32,matches!$H$2:$H$101,$B32)</f>
        <v>2</v>
      </c>
      <c r="D32" s="9" t="n">
        <f aca="false">SUMIFS(matches!$J$2:$J$101,matches!$B$2:$B$101,$A32,matches!$H$2:$H$101,$B32, matches!$F$2:$F$101, 1)</f>
        <v>2</v>
      </c>
      <c r="E32" s="9" t="n">
        <f aca="false">SUMIFS(matches!$I$2:$I$101,matches!$B$2:$B$101,$A32,matches!$H$2:$H$101,$B32)</f>
        <v>22</v>
      </c>
      <c r="F32" s="9" t="n">
        <f aca="false">SUMIFS(matches!$I$2:$I$101,matches!$B$2:$B$101,$A32,matches!$H$2:$H$101,$B32, matches!$F$2:$F$101, 1)</f>
        <v>22</v>
      </c>
      <c r="G32" s="9" t="n">
        <v>5</v>
      </c>
      <c r="H32" s="9" t="s">
        <v>79</v>
      </c>
      <c r="I32" s="9" t="s">
        <v>78</v>
      </c>
      <c r="J32" s="9" t="str">
        <f aca="false">VLOOKUP(B32,all_products!$A$2:$C$15, 3, 0)</f>
        <v>Product 7</v>
      </c>
      <c r="K32" s="9" t="str">
        <f aca="false">VLOOKUP($B32, all_products!$A$2:$G$15, 4, 0)</f>
        <v>Gum</v>
      </c>
      <c r="L32" s="9" t="n">
        <f aca="false">VLOOKUP($B32, all_products!$A$2:$G$15, 5, 0)</f>
        <v>8</v>
      </c>
      <c r="M32" s="9" t="n">
        <f aca="false">VLOOKUP($B32, all_products!$A$2:$G$15, 6, 0)</f>
        <v>4</v>
      </c>
      <c r="N32" s="9" t="str">
        <f aca="false">VLOOKUP($B32, all_products!$A$2:$G$15, 7, 0)</f>
        <v>wrigleys</v>
      </c>
      <c r="O32" s="9" t="n">
        <f aca="false">VLOOKUP($B32, all_products!$A$2:$L$40, 8, 0)</f>
        <v>0</v>
      </c>
      <c r="P32" s="9" t="n">
        <f aca="false">VLOOKUP($B32, all_products!$A$2:$L$40, 9, 0)</f>
        <v>0</v>
      </c>
      <c r="Q32" s="9" t="n">
        <f aca="false">VLOOKUP($B32, all_products!$A$2:$L$40, 10, 0)</f>
        <v>0</v>
      </c>
      <c r="R32" s="9" t="n">
        <f aca="false">VLOOKUP($B32, all_products!$A$2:$L$40, 11, 0)</f>
        <v>0</v>
      </c>
      <c r="S32" s="9" t="n">
        <f aca="false">VLOOKUP($B32, all_products!$A$2:$L$40, 12, 0)</f>
        <v>0</v>
      </c>
    </row>
    <row r="33" s="9" customFormat="true" ht="12.8" hidden="false" customHeight="false" outlineLevel="0" collapsed="false">
      <c r="A33" s="9" t="n">
        <v>7</v>
      </c>
      <c r="B33" s="9" t="n">
        <v>9</v>
      </c>
      <c r="C33" s="9" t="n">
        <f aca="false">SUMIFS(matches!$J$2:$J$101,matches!$B$2:$B$101,$A33,matches!$H$2:$H$101,$B33)</f>
        <v>1</v>
      </c>
      <c r="D33" s="9" t="n">
        <f aca="false">SUMIFS(matches!$J$2:$J$101,matches!$B$2:$B$101,$A33,matches!$H$2:$H$101,$B33, matches!$F$2:$F$101, 1)</f>
        <v>1</v>
      </c>
      <c r="E33" s="9" t="n">
        <f aca="false">SUMIFS(matches!$I$2:$I$101,matches!$B$2:$B$101,$A33,matches!$H$2:$H$101,$B33)</f>
        <v>13</v>
      </c>
      <c r="F33" s="9" t="n">
        <f aca="false">SUMIFS(matches!$I$2:$I$101,matches!$B$2:$B$101,$A33,matches!$H$2:$H$101,$B33, matches!$F$2:$F$101, 1)</f>
        <v>13</v>
      </c>
      <c r="G33" s="9" t="n">
        <v>5</v>
      </c>
      <c r="H33" s="9" t="s">
        <v>79</v>
      </c>
      <c r="I33" s="9" t="s">
        <v>78</v>
      </c>
      <c r="J33" s="9" t="str">
        <f aca="false">VLOOKUP(B33,all_products!$A$2:$C$15, 3, 0)</f>
        <v>Product 9</v>
      </c>
      <c r="K33" s="9" t="str">
        <f aca="false">VLOOKUP($B33, all_products!$A$2:$G$15, 4, 0)</f>
        <v>Gum &amp; Confectionery</v>
      </c>
      <c r="L33" s="9" t="n">
        <f aca="false">VLOOKUP($B33, all_products!$A$2:$G$15, 5, 0)</f>
        <v>10</v>
      </c>
      <c r="M33" s="9" t="n">
        <f aca="false">VLOOKUP($B33, all_products!$A$2:$G$15, 6, 0)</f>
        <v>3</v>
      </c>
      <c r="N33" s="9" t="str">
        <f aca="false">VLOOKUP($B33, all_products!$A$2:$G$15, 7, 0)</f>
        <v>Non-Mars</v>
      </c>
      <c r="O33" s="9" t="n">
        <f aca="false">VLOOKUP($B33, all_products!$A$2:$L$40, 8, 0)</f>
        <v>0</v>
      </c>
      <c r="P33" s="9" t="n">
        <f aca="false">VLOOKUP($B33, all_products!$A$2:$L$40, 9, 0)</f>
        <v>0</v>
      </c>
      <c r="Q33" s="9" t="n">
        <f aca="false">VLOOKUP($B33, all_products!$A$2:$L$40, 10, 0)</f>
        <v>0</v>
      </c>
      <c r="R33" s="9" t="n">
        <f aca="false">VLOOKUP($B33, all_products!$A$2:$L$40, 11, 0)</f>
        <v>0</v>
      </c>
      <c r="S33" s="9" t="n">
        <f aca="false">VLOOKUP($B33, all_products!$A$2:$L$40, 12, 0)</f>
        <v>0</v>
      </c>
    </row>
    <row r="34" s="10" customFormat="true" ht="12.8" hidden="false" customHeight="false" outlineLevel="0" collapsed="false">
      <c r="A34" s="10" t="n">
        <v>8</v>
      </c>
      <c r="B34" s="10" t="n">
        <v>5</v>
      </c>
      <c r="C34" s="10" t="n">
        <f aca="false">SUMIFS(matches!$J$2:$J$201,matches!$B$2:$B$201,$A34,matches!$H$2:$H$201,$B34)</f>
        <v>6</v>
      </c>
      <c r="D34" s="10" t="n">
        <f aca="false">SUMIFS(matches!$J$2:$J$201,matches!$B$2:$B$201,$A34,matches!$H$2:$H$201,$B34, matches!$F$2:$F$201, 1)</f>
        <v>6</v>
      </c>
      <c r="E34" s="10" t="n">
        <f aca="false">SUMIFS(matches!$I$2:$I$201,matches!$B$2:$B$201,$A34,matches!$H$2:$H$201,$B34)</f>
        <v>36</v>
      </c>
      <c r="F34" s="10" t="n">
        <f aca="false">SUMIFS(matches!$I$2:$I$201,matches!$B$2:$B$201,$A34,matches!$H$2:$H$201,$B34, matches!$F$2:$F$201, 1)</f>
        <v>36</v>
      </c>
      <c r="G34" s="10" t="n">
        <v>2</v>
      </c>
      <c r="H34" s="10" t="s">
        <v>79</v>
      </c>
      <c r="I34" s="10" t="s">
        <v>78</v>
      </c>
      <c r="J34" s="10" t="str">
        <f aca="false">VLOOKUP(B34,all_products!$A$2:$C$15, 3, 0)</f>
        <v>Product 5</v>
      </c>
      <c r="K34" s="10" t="str">
        <f aca="false">VLOOKUP($B34, all_products!$A$2:$G$15, 4, 0)</f>
        <v>Ice Cream</v>
      </c>
      <c r="L34" s="10" t="n">
        <f aca="false">VLOOKUP($B34, all_products!$A$2:$G$15, 5, 0)</f>
        <v>7</v>
      </c>
      <c r="M34" s="10" t="n">
        <f aca="false">VLOOKUP($B34, all_products!$A$2:$G$15, 6, 0)</f>
        <v>2</v>
      </c>
      <c r="N34" s="10" t="str">
        <f aca="false">VLOOKUP($B34, all_products!$A$2:$G$15, 7, 0)</f>
        <v>MARS GCC</v>
      </c>
      <c r="O34" s="10" t="n">
        <f aca="false">VLOOKUP($B34, all_products!$A$2:$L$40, 8, 0)</f>
        <v>0</v>
      </c>
      <c r="P34" s="10" t="n">
        <f aca="false">VLOOKUP($B34, all_products!$A$2:$L$40, 9, 0)</f>
        <v>0</v>
      </c>
      <c r="Q34" s="10" t="n">
        <f aca="false">VLOOKUP($B34, all_products!$A$2:$L$40, 10, 0)</f>
        <v>0</v>
      </c>
      <c r="R34" s="10" t="n">
        <f aca="false">VLOOKUP($B34, all_products!$A$2:$L$40, 11, 0)</f>
        <v>0</v>
      </c>
      <c r="S34" s="10" t="n">
        <f aca="false">VLOOKUP($B34, all_products!$A$2:$L$40, 12, 0)</f>
        <v>0</v>
      </c>
    </row>
    <row r="35" s="10" customFormat="true" ht="12.8" hidden="false" customHeight="false" outlineLevel="0" collapsed="false">
      <c r="A35" s="10" t="n">
        <v>8</v>
      </c>
      <c r="B35" s="10" t="n">
        <v>9</v>
      </c>
      <c r="C35" s="10" t="n">
        <f aca="false">SUMIFS(matches!$J$2:$J$201,matches!$B$2:$B$201,$A35,matches!$H$2:$H$201,$B35)</f>
        <v>1</v>
      </c>
      <c r="D35" s="10" t="n">
        <f aca="false">SUMIFS(matches!$J$2:$J$201,matches!$B$2:$B$201,$A35,matches!$H$2:$H$201,$B35, matches!$F$2:$F$201, 1)</f>
        <v>1</v>
      </c>
      <c r="E35" s="10" t="n">
        <f aca="false">SUMIFS(matches!$I$2:$I$201,matches!$B$2:$B$201,$A35,matches!$H$2:$H$201,$B35)</f>
        <v>13</v>
      </c>
      <c r="F35" s="10" t="n">
        <f aca="false">SUMIFS(matches!$I$2:$I$201,matches!$B$2:$B$201,$A35,matches!$H$2:$H$201,$B35, matches!$F$2:$F$201, 1)</f>
        <v>13</v>
      </c>
      <c r="G35" s="10" t="n">
        <v>3</v>
      </c>
      <c r="H35" s="10" t="s">
        <v>79</v>
      </c>
      <c r="I35" s="10" t="s">
        <v>78</v>
      </c>
      <c r="J35" s="10" t="str">
        <f aca="false">VLOOKUP(B35,all_products!$A$2:$C$15, 3, 0)</f>
        <v>Product 9</v>
      </c>
      <c r="K35" s="10" t="str">
        <f aca="false">VLOOKUP($B35, all_products!$A$2:$G$15, 4, 0)</f>
        <v>Gum &amp; Confectionery</v>
      </c>
      <c r="L35" s="10" t="n">
        <f aca="false">VLOOKUP($B35, all_products!$A$2:$G$15, 5, 0)</f>
        <v>10</v>
      </c>
      <c r="M35" s="10" t="n">
        <f aca="false">VLOOKUP($B35, all_products!$A$2:$G$15, 6, 0)</f>
        <v>3</v>
      </c>
      <c r="N35" s="10" t="str">
        <f aca="false">VLOOKUP($B35, all_products!$A$2:$G$15, 7, 0)</f>
        <v>Non-Mars</v>
      </c>
      <c r="O35" s="10" t="n">
        <f aca="false">VLOOKUP($B35, all_products!$A$2:$L$40, 8, 0)</f>
        <v>0</v>
      </c>
      <c r="P35" s="10" t="n">
        <f aca="false">VLOOKUP($B35, all_products!$A$2:$L$40, 9, 0)</f>
        <v>0</v>
      </c>
      <c r="Q35" s="10" t="n">
        <f aca="false">VLOOKUP($B35, all_products!$A$2:$L$40, 10, 0)</f>
        <v>0</v>
      </c>
      <c r="R35" s="10" t="n">
        <f aca="false">VLOOKUP($B35, all_products!$A$2:$L$40, 11, 0)</f>
        <v>0</v>
      </c>
      <c r="S35" s="10" t="n">
        <f aca="false">VLOOKUP($B35, all_products!$A$2:$L$40, 12, 0)</f>
        <v>0</v>
      </c>
    </row>
    <row r="36" s="10" customFormat="true" ht="12.8" hidden="false" customHeight="false" outlineLevel="0" collapsed="false">
      <c r="A36" s="10" t="n">
        <v>8</v>
      </c>
      <c r="B36" s="10" t="n">
        <v>13</v>
      </c>
      <c r="C36" s="10" t="n">
        <f aca="false">SUMIFS(matches!$J$2:$J$201,matches!$B$2:$B$201,$A36,matches!$H$2:$H$201,$B36)</f>
        <v>1</v>
      </c>
      <c r="D36" s="10" t="n">
        <f aca="false">SUMIFS(matches!$J$2:$J$201,matches!$B$2:$B$201,$A36,matches!$H$2:$H$201,$B36, matches!$F$2:$F$201, 1)</f>
        <v>1</v>
      </c>
      <c r="E36" s="10" t="n">
        <f aca="false">SUMIFS(matches!$I$2:$I$201,matches!$B$2:$B$201,$A36,matches!$H$2:$H$201,$B36)</f>
        <v>3</v>
      </c>
      <c r="F36" s="10" t="n">
        <f aca="false">SUMIFS(matches!$I$2:$I$201,matches!$B$2:$B$201,$A36,matches!$H$2:$H$201,$B36, matches!$F$2:$F$201, 1)</f>
        <v>3</v>
      </c>
      <c r="G36" s="10" t="n">
        <v>4</v>
      </c>
      <c r="H36" s="10" t="s">
        <v>79</v>
      </c>
      <c r="I36" s="10" t="s">
        <v>78</v>
      </c>
      <c r="J36" s="10" t="str">
        <f aca="false">VLOOKUP(B36,all_products!$A$2:$C$15, 3, 0)</f>
        <v>Product 13</v>
      </c>
      <c r="K36" s="10" t="str">
        <f aca="false">VLOOKUP($B36, all_products!$A$2:$G$15, 4, 0)</f>
        <v>Gum</v>
      </c>
      <c r="L36" s="10" t="n">
        <f aca="false">VLOOKUP($B36, all_products!$A$2:$G$15, 5, 0)</f>
        <v>8</v>
      </c>
      <c r="M36" s="10" t="n">
        <f aca="false">VLOOKUP($B36, all_products!$A$2:$G$15, 6, 0)</f>
        <v>3</v>
      </c>
      <c r="N36" s="10" t="str">
        <f aca="false">VLOOKUP($B36, all_products!$A$2:$G$15, 7, 0)</f>
        <v>Non-Mars</v>
      </c>
      <c r="O36" s="10" t="n">
        <f aca="false">VLOOKUP($B36, all_products!$A$2:$L$40, 8, 0)</f>
        <v>0</v>
      </c>
      <c r="P36" s="10" t="n">
        <f aca="false">VLOOKUP($B36, all_products!$A$2:$L$40, 9, 0)</f>
        <v>0</v>
      </c>
      <c r="Q36" s="10" t="n">
        <f aca="false">VLOOKUP($B36, all_products!$A$2:$L$40, 10, 0)</f>
        <v>0</v>
      </c>
      <c r="R36" s="10" t="n">
        <f aca="false">VLOOKUP($B36, all_products!$A$2:$L$40, 11, 0)</f>
        <v>0</v>
      </c>
      <c r="S36" s="10" t="n">
        <f aca="false">VLOOKUP($B36, all_products!$A$2:$L$40, 12, 0)</f>
        <v>0</v>
      </c>
    </row>
    <row r="37" s="9" customFormat="true" ht="12.8" hidden="false" customHeight="false" outlineLevel="0" collapsed="false">
      <c r="A37" s="9" t="n">
        <v>9</v>
      </c>
      <c r="B37" s="9" t="n">
        <v>1</v>
      </c>
      <c r="C37" s="9" t="n">
        <f aca="false">SUMIFS(matches!$J$2:$J$201,matches!$B$2:$B$201,$A37,matches!$H$2:$H$201,$B37)</f>
        <v>1</v>
      </c>
      <c r="D37" s="9" t="n">
        <f aca="false">SUMIFS(matches!$J$2:$J$201,matches!$B$2:$B$201,$A37,matches!$H$2:$H$201,$B37, matches!$F$2:$F$201, 1)</f>
        <v>1</v>
      </c>
      <c r="E37" s="9" t="n">
        <f aca="false">SUMIFS(matches!$I$2:$I$201,matches!$B$2:$B$201,$A37,matches!$H$2:$H$201,$B37)</f>
        <v>10</v>
      </c>
      <c r="F37" s="9" t="n">
        <f aca="false">SUMIFS(matches!$I$2:$I$201,matches!$B$2:$B$201,$A37,matches!$H$2:$H$201,$B37, matches!$F$2:$F$201, 1)</f>
        <v>10</v>
      </c>
      <c r="G37" s="9" t="n">
        <v>5</v>
      </c>
      <c r="H37" s="9" t="s">
        <v>79</v>
      </c>
      <c r="I37" s="9" t="s">
        <v>78</v>
      </c>
      <c r="J37" s="9" t="str">
        <f aca="false">VLOOKUP(B37,all_products!$A$2:$C$15, 3, 0)</f>
        <v>Product 1</v>
      </c>
      <c r="K37" s="9" t="str">
        <f aca="false">VLOOKUP($B37, all_products!$A$2:$G$15, 4, 0)</f>
        <v>Chocolate</v>
      </c>
      <c r="L37" s="9" t="n">
        <f aca="false">VLOOKUP($B37, all_products!$A$2:$G$15, 5, 0)</f>
        <v>6</v>
      </c>
      <c r="M37" s="9" t="n">
        <f aca="false">VLOOKUP($B37, all_products!$A$2:$G$15, 6, 0)</f>
        <v>2</v>
      </c>
      <c r="N37" s="9" t="str">
        <f aca="false">VLOOKUP($B37, all_products!$A$2:$G$15, 7, 0)</f>
        <v>MARS GCC</v>
      </c>
      <c r="O37" s="9" t="n">
        <f aca="false">VLOOKUP($B37, all_products!$A$2:$L$40, 8, 0)</f>
        <v>0</v>
      </c>
      <c r="P37" s="9" t="n">
        <f aca="false">VLOOKUP($B37, all_products!$A$2:$L$40, 9, 0)</f>
        <v>0</v>
      </c>
      <c r="Q37" s="9" t="n">
        <f aca="false">VLOOKUP($B37, all_products!$A$2:$L$40, 10, 0)</f>
        <v>0</v>
      </c>
      <c r="R37" s="9" t="n">
        <f aca="false">VLOOKUP($B37, all_products!$A$2:$L$40, 11, 0)</f>
        <v>0</v>
      </c>
      <c r="S37" s="9" t="n">
        <f aca="false">VLOOKUP($B37, all_products!$A$2:$L$40, 12, 0)</f>
        <v>0</v>
      </c>
    </row>
    <row r="38" s="9" customFormat="true" ht="12.8" hidden="false" customHeight="false" outlineLevel="0" collapsed="false">
      <c r="A38" s="9" t="n">
        <v>9</v>
      </c>
      <c r="B38" s="9" t="n">
        <v>9</v>
      </c>
      <c r="C38" s="9" t="n">
        <f aca="false">SUMIFS(matches!$J$2:$J$201,matches!$B$2:$B$201,$A38,matches!$H$2:$H$201,$B38)</f>
        <v>1</v>
      </c>
      <c r="D38" s="9" t="n">
        <f aca="false">SUMIFS(matches!$J$2:$J$201,matches!$B$2:$B$201,$A38,matches!$H$2:$H$201,$B38, matches!$F$2:$F$201, 1)</f>
        <v>1</v>
      </c>
      <c r="E38" s="9" t="n">
        <f aca="false">SUMIFS(matches!$I$2:$I$201,matches!$B$2:$B$201,$A38,matches!$H$2:$H$201,$B38)</f>
        <v>13</v>
      </c>
      <c r="F38" s="9" t="n">
        <f aca="false">SUMIFS(matches!$I$2:$I$201,matches!$B$2:$B$201,$A38,matches!$H$2:$H$201,$B38, matches!$F$2:$F$201, 1)</f>
        <v>13</v>
      </c>
      <c r="G38" s="9" t="n">
        <v>5</v>
      </c>
      <c r="H38" s="9" t="s">
        <v>79</v>
      </c>
      <c r="I38" s="9" t="s">
        <v>78</v>
      </c>
      <c r="J38" s="9" t="str">
        <f aca="false">VLOOKUP(B38,all_products!$A$2:$C$15, 3, 0)</f>
        <v>Product 9</v>
      </c>
      <c r="K38" s="9" t="str">
        <f aca="false">VLOOKUP($B38, all_products!$A$2:$G$15, 4, 0)</f>
        <v>Gum &amp; Confectionery</v>
      </c>
      <c r="L38" s="9" t="n">
        <f aca="false">VLOOKUP($B38, all_products!$A$2:$G$15, 5, 0)</f>
        <v>10</v>
      </c>
      <c r="M38" s="9" t="n">
        <f aca="false">VLOOKUP($B38, all_products!$A$2:$G$15, 6, 0)</f>
        <v>3</v>
      </c>
      <c r="N38" s="9" t="str">
        <f aca="false">VLOOKUP($B38, all_products!$A$2:$G$15, 7, 0)</f>
        <v>Non-Mars</v>
      </c>
      <c r="O38" s="9" t="n">
        <f aca="false">VLOOKUP($B38, all_products!$A$2:$L$40, 8, 0)</f>
        <v>0</v>
      </c>
      <c r="P38" s="9" t="n">
        <f aca="false">VLOOKUP($B38, all_products!$A$2:$L$40, 9, 0)</f>
        <v>0</v>
      </c>
      <c r="Q38" s="9" t="n">
        <f aca="false">VLOOKUP($B38, all_products!$A$2:$L$40, 10, 0)</f>
        <v>0</v>
      </c>
      <c r="R38" s="9" t="n">
        <f aca="false">VLOOKUP($B38, all_products!$A$2:$L$40, 11, 0)</f>
        <v>0</v>
      </c>
      <c r="S38" s="9" t="n">
        <f aca="false">VLOOKUP($B38, all_products!$A$2:$L$40, 12, 0)</f>
        <v>0</v>
      </c>
    </row>
    <row r="39" s="9" customFormat="true" ht="12.8" hidden="false" customHeight="false" outlineLevel="0" collapsed="false">
      <c r="A39" s="9" t="n">
        <v>9</v>
      </c>
      <c r="B39" s="9" t="n">
        <v>5</v>
      </c>
      <c r="C39" s="9" t="n">
        <f aca="false">SUMIFS(matches!$J$2:$J$201,matches!$B$2:$B$201,$A39,matches!$H$2:$H$201,$B39)</f>
        <v>1</v>
      </c>
      <c r="D39" s="9" t="n">
        <f aca="false">SUMIFS(matches!$J$2:$J$201,matches!$B$2:$B$201,$A39,matches!$H$2:$H$201,$B39, matches!$F$2:$F$201, 1)</f>
        <v>1</v>
      </c>
      <c r="E39" s="9" t="n">
        <f aca="false">SUMIFS(matches!$I$2:$I$201,matches!$B$2:$B$201,$A39,matches!$H$2:$H$201,$B39)</f>
        <v>6</v>
      </c>
      <c r="F39" s="9" t="n">
        <f aca="false">SUMIFS(matches!$I$2:$I$201,matches!$B$2:$B$201,$A39,matches!$H$2:$H$201,$B39, matches!$F$2:$F$201, 1)</f>
        <v>6</v>
      </c>
      <c r="G39" s="9" t="n">
        <v>5</v>
      </c>
      <c r="H39" s="9" t="s">
        <v>79</v>
      </c>
      <c r="I39" s="9" t="s">
        <v>78</v>
      </c>
      <c r="J39" s="9" t="str">
        <f aca="false">VLOOKUP(B39,all_products!$A$2:$C$15, 3, 0)</f>
        <v>Product 5</v>
      </c>
      <c r="K39" s="9" t="str">
        <f aca="false">VLOOKUP($B39, all_products!$A$2:$G$15, 4, 0)</f>
        <v>Ice Cream</v>
      </c>
      <c r="L39" s="9" t="n">
        <f aca="false">VLOOKUP($B39, all_products!$A$2:$G$15, 5, 0)</f>
        <v>7</v>
      </c>
      <c r="M39" s="9" t="n">
        <f aca="false">VLOOKUP($B39, all_products!$A$2:$G$15, 6, 0)</f>
        <v>2</v>
      </c>
      <c r="N39" s="9" t="str">
        <f aca="false">VLOOKUP($B39, all_products!$A$2:$G$15, 7, 0)</f>
        <v>MARS GCC</v>
      </c>
      <c r="O39" s="9" t="n">
        <f aca="false">VLOOKUP($B39, all_products!$A$2:$L$40, 8, 0)</f>
        <v>0</v>
      </c>
      <c r="P39" s="9" t="n">
        <f aca="false">VLOOKUP($B39, all_products!$A$2:$L$40, 9, 0)</f>
        <v>0</v>
      </c>
      <c r="Q39" s="9" t="n">
        <f aca="false">VLOOKUP($B39, all_products!$A$2:$L$40, 10, 0)</f>
        <v>0</v>
      </c>
      <c r="R39" s="9" t="n">
        <f aca="false">VLOOKUP($B39, all_products!$A$2:$L$40, 11, 0)</f>
        <v>0</v>
      </c>
      <c r="S39" s="9" t="n">
        <f aca="false">VLOOKUP($B39, all_products!$A$2:$L$40, 12, 0)</f>
        <v>0</v>
      </c>
    </row>
    <row r="40" s="10" customFormat="true" ht="12.8" hidden="false" customHeight="false" outlineLevel="0" collapsed="false">
      <c r="A40" s="10" t="n">
        <v>10</v>
      </c>
      <c r="B40" s="10" t="n">
        <v>1</v>
      </c>
      <c r="C40" s="10" t="n">
        <f aca="false">SUMIFS(matches!$J$2:$J$201,matches!$B$2:$B$201,$A40,matches!$H$2:$H$201,$B40)</f>
        <v>1</v>
      </c>
      <c r="D40" s="10" t="n">
        <f aca="false">SUMIFS(matches!$J$2:$J$201,matches!$B$2:$B$201,$A40,matches!$H$2:$H$201,$B40, matches!$F$2:$F$201, 1)</f>
        <v>1</v>
      </c>
      <c r="E40" s="10" t="n">
        <f aca="false">SUMIFS(matches!$I$2:$I$201,matches!$B$2:$B$201,$A40,matches!$H$2:$H$201,$B40)</f>
        <v>10</v>
      </c>
      <c r="F40" s="10" t="n">
        <f aca="false">SUMIFS(matches!$I$2:$I$201,matches!$B$2:$B$201,$A40,matches!$H$2:$H$201,$B40, matches!$F$2:$F$201, 1)</f>
        <v>10</v>
      </c>
      <c r="G40" s="10" t="n">
        <v>5</v>
      </c>
      <c r="H40" s="10" t="s">
        <v>79</v>
      </c>
      <c r="I40" s="10" t="s">
        <v>78</v>
      </c>
      <c r="J40" s="10" t="str">
        <f aca="false">VLOOKUP(B40,all_products!$A$2:$C$15, 3, 0)</f>
        <v>Product 1</v>
      </c>
      <c r="K40" s="10" t="str">
        <f aca="false">VLOOKUP($B40, all_products!$A$2:$G$15, 4, 0)</f>
        <v>Chocolate</v>
      </c>
      <c r="L40" s="10" t="n">
        <f aca="false">VLOOKUP($B40, all_products!$A$2:$G$15, 5, 0)</f>
        <v>6</v>
      </c>
      <c r="M40" s="10" t="n">
        <f aca="false">VLOOKUP($B40, all_products!$A$2:$G$15, 6, 0)</f>
        <v>2</v>
      </c>
      <c r="N40" s="10" t="str">
        <f aca="false">VLOOKUP($B40, all_products!$A$2:$G$15, 7, 0)</f>
        <v>MARS GCC</v>
      </c>
      <c r="O40" s="10" t="n">
        <f aca="false">VLOOKUP($B40, all_products!$A$2:$L$40, 8, 0)</f>
        <v>0</v>
      </c>
      <c r="P40" s="10" t="n">
        <f aca="false">VLOOKUP($B40, all_products!$A$2:$L$40, 9, 0)</f>
        <v>0</v>
      </c>
      <c r="Q40" s="10" t="n">
        <f aca="false">VLOOKUP($B40, all_products!$A$2:$L$40, 10, 0)</f>
        <v>0</v>
      </c>
      <c r="R40" s="10" t="n">
        <f aca="false">VLOOKUP($B40, all_products!$A$2:$L$40, 11, 0)</f>
        <v>0</v>
      </c>
      <c r="S40" s="10" t="n">
        <f aca="false">VLOOKUP($B40, all_products!$A$2:$L$40, 12, 0)</f>
        <v>0</v>
      </c>
    </row>
    <row r="41" s="10" customFormat="true" ht="12.8" hidden="false" customHeight="false" outlineLevel="0" collapsed="false">
      <c r="A41" s="10" t="n">
        <v>10</v>
      </c>
      <c r="B41" s="10" t="n">
        <v>2</v>
      </c>
      <c r="C41" s="10" t="n">
        <f aca="false">SUMIFS(matches!$J$2:$J$201,matches!$B$2:$B$201,$A41,matches!$H$2:$H$201,$B41)</f>
        <v>1</v>
      </c>
      <c r="D41" s="10" t="n">
        <f aca="false">SUMIFS(matches!$J$2:$J$201,matches!$B$2:$B$201,$A41,matches!$H$2:$H$201,$B41, matches!$F$2:$F$201, 1)</f>
        <v>1</v>
      </c>
      <c r="E41" s="10" t="n">
        <f aca="false">SUMIFS(matches!$I$2:$I$201,matches!$B$2:$B$201,$A41,matches!$H$2:$H$201,$B41)</f>
        <v>5</v>
      </c>
      <c r="F41" s="10" t="n">
        <f aca="false">SUMIFS(matches!$I$2:$I$201,matches!$B$2:$B$201,$A41,matches!$H$2:$H$201,$B41, matches!$F$2:$F$201, 1)</f>
        <v>5</v>
      </c>
      <c r="G41" s="10" t="n">
        <v>5</v>
      </c>
      <c r="H41" s="10" t="s">
        <v>79</v>
      </c>
      <c r="I41" s="10" t="s">
        <v>78</v>
      </c>
      <c r="J41" s="10" t="str">
        <f aca="false">VLOOKUP(B41,all_products!$A$2:$C$15, 3, 0)</f>
        <v>Product 2</v>
      </c>
      <c r="K41" s="10" t="str">
        <f aca="false">VLOOKUP($B41, all_products!$A$2:$G$15, 4, 0)</f>
        <v>Chocolate</v>
      </c>
      <c r="L41" s="10" t="n">
        <f aca="false">VLOOKUP($B41, all_products!$A$2:$G$15, 5, 0)</f>
        <v>6</v>
      </c>
      <c r="M41" s="10" t="n">
        <f aca="false">VLOOKUP($B41, all_products!$A$2:$G$15, 6, 0)</f>
        <v>2</v>
      </c>
      <c r="N41" s="10" t="str">
        <f aca="false">VLOOKUP($B41, all_products!$A$2:$G$15, 7, 0)</f>
        <v>MARS GCC</v>
      </c>
      <c r="O41" s="10" t="n">
        <f aca="false">VLOOKUP($B41, all_products!$A$2:$L$40, 8, 0)</f>
        <v>0</v>
      </c>
      <c r="P41" s="10" t="n">
        <f aca="false">VLOOKUP($B41, all_products!$A$2:$L$40, 9, 0)</f>
        <v>0</v>
      </c>
      <c r="Q41" s="10" t="n">
        <f aca="false">VLOOKUP($B41, all_products!$A$2:$L$40, 10, 0)</f>
        <v>0</v>
      </c>
      <c r="R41" s="10" t="n">
        <f aca="false">VLOOKUP($B41, all_products!$A$2:$L$40, 11, 0)</f>
        <v>0</v>
      </c>
      <c r="S41" s="10" t="n">
        <f aca="false">VLOOKUP($B41, all_products!$A$2:$L$40, 12, 0)</f>
        <v>0</v>
      </c>
    </row>
    <row r="42" s="10" customFormat="true" ht="12.8" hidden="false" customHeight="false" outlineLevel="0" collapsed="false">
      <c r="A42" s="10" t="n">
        <v>10</v>
      </c>
      <c r="B42" s="10" t="n">
        <v>3</v>
      </c>
      <c r="C42" s="10" t="n">
        <f aca="false">SUMIFS(matches!$J$2:$J$201,matches!$B$2:$B$201,$A42,matches!$H$2:$H$201,$B42)</f>
        <v>1</v>
      </c>
      <c r="D42" s="10" t="n">
        <f aca="false">SUMIFS(matches!$J$2:$J$201,matches!$B$2:$B$201,$A42,matches!$H$2:$H$201,$B42, matches!$F$2:$F$201, 1)</f>
        <v>1</v>
      </c>
      <c r="E42" s="10" t="n">
        <f aca="false">SUMIFS(matches!$I$2:$I$201,matches!$B$2:$B$201,$A42,matches!$H$2:$H$201,$B42)</f>
        <v>15</v>
      </c>
      <c r="F42" s="10" t="n">
        <f aca="false">SUMIFS(matches!$I$2:$I$201,matches!$B$2:$B$201,$A42,matches!$H$2:$H$201,$B42, matches!$F$2:$F$201, 1)</f>
        <v>15</v>
      </c>
      <c r="G42" s="10" t="n">
        <v>5</v>
      </c>
      <c r="H42" s="10" t="s">
        <v>79</v>
      </c>
      <c r="I42" s="10" t="s">
        <v>78</v>
      </c>
      <c r="J42" s="10" t="str">
        <f aca="false">VLOOKUP(B42,all_products!$A$2:$C$15, 3, 0)</f>
        <v>Product 3</v>
      </c>
      <c r="K42" s="10" t="str">
        <f aca="false">VLOOKUP($B42, all_products!$A$2:$G$15, 4, 0)</f>
        <v>Chocolate</v>
      </c>
      <c r="L42" s="10" t="n">
        <f aca="false">VLOOKUP($B42, all_products!$A$2:$G$15, 5, 0)</f>
        <v>6</v>
      </c>
      <c r="M42" s="10" t="n">
        <f aca="false">VLOOKUP($B42, all_products!$A$2:$G$15, 6, 0)</f>
        <v>2</v>
      </c>
      <c r="N42" s="10" t="str">
        <f aca="false">VLOOKUP($B42, all_products!$A$2:$G$15, 7, 0)</f>
        <v>MARS GCC</v>
      </c>
      <c r="O42" s="10" t="n">
        <f aca="false">VLOOKUP($B42, all_products!$A$2:$L$40, 8, 0)</f>
        <v>0</v>
      </c>
      <c r="P42" s="10" t="n">
        <f aca="false">VLOOKUP($B42, all_products!$A$2:$L$40, 9, 0)</f>
        <v>0</v>
      </c>
      <c r="Q42" s="10" t="n">
        <f aca="false">VLOOKUP($B42, all_products!$A$2:$L$40, 10, 0)</f>
        <v>0</v>
      </c>
      <c r="R42" s="10" t="n">
        <f aca="false">VLOOKUP($B42, all_products!$A$2:$L$40, 11, 0)</f>
        <v>0</v>
      </c>
      <c r="S42" s="10" t="n">
        <f aca="false">VLOOKUP($B42, all_products!$A$2:$L$40, 12, 0)</f>
        <v>0</v>
      </c>
    </row>
    <row r="43" s="10" customFormat="true" ht="12.8" hidden="false" customHeight="false" outlineLevel="0" collapsed="false">
      <c r="A43" s="10" t="n">
        <v>10</v>
      </c>
      <c r="B43" s="10" t="n">
        <v>8</v>
      </c>
      <c r="C43" s="10" t="n">
        <f aca="false">SUMIFS(matches!$J$2:$J$201,matches!$B$2:$B$201,$A43,matches!$H$2:$H$201,$B43)</f>
        <v>4</v>
      </c>
      <c r="D43" s="10" t="n">
        <f aca="false">SUMIFS(matches!$J$2:$J$201,matches!$B$2:$B$201,$A43,matches!$H$2:$H$201,$B43, matches!$F$2:$F$201, 1)</f>
        <v>4</v>
      </c>
      <c r="E43" s="10" t="n">
        <f aca="false">SUMIFS(matches!$I$2:$I$201,matches!$B$2:$B$201,$A43,matches!$H$2:$H$201,$B43)</f>
        <v>48</v>
      </c>
      <c r="F43" s="10" t="n">
        <f aca="false">SUMIFS(matches!$I$2:$I$201,matches!$B$2:$B$201,$A43,matches!$H$2:$H$201,$B43, matches!$F$2:$F$201, 1)</f>
        <v>48</v>
      </c>
      <c r="G43" s="10" t="n">
        <v>5</v>
      </c>
      <c r="H43" s="10" t="s">
        <v>79</v>
      </c>
      <c r="I43" s="10" t="s">
        <v>78</v>
      </c>
      <c r="J43" s="10" t="str">
        <f aca="false">VLOOKUP(B43,all_products!$A$2:$C$15, 3, 0)</f>
        <v>Product 8</v>
      </c>
      <c r="K43" s="10" t="str">
        <f aca="false">VLOOKUP($B43, all_products!$A$2:$G$15, 4, 0)</f>
        <v>Gum</v>
      </c>
      <c r="L43" s="10" t="n">
        <f aca="false">VLOOKUP($B43, all_products!$A$2:$G$15, 5, 0)</f>
        <v>8</v>
      </c>
      <c r="M43" s="10" t="n">
        <f aca="false">VLOOKUP($B43, all_products!$A$2:$G$15, 6, 0)</f>
        <v>2</v>
      </c>
      <c r="N43" s="10" t="str">
        <f aca="false">VLOOKUP($B43, all_products!$A$2:$G$15, 7, 0)</f>
        <v>MARS GCC</v>
      </c>
      <c r="O43" s="10" t="n">
        <f aca="false">VLOOKUP($B43, all_products!$A$2:$L$40, 8, 0)</f>
        <v>0</v>
      </c>
      <c r="P43" s="10" t="n">
        <f aca="false">VLOOKUP($B43, all_products!$A$2:$L$40, 9, 0)</f>
        <v>0</v>
      </c>
      <c r="Q43" s="10" t="n">
        <f aca="false">VLOOKUP($B43, all_products!$A$2:$L$40, 10, 0)</f>
        <v>0</v>
      </c>
      <c r="R43" s="10" t="n">
        <f aca="false">VLOOKUP($B43, all_products!$A$2:$L$40, 11, 0)</f>
        <v>0</v>
      </c>
      <c r="S43" s="10" t="n">
        <f aca="false">VLOOKUP($B43, all_products!$A$2:$L$40, 12, 0)</f>
        <v>0</v>
      </c>
    </row>
    <row r="44" s="10" customFormat="true" ht="12.8" hidden="false" customHeight="false" outlineLevel="0" collapsed="false">
      <c r="A44" s="10" t="n">
        <v>10</v>
      </c>
      <c r="B44" s="10" t="n">
        <v>9</v>
      </c>
      <c r="C44" s="10" t="n">
        <f aca="false">SUMIFS(matches!$J$2:$J$201,matches!$B$2:$B$201,$A44,matches!$H$2:$H$201,$B44)</f>
        <v>3</v>
      </c>
      <c r="D44" s="10" t="n">
        <f aca="false">SUMIFS(matches!$J$2:$J$201,matches!$B$2:$B$201,$A44,matches!$H$2:$H$201,$B44, matches!$F$2:$F$201, 1)</f>
        <v>3</v>
      </c>
      <c r="E44" s="10" t="n">
        <f aca="false">SUMIFS(matches!$I$2:$I$201,matches!$B$2:$B$201,$A44,matches!$H$2:$H$201,$B44)</f>
        <v>39</v>
      </c>
      <c r="F44" s="10" t="n">
        <f aca="false">SUMIFS(matches!$I$2:$I$201,matches!$B$2:$B$201,$A44,matches!$H$2:$H$201,$B44, matches!$F$2:$F$201, 1)</f>
        <v>39</v>
      </c>
      <c r="G44" s="10" t="n">
        <v>5</v>
      </c>
      <c r="H44" s="10" t="s">
        <v>79</v>
      </c>
      <c r="I44" s="10" t="s">
        <v>78</v>
      </c>
      <c r="J44" s="10" t="str">
        <f aca="false">VLOOKUP(B44,all_products!$A$2:$C$15, 3, 0)</f>
        <v>Product 9</v>
      </c>
      <c r="K44" s="10" t="str">
        <f aca="false">VLOOKUP($B44, all_products!$A$2:$G$15, 4, 0)</f>
        <v>Gum &amp; Confectionery</v>
      </c>
      <c r="L44" s="10" t="n">
        <f aca="false">VLOOKUP($B44, all_products!$A$2:$G$15, 5, 0)</f>
        <v>10</v>
      </c>
      <c r="M44" s="10" t="n">
        <f aca="false">VLOOKUP($B44, all_products!$A$2:$G$15, 6, 0)</f>
        <v>3</v>
      </c>
      <c r="N44" s="10" t="str">
        <f aca="false">VLOOKUP($B44, all_products!$A$2:$G$15, 7, 0)</f>
        <v>Non-Mars</v>
      </c>
      <c r="O44" s="10" t="n">
        <f aca="false">VLOOKUP($B44, all_products!$A$2:$L$40, 8, 0)</f>
        <v>0</v>
      </c>
      <c r="P44" s="10" t="n">
        <f aca="false">VLOOKUP($B44, all_products!$A$2:$L$40, 9, 0)</f>
        <v>0</v>
      </c>
      <c r="Q44" s="10" t="n">
        <f aca="false">VLOOKUP($B44, all_products!$A$2:$L$40, 10, 0)</f>
        <v>0</v>
      </c>
      <c r="R44" s="10" t="n">
        <f aca="false">VLOOKUP($B44, all_products!$A$2:$L$40, 11, 0)</f>
        <v>0</v>
      </c>
      <c r="S44" s="10" t="n">
        <f aca="false">VLOOKUP($B44, all_products!$A$2:$L$40, 12, 0)</f>
        <v>0</v>
      </c>
    </row>
    <row r="45" s="10" customFormat="true" ht="12.8" hidden="false" customHeight="false" outlineLevel="0" collapsed="false">
      <c r="A45" s="10" t="n">
        <v>10</v>
      </c>
      <c r="B45" s="10" t="n">
        <v>0</v>
      </c>
      <c r="C45" s="10" t="n">
        <f aca="false">SUMIFS(matches!$J$2:$J$201,matches!$B$2:$B$201,$A45,matches!$H$2:$H$201,$B45)</f>
        <v>1</v>
      </c>
      <c r="D45" s="10" t="n">
        <f aca="false">SUMIFS(matches!$J$2:$J$201,matches!$B$2:$B$201,$A45,matches!$H$2:$H$201,$B45, matches!$F$2:$F$201, 1)</f>
        <v>1</v>
      </c>
      <c r="E45" s="10" t="n">
        <f aca="false">SUMIFS(matches!$I$2:$I$201,matches!$B$2:$B$201,$A45,matches!$H$2:$H$201,$B45)</f>
        <v>8</v>
      </c>
      <c r="F45" s="10" t="n">
        <f aca="false">SUMIFS(matches!$I$2:$I$201,matches!$B$2:$B$201,$A45,matches!$H$2:$H$201,$B45, matches!$F$2:$F$201, 1)</f>
        <v>8</v>
      </c>
      <c r="G45" s="10" t="n">
        <v>5</v>
      </c>
      <c r="H45" s="10" t="s">
        <v>79</v>
      </c>
      <c r="I45" s="10" t="s">
        <v>78</v>
      </c>
      <c r="J45" s="10" t="str">
        <f aca="false">VLOOKUP(B45,all_products!$A$2:$C$40, 3, 0)</f>
        <v>General Empty</v>
      </c>
      <c r="K45" s="10" t="str">
        <f aca="false">VLOOKUP($B45, all_products!$A$2:$G$40, 4, 0)</f>
        <v>General</v>
      </c>
      <c r="L45" s="10" t="n">
        <f aca="false">VLOOKUP($B45, all_products!$A$2:$G$40, 5, 0)</f>
        <v>0</v>
      </c>
      <c r="M45" s="10" t="n">
        <f aca="false">VLOOKUP($B45, all_products!$A$2:$G$40, 6, 0)</f>
        <v>1</v>
      </c>
      <c r="N45" s="10" t="str">
        <f aca="false">VLOOKUP($B45, all_products!$A$2:$G$40, 7, 0)</f>
        <v>Other</v>
      </c>
      <c r="O45" s="10" t="n">
        <f aca="false">VLOOKUP($B45, all_products!$A$2:$L$40, 8, 0)</f>
        <v>0</v>
      </c>
      <c r="P45" s="10" t="n">
        <f aca="false">VLOOKUP($B45, all_products!$A$2:$L$40, 9, 0)</f>
        <v>0</v>
      </c>
      <c r="Q45" s="10" t="n">
        <f aca="false">VLOOKUP($B45, all_products!$A$2:$L$40, 10, 0)</f>
        <v>0</v>
      </c>
      <c r="R45" s="10" t="n">
        <f aca="false">VLOOKUP($B45, all_products!$A$2:$L$40, 11, 0)</f>
        <v>0</v>
      </c>
      <c r="S45" s="10" t="n">
        <f aca="false">VLOOKUP($B45, all_products!$A$2:$L$40, 12, 0)</f>
        <v>0</v>
      </c>
    </row>
    <row r="46" s="9" customFormat="true" ht="12.8" hidden="false" customHeight="false" outlineLevel="0" collapsed="false">
      <c r="A46" s="9" t="n">
        <v>11</v>
      </c>
      <c r="B46" s="9" t="n">
        <v>14</v>
      </c>
      <c r="C46" s="9" t="n">
        <f aca="false">SUMIFS(matches!$J$2:$J$201,matches!$B$2:$B$201,$A46,matches!$H$2:$H$201,$B46)</f>
        <v>1</v>
      </c>
      <c r="D46" s="9" t="n">
        <f aca="false">SUMIFS(matches!$J$2:$J$201,matches!$B$2:$B$201,$A46,matches!$H$2:$H$201,$B46, matches!$F$2:$F$201, 1)</f>
        <v>1</v>
      </c>
      <c r="E46" s="9" t="n">
        <f aca="false">SUMIFS(matches!$I$2:$I$201,matches!$B$2:$B$201,$A46,matches!$H$2:$H$201,$B46)</f>
        <v>2</v>
      </c>
      <c r="F46" s="9" t="n">
        <f aca="false">SUMIFS(matches!$I$2:$I$201,matches!$B$2:$B$201,$A46,matches!$H$2:$H$201,$B46, matches!$F$2:$F$201, 1)</f>
        <v>2</v>
      </c>
      <c r="G46" s="9" t="n">
        <v>6</v>
      </c>
      <c r="H46" s="9" t="s">
        <v>79</v>
      </c>
      <c r="I46" s="9" t="s">
        <v>78</v>
      </c>
      <c r="J46" s="9" t="str">
        <f aca="false">VLOOKUP(B46,all_products!$A$2:$C$40, 3, 0)</f>
        <v>WRIGL 1</v>
      </c>
      <c r="K46" s="9" t="str">
        <f aca="false">VLOOKUP($B46, all_products!$A$2:$G$40, 4, 0)</f>
        <v>Gum &amp; Confectionery</v>
      </c>
      <c r="L46" s="9" t="n">
        <f aca="false">VLOOKUP($B46, all_products!$A$2:$G$40, 5, 0)</f>
        <v>10</v>
      </c>
      <c r="M46" s="9" t="n">
        <f aca="false">VLOOKUP($B46, all_products!$A$2:$G$40, 6, 0)</f>
        <v>762</v>
      </c>
      <c r="N46" s="9" t="str">
        <f aca="false">VLOOKUP($B46, all_products!$A$2:$G$40, 7, 0)</f>
        <v>WRIGLEY</v>
      </c>
      <c r="O46" s="9" t="str">
        <f aca="false">VLOOKUP($B46, all_products!$A$2:$L$40, 8, 0)</f>
        <v>Gum</v>
      </c>
      <c r="P46" s="9" t="n">
        <f aca="false">VLOOKUP($B46, all_products!$A$2:$L$40, 9, 0)</f>
        <v>19</v>
      </c>
      <c r="Q46" s="9" t="str">
        <f aca="false">VLOOKUP($B46, all_products!$A$2:$L$40, 10, 0)</f>
        <v>SKU</v>
      </c>
      <c r="R46" s="9" t="str">
        <f aca="false">VLOOKUP($B46, all_products!$A$2:$L$40, 11, 0)</f>
        <v>WRIGLEY’S</v>
      </c>
      <c r="S46" s="9" t="n">
        <f aca="false">VLOOKUP($B46, all_products!$A$2:$L$40, 12, 0)</f>
        <v>21</v>
      </c>
    </row>
    <row r="47" s="9" customFormat="true" ht="12.8" hidden="false" customHeight="false" outlineLevel="0" collapsed="false">
      <c r="A47" s="9" t="n">
        <v>11</v>
      </c>
      <c r="B47" s="9" t="n">
        <v>15</v>
      </c>
      <c r="C47" s="9" t="n">
        <f aca="false">SUMIFS(matches!$J$2:$J$201,matches!$B$2:$B$201,$A47,matches!$H$2:$H$201,$B47)</f>
        <v>1</v>
      </c>
      <c r="D47" s="9" t="n">
        <f aca="false">SUMIFS(matches!$J$2:$J$201,matches!$B$2:$B$201,$A47,matches!$H$2:$H$201,$B47, matches!$F$2:$F$201, 1)</f>
        <v>1</v>
      </c>
      <c r="E47" s="9" t="n">
        <f aca="false">SUMIFS(matches!$I$2:$I$201,matches!$B$2:$B$201,$A47,matches!$H$2:$H$201,$B47)</f>
        <v>3</v>
      </c>
      <c r="F47" s="9" t="n">
        <f aca="false">SUMIFS(matches!$I$2:$I$201,matches!$B$2:$B$201,$A47,matches!$H$2:$H$201,$B47, matches!$F$2:$F$201, 1)</f>
        <v>3</v>
      </c>
      <c r="G47" s="9" t="n">
        <v>7</v>
      </c>
      <c r="H47" s="9" t="s">
        <v>79</v>
      </c>
      <c r="I47" s="9" t="s">
        <v>78</v>
      </c>
      <c r="J47" s="9" t="str">
        <f aca="false">VLOOKUP(B47,all_products!$A$2:$C$40, 3, 0)</f>
        <v>WRIGL 2</v>
      </c>
      <c r="K47" s="9" t="str">
        <f aca="false">VLOOKUP($B47, all_products!$A$2:$G$40, 4, 0)</f>
        <v>Gum &amp; Confectionery</v>
      </c>
      <c r="L47" s="9" t="n">
        <f aca="false">VLOOKUP($B47, all_products!$A$2:$G$40, 5, 0)</f>
        <v>10</v>
      </c>
      <c r="M47" s="9" t="n">
        <f aca="false">VLOOKUP($B47, all_products!$A$2:$G$40, 6, 0)</f>
        <v>762</v>
      </c>
      <c r="N47" s="9" t="str">
        <f aca="false">VLOOKUP($B47, all_products!$A$2:$G$40, 7, 0)</f>
        <v>WRIGLEY</v>
      </c>
      <c r="O47" s="9" t="str">
        <f aca="false">VLOOKUP($B47, all_products!$A$2:$L$40, 8, 0)</f>
        <v>Confectionery</v>
      </c>
      <c r="P47" s="9" t="n">
        <f aca="false">VLOOKUP($B47, all_products!$A$2:$L$40, 9, 0)</f>
        <v>20</v>
      </c>
      <c r="Q47" s="9" t="str">
        <f aca="false">VLOOKUP($B47, all_products!$A$2:$L$40, 10, 0)</f>
        <v>SKU</v>
      </c>
      <c r="R47" s="9" t="str">
        <f aca="false">VLOOKUP($B47, all_products!$A$2:$L$40, 11, 0)</f>
        <v>WRIGLEY’S</v>
      </c>
      <c r="S47" s="9" t="n">
        <f aca="false">VLOOKUP($B47, all_products!$A$2:$L$40, 12, 0)</f>
        <v>21</v>
      </c>
    </row>
    <row r="48" s="9" customFormat="true" ht="12.8" hidden="false" customHeight="false" outlineLevel="0" collapsed="false">
      <c r="A48" s="9" t="n">
        <v>11</v>
      </c>
      <c r="B48" s="9" t="n">
        <v>16</v>
      </c>
      <c r="C48" s="9" t="n">
        <f aca="false">SUMIFS(matches!$J$2:$J$201,matches!$B$2:$B$201,$A48,matches!$H$2:$H$201,$B48)</f>
        <v>1</v>
      </c>
      <c r="D48" s="9" t="n">
        <f aca="false">SUMIFS(matches!$J$2:$J$201,matches!$B$2:$B$201,$A48,matches!$H$2:$H$201,$B48, matches!$F$2:$F$201, 1)</f>
        <v>1</v>
      </c>
      <c r="E48" s="9" t="n">
        <f aca="false">SUMIFS(matches!$I$2:$I$201,matches!$B$2:$B$201,$A48,matches!$H$2:$H$201,$B48)</f>
        <v>4</v>
      </c>
      <c r="F48" s="9" t="n">
        <f aca="false">SUMIFS(matches!$I$2:$I$201,matches!$B$2:$B$201,$A48,matches!$H$2:$H$201,$B48, matches!$F$2:$F$201, 1)</f>
        <v>4</v>
      </c>
      <c r="G48" s="9" t="n">
        <v>8</v>
      </c>
      <c r="H48" s="9" t="s">
        <v>79</v>
      </c>
      <c r="I48" s="9" t="s">
        <v>78</v>
      </c>
      <c r="J48" s="9" t="str">
        <f aca="false">VLOOKUP(B48,all_products!$A$2:$C$40, 3, 0)</f>
        <v>WRIGL 3</v>
      </c>
      <c r="K48" s="9" t="str">
        <f aca="false">VLOOKUP($B48, all_products!$A$2:$G$40, 4, 0)</f>
        <v>Gum &amp; Confectionery</v>
      </c>
      <c r="L48" s="9" t="n">
        <f aca="false">VLOOKUP($B48, all_products!$A$2:$G$40, 5, 0)</f>
        <v>10</v>
      </c>
      <c r="M48" s="9" t="n">
        <f aca="false">VLOOKUP($B48, all_products!$A$2:$G$40, 6, 0)</f>
        <v>762</v>
      </c>
      <c r="N48" s="9" t="str">
        <f aca="false">VLOOKUP($B48, all_products!$A$2:$G$40, 7, 0)</f>
        <v>WRIGLEY</v>
      </c>
      <c r="O48" s="9" t="str">
        <f aca="false">VLOOKUP($B48, all_products!$A$2:$L$40, 8, 0)</f>
        <v>Gum</v>
      </c>
      <c r="P48" s="9" t="n">
        <f aca="false">VLOOKUP($B48, all_products!$A$2:$L$40, 9, 0)</f>
        <v>19</v>
      </c>
      <c r="Q48" s="9" t="str">
        <f aca="false">VLOOKUP($B48, all_products!$A$2:$L$40, 10, 0)</f>
        <v>Other</v>
      </c>
      <c r="R48" s="9" t="str">
        <f aca="false">VLOOKUP($B48, all_products!$A$2:$L$40, 11, 0)</f>
        <v>WRIGLEY’S</v>
      </c>
      <c r="S48" s="9" t="n">
        <f aca="false">VLOOKUP($B48, all_products!$A$2:$L$40, 12, 0)</f>
        <v>21</v>
      </c>
    </row>
    <row r="49" s="9" customFormat="true" ht="12.8" hidden="false" customHeight="false" outlineLevel="0" collapsed="false">
      <c r="A49" s="9" t="n">
        <v>11</v>
      </c>
      <c r="B49" s="9" t="n">
        <v>17</v>
      </c>
      <c r="C49" s="9" t="n">
        <f aca="false">SUMIFS(matches!$J$2:$J$201,matches!$B$2:$B$201,$A49,matches!$H$2:$H$201,$B49)</f>
        <v>1</v>
      </c>
      <c r="D49" s="9" t="n">
        <f aca="false">SUMIFS(matches!$J$2:$J$201,matches!$B$2:$B$201,$A49,matches!$H$2:$H$201,$B49, matches!$F$2:$F$201, 1)</f>
        <v>1</v>
      </c>
      <c r="E49" s="9" t="n">
        <f aca="false">SUMIFS(matches!$I$2:$I$201,matches!$B$2:$B$201,$A49,matches!$H$2:$H$201,$B49)</f>
        <v>5</v>
      </c>
      <c r="F49" s="9" t="n">
        <f aca="false">SUMIFS(matches!$I$2:$I$201,matches!$B$2:$B$201,$A49,matches!$H$2:$H$201,$B49, matches!$F$2:$F$201, 1)</f>
        <v>5</v>
      </c>
      <c r="G49" s="9" t="n">
        <v>9</v>
      </c>
      <c r="H49" s="9" t="s">
        <v>79</v>
      </c>
      <c r="I49" s="9" t="s">
        <v>78</v>
      </c>
      <c r="J49" s="9" t="str">
        <f aca="false">VLOOKUP(B49,all_products!$A$2:$C$40, 3, 0)</f>
        <v>Mentos 1</v>
      </c>
      <c r="K49" s="9" t="str">
        <f aca="false">VLOOKUP($B49, all_products!$A$2:$G$40, 4, 0)</f>
        <v>Gum &amp; Confectionery</v>
      </c>
      <c r="L49" s="9" t="n">
        <f aca="false">VLOOKUP($B49, all_products!$A$2:$G$40, 5, 0)</f>
        <v>10</v>
      </c>
      <c r="M49" s="9" t="n">
        <f aca="false">VLOOKUP($B49, all_products!$A$2:$G$40, 6, 0)</f>
        <v>29</v>
      </c>
      <c r="N49" s="9" t="str">
        <f aca="false">VLOOKUP($B49, all_products!$A$2:$G$40, 7, 0)</f>
        <v>Mentos</v>
      </c>
      <c r="O49" s="9" t="str">
        <f aca="false">VLOOKUP($B49, all_products!$A$2:$L$40, 8, 0)</f>
        <v>Gum</v>
      </c>
      <c r="P49" s="9" t="n">
        <f aca="false">VLOOKUP($B49, all_products!$A$2:$L$40, 9, 0)</f>
        <v>19</v>
      </c>
      <c r="Q49" s="9" t="str">
        <f aca="false">VLOOKUP($B49, all_products!$A$2:$L$40, 10, 0)</f>
        <v>SKU</v>
      </c>
      <c r="R49" s="9" t="str">
        <f aca="false">VLOOKUP($B49, all_products!$A$2:$L$40, 11, 0)</f>
        <v>Mentos</v>
      </c>
      <c r="S49" s="9" t="n">
        <f aca="false">VLOOKUP($B49, all_products!$A$2:$L$40, 12, 0)</f>
        <v>82</v>
      </c>
    </row>
    <row r="50" s="9" customFormat="true" ht="12.8" hidden="false" customHeight="false" outlineLevel="0" collapsed="false">
      <c r="A50" s="9" t="n">
        <v>11</v>
      </c>
      <c r="B50" s="9" t="n">
        <v>18</v>
      </c>
      <c r="C50" s="9" t="n">
        <f aca="false">SUMIFS(matches!$J$2:$J$201,matches!$B$2:$B$201,$A50,matches!$H$2:$H$201,$B50)</f>
        <v>1</v>
      </c>
      <c r="D50" s="9" t="n">
        <f aca="false">SUMIFS(matches!$J$2:$J$201,matches!$B$2:$B$201,$A50,matches!$H$2:$H$201,$B50, matches!$F$2:$F$201, 1)</f>
        <v>1</v>
      </c>
      <c r="E50" s="9" t="n">
        <f aca="false">SUMIFS(matches!$I$2:$I$201,matches!$B$2:$B$201,$A50,matches!$H$2:$H$201,$B50)</f>
        <v>6</v>
      </c>
      <c r="F50" s="9" t="n">
        <f aca="false">SUMIFS(matches!$I$2:$I$201,matches!$B$2:$B$201,$A50,matches!$H$2:$H$201,$B50, matches!$F$2:$F$201, 1)</f>
        <v>6</v>
      </c>
      <c r="G50" s="9" t="n">
        <v>10</v>
      </c>
      <c r="H50" s="9" t="s">
        <v>79</v>
      </c>
      <c r="I50" s="9" t="s">
        <v>78</v>
      </c>
      <c r="J50" s="9" t="str">
        <f aca="false">VLOOKUP(B50,all_products!$A$2:$C$40, 3, 0)</f>
        <v>Mentos 2</v>
      </c>
      <c r="K50" s="9" t="str">
        <f aca="false">VLOOKUP($B50, all_products!$A$2:$G$40, 4, 0)</f>
        <v>Gum &amp; Confectionery</v>
      </c>
      <c r="L50" s="9" t="n">
        <f aca="false">VLOOKUP($B50, all_products!$A$2:$G$40, 5, 0)</f>
        <v>10</v>
      </c>
      <c r="M50" s="9" t="n">
        <f aca="false">VLOOKUP($B50, all_products!$A$2:$G$40, 6, 0)</f>
        <v>29</v>
      </c>
      <c r="N50" s="9" t="str">
        <f aca="false">VLOOKUP($B50, all_products!$A$2:$G$40, 7, 0)</f>
        <v>Mentos</v>
      </c>
      <c r="O50" s="9" t="str">
        <f aca="false">VLOOKUP($B50, all_products!$A$2:$L$40, 8, 0)</f>
        <v>Confectionery</v>
      </c>
      <c r="P50" s="9" t="n">
        <f aca="false">VLOOKUP($B50, all_products!$A$2:$L$40, 9, 0)</f>
        <v>20</v>
      </c>
      <c r="Q50" s="9" t="str">
        <f aca="false">VLOOKUP($B50, all_products!$A$2:$L$40, 10, 0)</f>
        <v>SKU</v>
      </c>
      <c r="R50" s="9" t="str">
        <f aca="false">VLOOKUP($B50, all_products!$A$2:$L$40, 11, 0)</f>
        <v>Mentos</v>
      </c>
      <c r="S50" s="9" t="n">
        <f aca="false">VLOOKUP($B50, all_products!$A$2:$L$40, 12, 0)</f>
        <v>82</v>
      </c>
    </row>
    <row r="51" s="9" customFormat="true" ht="12.8" hidden="false" customHeight="false" outlineLevel="0" collapsed="false">
      <c r="A51" s="9" t="n">
        <v>11</v>
      </c>
      <c r="B51" s="9" t="n">
        <v>19</v>
      </c>
      <c r="C51" s="9" t="n">
        <f aca="false">SUMIFS(matches!$J$2:$J$201,matches!$B$2:$B$201,$A51,matches!$H$2:$H$201,$B51)</f>
        <v>1</v>
      </c>
      <c r="D51" s="9" t="n">
        <f aca="false">SUMIFS(matches!$J$2:$J$201,matches!$B$2:$B$201,$A51,matches!$H$2:$H$201,$B51, matches!$F$2:$F$201, 1)</f>
        <v>1</v>
      </c>
      <c r="E51" s="9" t="n">
        <f aca="false">SUMIFS(matches!$I$2:$I$201,matches!$B$2:$B$201,$A51,matches!$H$2:$H$201,$B51)</f>
        <v>7</v>
      </c>
      <c r="F51" s="9" t="n">
        <f aca="false">SUMIFS(matches!$I$2:$I$201,matches!$B$2:$B$201,$A51,matches!$H$2:$H$201,$B51, matches!$F$2:$F$201, 1)</f>
        <v>7</v>
      </c>
      <c r="G51" s="9" t="n">
        <v>11</v>
      </c>
      <c r="H51" s="9" t="s">
        <v>79</v>
      </c>
      <c r="I51" s="9" t="s">
        <v>78</v>
      </c>
      <c r="J51" s="9" t="str">
        <f aca="false">VLOOKUP(B51,all_products!$A$2:$C$40, 3, 0)</f>
        <v>Mentos 3</v>
      </c>
      <c r="K51" s="9" t="str">
        <f aca="false">VLOOKUP($B51, all_products!$A$2:$G$40, 4, 0)</f>
        <v>Gum &amp; Confectionery</v>
      </c>
      <c r="L51" s="9" t="n">
        <f aca="false">VLOOKUP($B51, all_products!$A$2:$G$40, 5, 0)</f>
        <v>10</v>
      </c>
      <c r="M51" s="9" t="n">
        <f aca="false">VLOOKUP($B51, all_products!$A$2:$G$40, 6, 0)</f>
        <v>29</v>
      </c>
      <c r="N51" s="9" t="str">
        <f aca="false">VLOOKUP($B51, all_products!$A$2:$G$40, 7, 0)</f>
        <v>Mentos</v>
      </c>
      <c r="O51" s="9" t="str">
        <f aca="false">VLOOKUP($B51, all_products!$A$2:$L$40, 8, 0)</f>
        <v>Gum &amp; Confectionery</v>
      </c>
      <c r="P51" s="9" t="n">
        <f aca="false">VLOOKUP($B51, all_products!$A$2:$L$40, 9, 0)</f>
        <v>23</v>
      </c>
      <c r="Q51" s="9" t="str">
        <f aca="false">VLOOKUP($B51, all_products!$A$2:$L$40, 10, 0)</f>
        <v>Other</v>
      </c>
      <c r="R51" s="9" t="str">
        <f aca="false">VLOOKUP($B51, all_products!$A$2:$L$40, 11, 0)</f>
        <v>Mentos</v>
      </c>
      <c r="S51" s="9" t="n">
        <f aca="false">VLOOKUP($B51, all_products!$A$2:$L$40, 12, 0)</f>
        <v>82</v>
      </c>
    </row>
    <row r="52" s="9" customFormat="true" ht="12.8" hidden="false" customHeight="false" outlineLevel="0" collapsed="false">
      <c r="A52" s="9" t="n">
        <v>11</v>
      </c>
      <c r="B52" s="9" t="n">
        <v>20</v>
      </c>
      <c r="C52" s="9" t="n">
        <f aca="false">SUMIFS(matches!$J$2:$J$201,matches!$B$2:$B$201,$A52,matches!$H$2:$H$201,$B52)</f>
        <v>1</v>
      </c>
      <c r="D52" s="9" t="n">
        <f aca="false">SUMIFS(matches!$J$2:$J$201,matches!$B$2:$B$201,$A52,matches!$H$2:$H$201,$B52, matches!$F$2:$F$201, 1)</f>
        <v>1</v>
      </c>
      <c r="E52" s="9" t="n">
        <f aca="false">SUMIFS(matches!$I$2:$I$201,matches!$B$2:$B$201,$A52,matches!$H$2:$H$201,$B52)</f>
        <v>8</v>
      </c>
      <c r="F52" s="9" t="n">
        <f aca="false">SUMIFS(matches!$I$2:$I$201,matches!$B$2:$B$201,$A52,matches!$H$2:$H$201,$B52, matches!$F$2:$F$201, 1)</f>
        <v>8</v>
      </c>
      <c r="G52" s="9" t="n">
        <v>12</v>
      </c>
      <c r="H52" s="9" t="s">
        <v>79</v>
      </c>
      <c r="I52" s="9" t="s">
        <v>78</v>
      </c>
      <c r="J52" s="9" t="str">
        <f aca="false">VLOOKUP(B52,all_products!$A$2:$C$40, 3, 0)</f>
        <v>Competitor 1</v>
      </c>
      <c r="K52" s="9" t="str">
        <f aca="false">VLOOKUP($B52, all_products!$A$2:$G$40, 4, 0)</f>
        <v>Gum &amp; Confectionery</v>
      </c>
      <c r="L52" s="9" t="n">
        <f aca="false">VLOOKUP($B52, all_products!$A$2:$G$40, 5, 0)</f>
        <v>10</v>
      </c>
      <c r="M52" s="9" t="n">
        <f aca="false">VLOOKUP($B52, all_products!$A$2:$G$40, 6, 0)</f>
        <v>5</v>
      </c>
      <c r="N52" s="9" t="str">
        <f aca="false">VLOOKUP($B52, all_products!$A$2:$G$40, 7, 0)</f>
        <v>Competitor1</v>
      </c>
      <c r="O52" s="9" t="str">
        <f aca="false">VLOOKUP($B52, all_products!$A$2:$L$40, 8, 0)</f>
        <v>Gum</v>
      </c>
      <c r="P52" s="9" t="n">
        <f aca="false">VLOOKUP($B52, all_products!$A$2:$L$40, 9, 0)</f>
        <v>19</v>
      </c>
      <c r="Q52" s="9" t="str">
        <f aca="false">VLOOKUP($B52, all_products!$A$2:$L$40, 10, 0)</f>
        <v>SKU</v>
      </c>
      <c r="R52" s="9" t="str">
        <f aca="false">VLOOKUP($B52, all_products!$A$2:$L$40, 11, 0)</f>
        <v>Brand 1</v>
      </c>
      <c r="S52" s="9" t="n">
        <f aca="false">VLOOKUP($B52, all_products!$A$2:$L$40, 12, 0)</f>
        <v>11</v>
      </c>
    </row>
    <row r="53" s="9" customFormat="true" ht="12.8" hidden="false" customHeight="false" outlineLevel="0" collapsed="false">
      <c r="A53" s="9" t="n">
        <v>11</v>
      </c>
      <c r="B53" s="9" t="n">
        <v>21</v>
      </c>
      <c r="C53" s="9" t="n">
        <f aca="false">SUMIFS(matches!$J$2:$J$201,matches!$B$2:$B$201,$A53,matches!$H$2:$H$201,$B53)</f>
        <v>1</v>
      </c>
      <c r="D53" s="9" t="n">
        <f aca="false">SUMIFS(matches!$J$2:$J$201,matches!$B$2:$B$201,$A53,matches!$H$2:$H$201,$B53, matches!$F$2:$F$201, 1)</f>
        <v>1</v>
      </c>
      <c r="E53" s="9" t="n">
        <f aca="false">SUMIFS(matches!$I$2:$I$201,matches!$B$2:$B$201,$A53,matches!$H$2:$H$201,$B53)</f>
        <v>9</v>
      </c>
      <c r="F53" s="9" t="n">
        <f aca="false">SUMIFS(matches!$I$2:$I$201,matches!$B$2:$B$201,$A53,matches!$H$2:$H$201,$B53, matches!$F$2:$F$201, 1)</f>
        <v>9</v>
      </c>
      <c r="G53" s="9" t="n">
        <v>13</v>
      </c>
      <c r="H53" s="9" t="s">
        <v>79</v>
      </c>
      <c r="I53" s="9" t="s">
        <v>78</v>
      </c>
      <c r="J53" s="9" t="str">
        <f aca="false">VLOOKUP(B53,all_products!$A$2:$C$40, 3, 0)</f>
        <v>Competitor 2</v>
      </c>
      <c r="K53" s="9" t="str">
        <f aca="false">VLOOKUP($B53, all_products!$A$2:$G$40, 4, 0)</f>
        <v>Gum &amp; Confectionery</v>
      </c>
      <c r="L53" s="9" t="n">
        <f aca="false">VLOOKUP($B53, all_products!$A$2:$G$40, 5, 0)</f>
        <v>10</v>
      </c>
      <c r="M53" s="9" t="n">
        <f aca="false">VLOOKUP($B53, all_products!$A$2:$G$40, 6, 0)</f>
        <v>6</v>
      </c>
      <c r="N53" s="9" t="str">
        <f aca="false">VLOOKUP($B53, all_products!$A$2:$G$40, 7, 0)</f>
        <v>Competitor2</v>
      </c>
      <c r="O53" s="9" t="str">
        <f aca="false">VLOOKUP($B53, all_products!$A$2:$L$40, 8, 0)</f>
        <v>Confectionery</v>
      </c>
      <c r="P53" s="9" t="n">
        <f aca="false">VLOOKUP($B53, all_products!$A$2:$L$40, 9, 0)</f>
        <v>20</v>
      </c>
      <c r="Q53" s="9" t="str">
        <f aca="false">VLOOKUP($B53, all_products!$A$2:$L$40, 10, 0)</f>
        <v>SKU</v>
      </c>
      <c r="R53" s="9" t="str">
        <f aca="false">VLOOKUP($B53, all_products!$A$2:$L$40, 11, 0)</f>
        <v>Brand 2</v>
      </c>
      <c r="S53" s="9" t="n">
        <f aca="false">VLOOKUP($B53, all_products!$A$2:$L$40, 12, 0)</f>
        <v>12</v>
      </c>
    </row>
    <row r="54" s="9" customFormat="true" ht="12.8" hidden="false" customHeight="false" outlineLevel="0" collapsed="false">
      <c r="A54" s="9" t="n">
        <v>11</v>
      </c>
      <c r="B54" s="9" t="n">
        <v>22</v>
      </c>
      <c r="C54" s="9" t="n">
        <f aca="false">SUMIFS(matches!$J$2:$J$201,matches!$B$2:$B$201,$A54,matches!$H$2:$H$201,$B54)</f>
        <v>1</v>
      </c>
      <c r="D54" s="9" t="n">
        <f aca="false">SUMIFS(matches!$J$2:$J$201,matches!$B$2:$B$201,$A54,matches!$H$2:$H$201,$B54, matches!$F$2:$F$201, 1)</f>
        <v>1</v>
      </c>
      <c r="E54" s="9" t="n">
        <f aca="false">SUMIFS(matches!$I$2:$I$201,matches!$B$2:$B$201,$A54,matches!$H$2:$H$201,$B54)</f>
        <v>10</v>
      </c>
      <c r="F54" s="9" t="n">
        <f aca="false">SUMIFS(matches!$I$2:$I$201,matches!$B$2:$B$201,$A54,matches!$H$2:$H$201,$B54, matches!$F$2:$F$201, 1)</f>
        <v>10</v>
      </c>
      <c r="G54" s="9" t="n">
        <v>14</v>
      </c>
      <c r="H54" s="9" t="s">
        <v>79</v>
      </c>
      <c r="I54" s="9" t="s">
        <v>78</v>
      </c>
      <c r="J54" s="9" t="str">
        <f aca="false">VLOOKUP(B54,all_products!$A$2:$C$40, 3, 0)</f>
        <v>Competitor 3</v>
      </c>
      <c r="K54" s="9" t="str">
        <f aca="false">VLOOKUP($B54, all_products!$A$2:$G$40, 4, 0)</f>
        <v>Gum &amp; Confectionery</v>
      </c>
      <c r="L54" s="9" t="n">
        <f aca="false">VLOOKUP($B54, all_products!$A$2:$G$40, 5, 0)</f>
        <v>10</v>
      </c>
      <c r="M54" s="9" t="n">
        <f aca="false">VLOOKUP($B54, all_products!$A$2:$G$40, 6, 0)</f>
        <v>7</v>
      </c>
      <c r="N54" s="9" t="str">
        <f aca="false">VLOOKUP($B54, all_products!$A$2:$G$40, 7, 0)</f>
        <v>Competitor3</v>
      </c>
      <c r="O54" s="9" t="str">
        <f aca="false">VLOOKUP($B54, all_products!$A$2:$L$40, 8, 0)</f>
        <v>Gum</v>
      </c>
      <c r="P54" s="9" t="n">
        <f aca="false">VLOOKUP($B54, all_products!$A$2:$L$40, 9, 0)</f>
        <v>19</v>
      </c>
      <c r="Q54" s="9" t="str">
        <f aca="false">VLOOKUP($B54, all_products!$A$2:$L$40, 10, 0)</f>
        <v>Other</v>
      </c>
      <c r="R54" s="9" t="str">
        <f aca="false">VLOOKUP($B54, all_products!$A$2:$L$40, 11, 0)</f>
        <v>Brand 3</v>
      </c>
      <c r="S54" s="9" t="n">
        <f aca="false">VLOOKUP($B54, all_products!$A$2:$L$40, 12, 0)</f>
        <v>13</v>
      </c>
    </row>
  </sheetData>
  <autoFilter ref="A1:N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90" zoomScaleNormal="90" zoomScalePageLayoutView="100" workbookViewId="0">
      <selection pane="topLeft" activeCell="B128" activeCellId="0" sqref="B128"/>
    </sheetView>
  </sheetViews>
  <sheetFormatPr defaultRowHeight="12.8"/>
  <cols>
    <col collapsed="false" hidden="false" max="1" min="1" style="0" width="15.6581632653061"/>
    <col collapsed="false" hidden="false" max="1025" min="2" style="0" width="8.23469387755102"/>
  </cols>
  <sheetData>
    <row r="1" customFormat="false" ht="12.8" hidden="false" customHeight="false" outlineLevel="0" collapsed="false">
      <c r="A1" s="0" t="s">
        <v>0</v>
      </c>
      <c r="B1" s="0" t="s">
        <v>80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</row>
    <row r="23" customFormat="false" ht="12.8" hidden="false" customHeight="false" outlineLevel="0" collapsed="false">
      <c r="A23" s="0" t="n">
        <v>22</v>
      </c>
      <c r="B23" s="0" t="n">
        <v>0</v>
      </c>
    </row>
    <row r="24" customFormat="false" ht="12.8" hidden="false" customHeight="false" outlineLevel="0" collapsed="false">
      <c r="A24" s="0" t="n">
        <v>23</v>
      </c>
      <c r="B24" s="0" t="n">
        <v>0</v>
      </c>
    </row>
    <row r="25" customFormat="false" ht="12.8" hidden="false" customHeight="false" outlineLevel="0" collapsed="false">
      <c r="A25" s="0" t="n">
        <v>24</v>
      </c>
      <c r="B25" s="0" t="n">
        <v>0</v>
      </c>
    </row>
    <row r="26" customFormat="false" ht="12.8" hidden="false" customHeight="false" outlineLevel="0" collapsed="false">
      <c r="A26" s="0" t="n">
        <v>25</v>
      </c>
      <c r="B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</row>
    <row r="29" customFormat="false" ht="12.8" hidden="false" customHeight="false" outlineLevel="0" collapsed="false">
      <c r="A29" s="0" t="n">
        <v>28</v>
      </c>
      <c r="B29" s="0" t="n">
        <v>0</v>
      </c>
    </row>
    <row r="30" customFormat="false" ht="12.8" hidden="false" customHeight="false" outlineLevel="0" collapsed="false">
      <c r="A30" s="0" t="n">
        <v>29</v>
      </c>
      <c r="B30" s="0" t="n">
        <v>0</v>
      </c>
    </row>
    <row r="31" customFormat="false" ht="12.8" hidden="false" customHeight="false" outlineLevel="0" collapsed="false">
      <c r="A31" s="0" t="n">
        <v>30</v>
      </c>
      <c r="B31" s="0" t="n">
        <v>0</v>
      </c>
    </row>
    <row r="32" customFormat="false" ht="12.8" hidden="false" customHeight="false" outlineLevel="0" collapsed="false">
      <c r="A32" s="0" t="n">
        <v>31</v>
      </c>
      <c r="B32" s="0" t="n">
        <v>0</v>
      </c>
    </row>
    <row r="33" customFormat="false" ht="12.8" hidden="false" customHeight="false" outlineLevel="0" collapsed="false">
      <c r="A33" s="0" t="n">
        <v>101</v>
      </c>
      <c r="B33" s="0" t="n">
        <v>0</v>
      </c>
    </row>
    <row r="34" customFormat="false" ht="12.8" hidden="false" customHeight="false" outlineLevel="0" collapsed="false">
      <c r="A34" s="0" t="n">
        <v>102</v>
      </c>
      <c r="B34" s="0" t="n">
        <v>0</v>
      </c>
    </row>
    <row r="35" customFormat="false" ht="12.8" hidden="false" customHeight="false" outlineLevel="0" collapsed="false">
      <c r="A35" s="0" t="n">
        <v>103</v>
      </c>
      <c r="B35" s="0" t="n">
        <v>0</v>
      </c>
    </row>
    <row r="36" customFormat="false" ht="12.8" hidden="false" customHeight="false" outlineLevel="0" collapsed="false">
      <c r="A36" s="0" t="n">
        <v>104</v>
      </c>
      <c r="B36" s="0" t="n">
        <v>0</v>
      </c>
    </row>
    <row r="37" customFormat="false" ht="12.8" hidden="false" customHeight="false" outlineLevel="0" collapsed="false">
      <c r="A37" s="0" t="n">
        <v>105</v>
      </c>
      <c r="B37" s="0" t="n">
        <v>0</v>
      </c>
    </row>
    <row r="38" customFormat="false" ht="12.8" hidden="false" customHeight="false" outlineLevel="0" collapsed="false">
      <c r="A38" s="0" t="n">
        <v>106</v>
      </c>
      <c r="B38" s="0" t="n">
        <v>0</v>
      </c>
    </row>
    <row r="39" customFormat="false" ht="12.8" hidden="false" customHeight="false" outlineLevel="0" collapsed="false">
      <c r="A39" s="0" t="n">
        <v>107</v>
      </c>
      <c r="B39" s="0" t="n">
        <v>0</v>
      </c>
    </row>
    <row r="40" customFormat="false" ht="12.8" hidden="false" customHeight="false" outlineLevel="0" collapsed="false">
      <c r="A40" s="0" t="n">
        <v>108</v>
      </c>
      <c r="B40" s="0" t="n">
        <v>0</v>
      </c>
    </row>
    <row r="41" customFormat="false" ht="12.8" hidden="false" customHeight="false" outlineLevel="0" collapsed="false">
      <c r="A41" s="0" t="n">
        <v>109</v>
      </c>
      <c r="B41" s="0" t="n">
        <v>0</v>
      </c>
    </row>
    <row r="42" customFormat="false" ht="12.8" hidden="false" customHeight="false" outlineLevel="0" collapsed="false">
      <c r="A42" s="0" t="n">
        <v>110</v>
      </c>
      <c r="B42" s="0" t="n">
        <v>0</v>
      </c>
    </row>
    <row r="43" customFormat="false" ht="12.8" hidden="false" customHeight="false" outlineLevel="0" collapsed="false">
      <c r="A43" s="0" t="n">
        <v>111</v>
      </c>
      <c r="B43" s="0" t="n">
        <v>0</v>
      </c>
    </row>
    <row r="44" customFormat="false" ht="12.8" hidden="false" customHeight="false" outlineLevel="0" collapsed="false">
      <c r="A44" s="0" t="n">
        <v>112</v>
      </c>
      <c r="B44" s="0" t="n">
        <v>0</v>
      </c>
    </row>
    <row r="45" customFormat="false" ht="12.8" hidden="false" customHeight="false" outlineLevel="0" collapsed="false">
      <c r="A45" s="0" t="n">
        <v>113</v>
      </c>
      <c r="B45" s="0" t="n">
        <v>0</v>
      </c>
    </row>
    <row r="46" customFormat="false" ht="12.8" hidden="false" customHeight="false" outlineLevel="0" collapsed="false">
      <c r="A46" s="0" t="n">
        <v>114</v>
      </c>
      <c r="B46" s="0" t="n">
        <v>0</v>
      </c>
    </row>
    <row r="47" customFormat="false" ht="12.8" hidden="false" customHeight="false" outlineLevel="0" collapsed="false">
      <c r="A47" s="0" t="n">
        <v>115</v>
      </c>
      <c r="B47" s="0" t="n">
        <v>0</v>
      </c>
    </row>
    <row r="48" customFormat="false" ht="12.8" hidden="false" customHeight="false" outlineLevel="0" collapsed="false">
      <c r="A48" s="0" t="n">
        <v>116</v>
      </c>
      <c r="B48" s="0" t="n">
        <v>0</v>
      </c>
    </row>
    <row r="49" customFormat="false" ht="12.8" hidden="false" customHeight="false" outlineLevel="0" collapsed="false">
      <c r="A49" s="0" t="n">
        <v>117</v>
      </c>
      <c r="B49" s="0" t="n">
        <v>0</v>
      </c>
    </row>
    <row r="50" customFormat="false" ht="12.8" hidden="false" customHeight="false" outlineLevel="0" collapsed="false">
      <c r="A50" s="0" t="n">
        <v>118</v>
      </c>
      <c r="B50" s="0" t="n">
        <v>0</v>
      </c>
    </row>
    <row r="51" customFormat="false" ht="12.8" hidden="false" customHeight="false" outlineLevel="0" collapsed="false">
      <c r="A51" s="0" t="n">
        <v>119</v>
      </c>
      <c r="B51" s="0" t="n">
        <v>0</v>
      </c>
    </row>
    <row r="52" customFormat="false" ht="12.8" hidden="false" customHeight="false" outlineLevel="0" collapsed="false">
      <c r="A52" s="0" t="n">
        <v>120</v>
      </c>
      <c r="B52" s="0" t="n">
        <v>0</v>
      </c>
    </row>
    <row r="53" customFormat="false" ht="12.8" hidden="false" customHeight="false" outlineLevel="0" collapsed="false">
      <c r="A53" s="0" t="n">
        <v>121</v>
      </c>
      <c r="B53" s="0" t="n">
        <v>0</v>
      </c>
    </row>
    <row r="54" customFormat="false" ht="12.8" hidden="false" customHeight="false" outlineLevel="0" collapsed="false">
      <c r="A54" s="0" t="n">
        <v>122</v>
      </c>
      <c r="B54" s="0" t="n">
        <v>0</v>
      </c>
    </row>
    <row r="55" customFormat="false" ht="12.8" hidden="false" customHeight="false" outlineLevel="0" collapsed="false">
      <c r="A55" s="0" t="n">
        <v>123</v>
      </c>
      <c r="B55" s="0" t="n">
        <v>1</v>
      </c>
    </row>
    <row r="56" customFormat="false" ht="12.8" hidden="false" customHeight="false" outlineLevel="0" collapsed="false">
      <c r="A56" s="0" t="n">
        <v>124</v>
      </c>
      <c r="B56" s="0" t="n">
        <v>1</v>
      </c>
    </row>
    <row r="57" customFormat="false" ht="12.8" hidden="false" customHeight="false" outlineLevel="0" collapsed="false">
      <c r="A57" s="0" t="n">
        <v>125</v>
      </c>
      <c r="B57" s="0" t="n">
        <v>1</v>
      </c>
    </row>
    <row r="58" customFormat="false" ht="12.8" hidden="false" customHeight="false" outlineLevel="0" collapsed="false">
      <c r="A58" s="0" t="n">
        <v>126</v>
      </c>
      <c r="B58" s="0" t="n">
        <v>1</v>
      </c>
    </row>
    <row r="59" customFormat="false" ht="12.8" hidden="false" customHeight="false" outlineLevel="0" collapsed="false">
      <c r="A59" s="0" t="n">
        <v>127</v>
      </c>
      <c r="B59" s="0" t="n">
        <v>1</v>
      </c>
    </row>
    <row r="60" customFormat="false" ht="12.8" hidden="false" customHeight="false" outlineLevel="0" collapsed="false">
      <c r="A60" s="0" t="n">
        <v>128</v>
      </c>
      <c r="B60" s="0" t="n">
        <v>1</v>
      </c>
    </row>
    <row r="61" customFormat="false" ht="12.8" hidden="false" customHeight="false" outlineLevel="0" collapsed="false">
      <c r="A61" s="0" t="n">
        <v>129</v>
      </c>
      <c r="B61" s="0" t="n">
        <v>1</v>
      </c>
    </row>
    <row r="62" customFormat="false" ht="12.8" hidden="false" customHeight="false" outlineLevel="0" collapsed="false">
      <c r="A62" s="0" t="n">
        <v>130</v>
      </c>
      <c r="B62" s="0" t="n">
        <v>1</v>
      </c>
    </row>
    <row r="63" customFormat="false" ht="12.8" hidden="false" customHeight="false" outlineLevel="0" collapsed="false">
      <c r="A63" s="0" t="n">
        <v>131</v>
      </c>
      <c r="B63" s="0" t="n">
        <v>1</v>
      </c>
    </row>
    <row r="64" customFormat="false" ht="12.8" hidden="false" customHeight="false" outlineLevel="0" collapsed="false">
      <c r="A64" s="0" t="n">
        <v>132</v>
      </c>
      <c r="B64" s="0" t="n">
        <v>1</v>
      </c>
    </row>
    <row r="65" customFormat="false" ht="12.8" hidden="false" customHeight="false" outlineLevel="0" collapsed="false">
      <c r="A65" s="0" t="n">
        <v>133</v>
      </c>
      <c r="B65" s="0" t="n">
        <v>1</v>
      </c>
    </row>
    <row r="66" customFormat="false" ht="12.8" hidden="false" customHeight="false" outlineLevel="0" collapsed="false">
      <c r="A66" s="0" t="n">
        <v>201</v>
      </c>
      <c r="B66" s="0" t="n">
        <v>0</v>
      </c>
    </row>
    <row r="67" customFormat="false" ht="12.8" hidden="false" customHeight="false" outlineLevel="0" collapsed="false">
      <c r="A67" s="0" t="n">
        <v>202</v>
      </c>
      <c r="B67" s="0" t="n">
        <v>0</v>
      </c>
    </row>
    <row r="68" customFormat="false" ht="12.8" hidden="false" customHeight="false" outlineLevel="0" collapsed="false">
      <c r="A68" s="0" t="n">
        <v>203</v>
      </c>
      <c r="B68" s="0" t="n">
        <v>0</v>
      </c>
    </row>
    <row r="69" customFormat="false" ht="12.8" hidden="false" customHeight="false" outlineLevel="0" collapsed="false">
      <c r="A69" s="0" t="n">
        <v>204</v>
      </c>
      <c r="B69" s="0" t="n">
        <v>0</v>
      </c>
    </row>
    <row r="70" customFormat="false" ht="12.8" hidden="false" customHeight="false" outlineLevel="0" collapsed="false">
      <c r="A70" s="0" t="n">
        <v>205</v>
      </c>
      <c r="B70" s="0" t="n">
        <v>0</v>
      </c>
    </row>
    <row r="71" customFormat="false" ht="12.8" hidden="false" customHeight="false" outlineLevel="0" collapsed="false">
      <c r="A71" s="0" t="n">
        <v>206</v>
      </c>
      <c r="B71" s="0" t="n">
        <v>0</v>
      </c>
    </row>
    <row r="72" customFormat="false" ht="12.8" hidden="false" customHeight="false" outlineLevel="0" collapsed="false">
      <c r="A72" s="0" t="n">
        <v>207</v>
      </c>
      <c r="B72" s="0" t="n">
        <v>0</v>
      </c>
    </row>
    <row r="73" customFormat="false" ht="12.8" hidden="false" customHeight="false" outlineLevel="0" collapsed="false">
      <c r="A73" s="0" t="n">
        <v>301</v>
      </c>
      <c r="B73" s="0" t="n">
        <v>0</v>
      </c>
    </row>
    <row r="74" customFormat="false" ht="12.8" hidden="false" customHeight="false" outlineLevel="0" collapsed="false">
      <c r="A74" s="0" t="n">
        <v>302</v>
      </c>
      <c r="B74" s="0" t="n">
        <v>0</v>
      </c>
    </row>
    <row r="75" customFormat="false" ht="12.8" hidden="false" customHeight="false" outlineLevel="0" collapsed="false">
      <c r="A75" s="0" t="n">
        <v>303</v>
      </c>
      <c r="B75" s="0" t="n">
        <v>0</v>
      </c>
    </row>
    <row r="76" customFormat="false" ht="12.8" hidden="false" customHeight="false" outlineLevel="0" collapsed="false">
      <c r="A76" s="0" t="n">
        <v>304</v>
      </c>
      <c r="B76" s="0" t="n">
        <v>0</v>
      </c>
    </row>
    <row r="77" customFormat="false" ht="12.8" hidden="false" customHeight="false" outlineLevel="0" collapsed="false">
      <c r="A77" s="0" t="n">
        <v>305</v>
      </c>
      <c r="B77" s="0" t="n">
        <v>0</v>
      </c>
    </row>
    <row r="78" customFormat="false" ht="12.8" hidden="false" customHeight="false" outlineLevel="0" collapsed="false">
      <c r="A78" s="0" t="n">
        <v>306</v>
      </c>
      <c r="B78" s="0" t="n">
        <v>0</v>
      </c>
    </row>
    <row r="79" customFormat="false" ht="12.8" hidden="false" customHeight="false" outlineLevel="0" collapsed="false">
      <c r="A79" s="0" t="n">
        <v>401</v>
      </c>
      <c r="B79" s="0" t="n">
        <v>0</v>
      </c>
    </row>
    <row r="80" customFormat="false" ht="12.8" hidden="false" customHeight="false" outlineLevel="0" collapsed="false">
      <c r="A80" s="0" t="n">
        <v>402</v>
      </c>
      <c r="B80" s="0" t="n">
        <v>0</v>
      </c>
    </row>
    <row r="81" customFormat="false" ht="12.8" hidden="false" customHeight="false" outlineLevel="0" collapsed="false">
      <c r="A81" s="0" t="n">
        <v>403</v>
      </c>
      <c r="B81" s="0" t="n">
        <v>0</v>
      </c>
    </row>
    <row r="82" customFormat="false" ht="12.8" hidden="false" customHeight="false" outlineLevel="0" collapsed="false">
      <c r="A82" s="0" t="n">
        <v>404</v>
      </c>
      <c r="B82" s="0" t="n">
        <v>0</v>
      </c>
    </row>
    <row r="83" customFormat="false" ht="12.8" hidden="false" customHeight="false" outlineLevel="0" collapsed="false">
      <c r="A83" s="0" t="n">
        <v>501</v>
      </c>
      <c r="B83" s="0" t="n">
        <v>0</v>
      </c>
    </row>
    <row r="84" customFormat="false" ht="12.8" hidden="false" customHeight="false" outlineLevel="0" collapsed="false">
      <c r="A84" s="0" t="n">
        <v>502</v>
      </c>
      <c r="B84" s="0" t="n">
        <v>0</v>
      </c>
    </row>
    <row r="85" customFormat="false" ht="12.8" hidden="false" customHeight="false" outlineLevel="0" collapsed="false">
      <c r="A85" s="0" t="n">
        <v>503</v>
      </c>
      <c r="B85" s="0" t="n">
        <v>0</v>
      </c>
    </row>
    <row r="86" customFormat="false" ht="12.8" hidden="false" customHeight="false" outlineLevel="0" collapsed="false">
      <c r="A86" s="0" t="n">
        <v>504</v>
      </c>
      <c r="B86" s="0" t="n">
        <v>0</v>
      </c>
    </row>
    <row r="87" customFormat="false" ht="12.8" hidden="false" customHeight="false" outlineLevel="0" collapsed="false">
      <c r="A87" s="0" t="n">
        <v>505</v>
      </c>
      <c r="B87" s="0" t="n">
        <v>0</v>
      </c>
    </row>
    <row r="88" customFormat="false" ht="12.8" hidden="false" customHeight="false" outlineLevel="0" collapsed="false">
      <c r="A88" s="0" t="n">
        <v>506</v>
      </c>
      <c r="B88" s="0" t="n">
        <v>0</v>
      </c>
    </row>
    <row r="89" customFormat="false" ht="12.8" hidden="false" customHeight="false" outlineLevel="0" collapsed="false">
      <c r="A89" s="0" t="n">
        <v>507</v>
      </c>
      <c r="B89" s="0" t="n">
        <v>0</v>
      </c>
    </row>
    <row r="90" customFormat="false" ht="12.8" hidden="false" customHeight="false" outlineLevel="0" collapsed="false">
      <c r="A90" s="0" t="n">
        <v>508</v>
      </c>
      <c r="B90" s="0" t="n">
        <v>0</v>
      </c>
    </row>
    <row r="91" customFormat="false" ht="12.8" hidden="false" customHeight="false" outlineLevel="0" collapsed="false">
      <c r="A91" s="0" t="n">
        <v>601</v>
      </c>
      <c r="B91" s="0" t="n">
        <v>0</v>
      </c>
    </row>
    <row r="92" customFormat="false" ht="12.8" hidden="false" customHeight="false" outlineLevel="0" collapsed="false">
      <c r="A92" s="0" t="n">
        <v>602</v>
      </c>
      <c r="B92" s="0" t="n">
        <v>0</v>
      </c>
    </row>
    <row r="93" customFormat="false" ht="12.8" hidden="false" customHeight="false" outlineLevel="0" collapsed="false">
      <c r="A93" s="0" t="n">
        <v>603</v>
      </c>
      <c r="B93" s="0" t="n">
        <v>0</v>
      </c>
    </row>
    <row r="94" customFormat="false" ht="12.8" hidden="false" customHeight="false" outlineLevel="0" collapsed="false">
      <c r="A94" s="0" t="n">
        <v>604</v>
      </c>
      <c r="B94" s="0" t="n">
        <v>0</v>
      </c>
    </row>
    <row r="95" customFormat="false" ht="12.8" hidden="false" customHeight="false" outlineLevel="0" collapsed="false">
      <c r="A95" s="0" t="n">
        <v>605</v>
      </c>
      <c r="B95" s="0" t="n">
        <v>0</v>
      </c>
    </row>
    <row r="96" customFormat="false" ht="12.8" hidden="false" customHeight="false" outlineLevel="0" collapsed="false">
      <c r="A96" s="0" t="n">
        <v>606</v>
      </c>
      <c r="B96" s="0" t="n">
        <v>0</v>
      </c>
    </row>
    <row r="97" customFormat="false" ht="12.8" hidden="false" customHeight="false" outlineLevel="0" collapsed="false">
      <c r="A97" s="0" t="n">
        <v>701</v>
      </c>
      <c r="B97" s="0" t="n">
        <v>0</v>
      </c>
    </row>
    <row r="98" customFormat="false" ht="12.8" hidden="false" customHeight="false" outlineLevel="0" collapsed="false">
      <c r="A98" s="0" t="n">
        <v>702</v>
      </c>
      <c r="B98" s="0" t="n">
        <v>0</v>
      </c>
    </row>
    <row r="99" customFormat="false" ht="12.8" hidden="false" customHeight="false" outlineLevel="0" collapsed="false">
      <c r="A99" s="0" t="n">
        <v>703</v>
      </c>
      <c r="B99" s="0" t="n">
        <v>0</v>
      </c>
    </row>
    <row r="100" customFormat="false" ht="12.8" hidden="false" customHeight="false" outlineLevel="0" collapsed="false">
      <c r="A100" s="0" t="n">
        <v>704</v>
      </c>
      <c r="B100" s="0" t="n">
        <v>0</v>
      </c>
    </row>
    <row r="101" customFormat="false" ht="12.8" hidden="false" customHeight="false" outlineLevel="0" collapsed="false">
      <c r="A101" s="0" t="n">
        <v>705</v>
      </c>
      <c r="B101" s="0" t="n">
        <v>0</v>
      </c>
    </row>
    <row r="102" customFormat="false" ht="12.8" hidden="false" customHeight="false" outlineLevel="0" collapsed="false">
      <c r="A102" s="0" t="n">
        <v>706</v>
      </c>
      <c r="B102" s="0" t="n">
        <v>0</v>
      </c>
    </row>
    <row r="103" customFormat="false" ht="12.8" hidden="false" customHeight="false" outlineLevel="0" collapsed="false">
      <c r="A103" s="0" t="n">
        <v>707</v>
      </c>
      <c r="B103" s="0" t="n">
        <v>0</v>
      </c>
    </row>
    <row r="104" customFormat="false" ht="12.8" hidden="false" customHeight="false" outlineLevel="0" collapsed="false">
      <c r="A104" s="0" t="n">
        <v>708</v>
      </c>
      <c r="B104" s="0" t="n">
        <v>0</v>
      </c>
    </row>
    <row r="105" customFormat="false" ht="12.8" hidden="false" customHeight="false" outlineLevel="0" collapsed="false">
      <c r="A105" s="0" t="n">
        <v>801</v>
      </c>
      <c r="B105" s="0" t="n">
        <v>0</v>
      </c>
    </row>
    <row r="106" customFormat="false" ht="12.8" hidden="false" customHeight="false" outlineLevel="0" collapsed="false">
      <c r="A106" s="0" t="n">
        <v>802</v>
      </c>
      <c r="B106" s="0" t="n">
        <v>0</v>
      </c>
    </row>
    <row r="107" customFormat="false" ht="12.8" hidden="false" customHeight="false" outlineLevel="0" collapsed="false">
      <c r="A107" s="0" t="n">
        <v>803</v>
      </c>
      <c r="B107" s="0" t="n">
        <v>0</v>
      </c>
    </row>
    <row r="108" customFormat="false" ht="12.8" hidden="false" customHeight="false" outlineLevel="0" collapsed="false">
      <c r="A108" s="0" t="n">
        <v>901</v>
      </c>
      <c r="B108" s="0" t="n">
        <v>0</v>
      </c>
    </row>
    <row r="109" customFormat="false" ht="12.8" hidden="false" customHeight="false" outlineLevel="0" collapsed="false">
      <c r="A109" s="0" t="n">
        <v>902</v>
      </c>
      <c r="B109" s="0" t="n">
        <v>0</v>
      </c>
    </row>
    <row r="110" customFormat="false" ht="12.8" hidden="false" customHeight="false" outlineLevel="0" collapsed="false">
      <c r="A110" s="0" t="n">
        <v>903</v>
      </c>
      <c r="B110" s="0" t="n">
        <v>0</v>
      </c>
    </row>
    <row r="111" customFormat="false" ht="12.8" hidden="false" customHeight="false" outlineLevel="0" collapsed="false">
      <c r="A111" s="0" t="n">
        <v>904</v>
      </c>
      <c r="B111" s="0" t="n">
        <v>0</v>
      </c>
    </row>
    <row r="112" customFormat="false" ht="12.8" hidden="false" customHeight="false" outlineLevel="0" collapsed="false">
      <c r="A112" s="0" t="n">
        <v>905</v>
      </c>
      <c r="B112" s="0" t="n">
        <v>0</v>
      </c>
    </row>
    <row r="113" customFormat="false" ht="12.8" hidden="false" customHeight="false" outlineLevel="0" collapsed="false">
      <c r="A113" s="0" t="n">
        <v>906</v>
      </c>
      <c r="B113" s="0" t="n">
        <v>0</v>
      </c>
    </row>
    <row r="114" customFormat="false" ht="12.8" hidden="false" customHeight="false" outlineLevel="0" collapsed="false">
      <c r="A114" s="0" t="n">
        <v>907</v>
      </c>
      <c r="B114" s="0" t="n">
        <v>0</v>
      </c>
    </row>
    <row r="115" customFormat="false" ht="12.8" hidden="false" customHeight="false" outlineLevel="0" collapsed="false">
      <c r="A115" s="0" t="n">
        <v>908</v>
      </c>
      <c r="B115" s="0" t="n">
        <v>0</v>
      </c>
    </row>
    <row r="116" customFormat="false" ht="12.8" hidden="false" customHeight="false" outlineLevel="0" collapsed="false">
      <c r="A116" s="0" t="n">
        <v>909</v>
      </c>
      <c r="B116" s="0" t="n">
        <v>0</v>
      </c>
    </row>
    <row r="117" customFormat="false" ht="12.8" hidden="false" customHeight="false" outlineLevel="0" collapsed="false">
      <c r="A117" s="0" t="n">
        <v>910</v>
      </c>
      <c r="B117" s="0" t="n">
        <v>0</v>
      </c>
    </row>
    <row r="118" customFormat="false" ht="12.8" hidden="false" customHeight="false" outlineLevel="0" collapsed="false">
      <c r="A118" s="0" t="n">
        <v>911</v>
      </c>
      <c r="B118" s="0" t="n">
        <v>0</v>
      </c>
    </row>
    <row r="119" customFormat="false" ht="12.8" hidden="false" customHeight="false" outlineLevel="0" collapsed="false">
      <c r="A119" s="0" t="n">
        <v>1001</v>
      </c>
      <c r="B119" s="0" t="n">
        <v>0</v>
      </c>
    </row>
    <row r="120" customFormat="false" ht="12.8" hidden="false" customHeight="false" outlineLevel="0" collapsed="false">
      <c r="A120" s="0" t="n">
        <v>1002</v>
      </c>
      <c r="B120" s="0" t="n">
        <v>0</v>
      </c>
    </row>
    <row r="121" customFormat="false" ht="12.8" hidden="false" customHeight="false" outlineLevel="0" collapsed="false">
      <c r="A121" s="0" t="n">
        <v>1003</v>
      </c>
      <c r="B121" s="0" t="n">
        <v>0</v>
      </c>
    </row>
    <row r="122" customFormat="false" ht="12.8" hidden="false" customHeight="false" outlineLevel="0" collapsed="false">
      <c r="A122" s="0" t="n">
        <v>1004</v>
      </c>
      <c r="B122" s="0" t="n">
        <v>0</v>
      </c>
    </row>
    <row r="123" customFormat="false" ht="12.8" hidden="false" customHeight="false" outlineLevel="0" collapsed="false">
      <c r="A123" s="0" t="n">
        <v>1005</v>
      </c>
      <c r="B123" s="0" t="n">
        <v>0</v>
      </c>
    </row>
    <row r="124" customFormat="false" ht="12.8" hidden="false" customHeight="false" outlineLevel="0" collapsed="false">
      <c r="A124" s="0" t="n">
        <v>1006</v>
      </c>
      <c r="B124" s="0" t="n">
        <v>0</v>
      </c>
    </row>
    <row r="125" customFormat="false" ht="12.8" hidden="false" customHeight="false" outlineLevel="0" collapsed="false">
      <c r="A125" s="0" t="n">
        <v>1007</v>
      </c>
      <c r="B125" s="0" t="n">
        <v>0</v>
      </c>
    </row>
    <row r="126" customFormat="false" ht="12.8" hidden="false" customHeight="false" outlineLevel="0" collapsed="false">
      <c r="A126" s="0" t="n">
        <v>1008</v>
      </c>
      <c r="B126" s="0" t="n">
        <v>0</v>
      </c>
    </row>
    <row r="127" customFormat="false" ht="12.8" hidden="false" customHeight="false" outlineLevel="0" collapsed="false">
      <c r="A127" s="0" t="n">
        <v>1009</v>
      </c>
      <c r="B1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2019-03-30T13:40:26Z</dcterms:created>
  <dc:creator/>
  <dc:description/>
  <dc:language>en-US</dc:language>
  <cp:lastModifiedBy/>
  <dcterms:modified xsi:type="dcterms:W3CDTF">2019-09-04T11:22:37Z</dcterms:modified>
  <cp:revision>137</cp:revision>
  <dc:subject/>
  <dc:title/>
</cp:coreProperties>
</file>