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products" sheetId="1" state="visible" r:id="rId2"/>
    <sheet name="templates" sheetId="2" state="visible" r:id="rId3"/>
    <sheet name="scenes_info" sheetId="3" state="visible" r:id="rId4"/>
    <sheet name="store_areas" sheetId="4" state="visible" r:id="rId5"/>
    <sheet name="scif" sheetId="5" state="visible" r:id="rId6"/>
    <sheet name="kpi_level_2" sheetId="6" state="visible" r:id="rId7"/>
    <sheet name="kpi_result_values" sheetId="7" state="visible" r:id="rId8"/>
  </sheets>
  <definedNames>
    <definedName function="false" hidden="true" localSheetId="4" name="_xlnm._FilterDatabase" vbProcedure="false">scif!$A$1:$Z$36</definedName>
    <definedName function="false" hidden="false" localSheetId="4" name="_xlnm._FilterDatabase" vbProcedure="false">scif!$A$1:$Z$36</definedName>
    <definedName function="false" hidden="false" localSheetId="4" name="_xlnm._FilterDatabase_0" vbProcedure="false">scif!$A$1:$Z$36</definedName>
    <definedName function="false" hidden="false" localSheetId="4" name="_xlnm._FilterDatabase_0_0" vbProcedure="false">scif!$A$1:$Z$36</definedName>
    <definedName function="false" hidden="false" localSheetId="4" name="_xlnm._FilterDatabase_0_0_0" vbProcedure="false">scif!$A$1:$Z$36</definedName>
    <definedName function="false" hidden="false" localSheetId="4" name="_xlnm._FilterDatabase_0_0_0_0" vbProcedure="false">scif!$A$1:$Z$36</definedName>
    <definedName function="false" hidden="false" localSheetId="4" name="_xlnm._FilterDatabase_0_0_0_0_0" vbProcedure="false">scif!$A$1:$Z$36</definedName>
    <definedName function="false" hidden="false" localSheetId="4" name="_xlnm._FilterDatabase_0_0_0_0_0_0" vbProcedure="false">scif!$A$1:$Z$36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<sst xmlns="http://schemas.openxmlformats.org/spreadsheetml/2006/main" count="420" uniqueCount="128">
  <si>
    <t xml:space="preserve">product_fk</t>
  </si>
  <si>
    <t xml:space="preserve">product_name</t>
  </si>
  <si>
    <t xml:space="preserve">product_ean_code</t>
  </si>
  <si>
    <t xml:space="preserve">product_type</t>
  </si>
  <si>
    <t xml:space="preserve">manufacturer_fk</t>
  </si>
  <si>
    <t xml:space="preserve">manufacturer_name</t>
  </si>
  <si>
    <t xml:space="preserve">brand_fk</t>
  </si>
  <si>
    <t xml:space="preserve">brand_name</t>
  </si>
  <si>
    <t xml:space="preserve">sub_brand_name</t>
  </si>
  <si>
    <t xml:space="preserve">category_fk</t>
  </si>
  <si>
    <t xml:space="preserve">category</t>
  </si>
  <si>
    <t xml:space="preserve">sub_category_fk</t>
  </si>
  <si>
    <t xml:space="preserve">sub_category</t>
  </si>
  <si>
    <t xml:space="preserve">form_factor</t>
  </si>
  <si>
    <t xml:space="preserve">size</t>
  </si>
  <si>
    <t xml:space="preserve">size_unit</t>
  </si>
  <si>
    <t xml:space="preserve">111_11_01</t>
  </si>
  <si>
    <t xml:space="preserve">SKU</t>
  </si>
  <si>
    <t xml:space="preserve">TCCC</t>
  </si>
  <si>
    <t xml:space="preserve">Brand_11</t>
  </si>
  <si>
    <t xml:space="preserve">SubBrand_111</t>
  </si>
  <si>
    <t xml:space="preserve">Cat_1</t>
  </si>
  <si>
    <t xml:space="preserve">SubCat_11</t>
  </si>
  <si>
    <t xml:space="preserve">FF_1</t>
  </si>
  <si>
    <t xml:space="preserve">l</t>
  </si>
  <si>
    <t xml:space="preserve">111_11_02</t>
  </si>
  <si>
    <t xml:space="preserve">112_12_03</t>
  </si>
  <si>
    <t xml:space="preserve">SubBrand_112</t>
  </si>
  <si>
    <t xml:space="preserve">SubCat_12</t>
  </si>
  <si>
    <t xml:space="preserve">FF_2</t>
  </si>
  <si>
    <t xml:space="preserve">112_12_04</t>
  </si>
  <si>
    <t xml:space="preserve">121_13_05</t>
  </si>
  <si>
    <t xml:space="preserve">Brand_12</t>
  </si>
  <si>
    <t xml:space="preserve">SubBrand_121</t>
  </si>
  <si>
    <t xml:space="preserve">SubCat_13</t>
  </si>
  <si>
    <t xml:space="preserve">121_13_06</t>
  </si>
  <si>
    <t xml:space="preserve">121_21_07</t>
  </si>
  <si>
    <t xml:space="preserve">Cat_2</t>
  </si>
  <si>
    <t xml:space="preserve">SubCat_21</t>
  </si>
  <si>
    <t xml:space="preserve">122_21_08</t>
  </si>
  <si>
    <t xml:space="preserve">SubBrand_122</t>
  </si>
  <si>
    <t xml:space="preserve">122_22_09</t>
  </si>
  <si>
    <t xml:space="preserve">SubCat_22</t>
  </si>
  <si>
    <t xml:space="preserve">122_22_10</t>
  </si>
  <si>
    <t xml:space="preserve">FF_3</t>
  </si>
  <si>
    <t xml:space="preserve">113_23_11</t>
  </si>
  <si>
    <t xml:space="preserve">SubBrand_113</t>
  </si>
  <si>
    <t xml:space="preserve">SubCat_23</t>
  </si>
  <si>
    <t xml:space="preserve">113_23_12</t>
  </si>
  <si>
    <t xml:space="preserve">113_23_13</t>
  </si>
  <si>
    <t xml:space="preserve">211_31_14</t>
  </si>
  <si>
    <t xml:space="preserve">Man_2</t>
  </si>
  <si>
    <t xml:space="preserve">Brand_21</t>
  </si>
  <si>
    <t xml:space="preserve">SubBrand_211</t>
  </si>
  <si>
    <t xml:space="preserve">Cat_3</t>
  </si>
  <si>
    <t xml:space="preserve">SubCat_31</t>
  </si>
  <si>
    <t xml:space="preserve">211_32_15</t>
  </si>
  <si>
    <t xml:space="preserve">SubCat_32</t>
  </si>
  <si>
    <t xml:space="preserve">template_fk</t>
  </si>
  <si>
    <t xml:space="preserve">template_name</t>
  </si>
  <si>
    <t xml:space="preserve">additional_attribute_1</t>
  </si>
  <si>
    <t xml:space="preserve">additional_attribute_2</t>
  </si>
  <si>
    <t xml:space="preserve">location_type</t>
  </si>
  <si>
    <t xml:space="preserve">Scene_type_1</t>
  </si>
  <si>
    <t xml:space="preserve">Loc_1</t>
  </si>
  <si>
    <t xml:space="preserve">Scene_type_2</t>
  </si>
  <si>
    <t xml:space="preserve">Scene_type_3</t>
  </si>
  <si>
    <t xml:space="preserve">Loc_2</t>
  </si>
  <si>
    <t xml:space="preserve">Scene_type_é</t>
  </si>
  <si>
    <t xml:space="preserve">scene_fk</t>
  </si>
  <si>
    <t xml:space="preserve">scene_uid</t>
  </si>
  <si>
    <t xml:space="preserve">SCENE_1</t>
  </si>
  <si>
    <t xml:space="preserve">SCENE_2</t>
  </si>
  <si>
    <t xml:space="preserve">SCENE_3</t>
  </si>
  <si>
    <t xml:space="preserve">SCENE_4</t>
  </si>
  <si>
    <t xml:space="preserve">SCENE_5</t>
  </si>
  <si>
    <t xml:space="preserve">store_area_name</t>
  </si>
  <si>
    <t xml:space="preserve">Area_1</t>
  </si>
  <si>
    <t xml:space="preserve">Area_2</t>
  </si>
  <si>
    <t xml:space="preserve">Area_3</t>
  </si>
  <si>
    <t xml:space="preserve">pk</t>
  </si>
  <si>
    <t xml:space="preserve">session_id</t>
  </si>
  <si>
    <t xml:space="preserve">scene_id</t>
  </si>
  <si>
    <t xml:space="preserve">item_id</t>
  </si>
  <si>
    <t xml:space="preserve">facings</t>
  </si>
  <si>
    <t xml:space="preserve">1.5</t>
  </si>
  <si>
    <t xml:space="preserve">101</t>
  </si>
  <si>
    <t xml:space="preserve">1</t>
  </si>
  <si>
    <t xml:space="preserve">0.5</t>
  </si>
  <si>
    <t xml:space="preserve">103</t>
  </si>
  <si>
    <t xml:space="preserve">2</t>
  </si>
  <si>
    <t xml:space="preserve">104</t>
  </si>
  <si>
    <t xml:space="preserve">kpi_level_1_fk</t>
  </si>
  <si>
    <t xml:space="preserve">type</t>
  </si>
  <si>
    <t xml:space="preserve">client_name</t>
  </si>
  <si>
    <t xml:space="preserve">kpi_family_fk</t>
  </si>
  <si>
    <t xml:space="preserve">version</t>
  </si>
  <si>
    <t xml:space="preserve">numerator_type_fk</t>
  </si>
  <si>
    <t xml:space="preserve">denominator_type_fk</t>
  </si>
  <si>
    <t xml:space="preserve">kpi_score_type_fk</t>
  </si>
  <si>
    <t xml:space="preserve">kpi_result_type_fk</t>
  </si>
  <si>
    <t xml:space="preserve">valid_from</t>
  </si>
  <si>
    <t xml:space="preserve">valid_until</t>
  </si>
  <si>
    <t xml:space="preserve">delete_time</t>
  </si>
  <si>
    <t xml:space="preserve">initiated_by</t>
  </si>
  <si>
    <t xml:space="preserve">context_type_fk</t>
  </si>
  <si>
    <t xml:space="preserve">kpi_calculation_stage_fk</t>
  </si>
  <si>
    <t xml:space="preserve">session_relevance</t>
  </si>
  <si>
    <t xml:space="preserve">scene_relevance</t>
  </si>
  <si>
    <t xml:space="preserve">planogram_relevance</t>
  </si>
  <si>
    <t xml:space="preserve">live_session_relevance</t>
  </si>
  <si>
    <t xml:space="preserve">live_scene_relevance</t>
  </si>
  <si>
    <t xml:space="preserve">kpi_target_type_fk</t>
  </si>
  <si>
    <t xml:space="preserve">is_percent</t>
  </si>
  <si>
    <t xml:space="preserve">kpi_class_path</t>
  </si>
  <si>
    <t xml:space="preserve">TOPSKU_0</t>
  </si>
  <si>
    <t xml:space="preserve">OSA Score</t>
  </si>
  <si>
    <t xml:space="preserve">Custom</t>
  </si>
  <si>
    <t xml:space="preserve">TOPSKU_CATEGORY</t>
  </si>
  <si>
    <t xml:space="preserve">OSA Category</t>
  </si>
  <si>
    <t xml:space="preserve">TOPSKU_BUNDLE</t>
  </si>
  <si>
    <t xml:space="preserve">OSA Bundle</t>
  </si>
  <si>
    <t xml:space="preserve">TOPSKU_SKU</t>
  </si>
  <si>
    <t xml:space="preserve">OSA SKU</t>
  </si>
  <si>
    <t xml:space="preserve">value</t>
  </si>
  <si>
    <t xml:space="preserve">OOS</t>
  </si>
  <si>
    <t xml:space="preserve">DISTRIBUTED</t>
  </si>
  <si>
    <t xml:space="preserve">EXTRA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</si>
</sst>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6.1093117408907"/>
    <col collapsed="false" hidden="false" max="2" min="2" style="0" width="24.336032388664"/>
    <col collapsed="false" hidden="false" max="3" min="3" style="0" width="26.5101214574899"/>
    <col collapsed="false" hidden="false" max="4" min="4" style="0" width="19.7651821862348"/>
    <col collapsed="false" hidden="false" max="5" min="5" style="0" width="24.336032388664"/>
    <col collapsed="false" hidden="false" max="6" min="6" style="0" width="29.1376518218623"/>
    <col collapsed="false" hidden="false" max="7" min="7" style="0" width="13.3684210526316"/>
    <col collapsed="false" hidden="false" max="8" min="8" style="0" width="18.2834008097166"/>
    <col collapsed="false" hidden="false" max="9" min="9" style="0" width="24.4534412955466"/>
    <col collapsed="false" hidden="false" max="10" min="10" style="0" width="17.9392712550607"/>
    <col collapsed="false" hidden="false" max="11" min="11" style="0" width="13.8259109311741"/>
    <col collapsed="false" hidden="false" max="12" min="12" style="0" width="24.1093117408907"/>
    <col collapsed="false" hidden="false" max="13" min="13" style="0" width="19.8825910931174"/>
    <col collapsed="false" hidden="false" max="14" min="14" style="0" width="17.2550607287449"/>
    <col collapsed="false" hidden="false" max="15" min="15" style="0" width="6.62753036437247"/>
    <col collapsed="false" hidden="false" max="16" min="16" style="0" width="13.3684210526316"/>
    <col collapsed="false" hidden="false" max="1025" min="17" style="0" width="10.39676113360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</v>
      </c>
      <c r="B2" s="0" t="str">
        <f aca="false">CONCATENATE("Product_",C2)</f>
        <v>Product_111_11_01</v>
      </c>
      <c r="C2" s="0" t="s">
        <v>16</v>
      </c>
      <c r="D2" s="0" t="s">
        <v>17</v>
      </c>
      <c r="E2" s="0" t="n">
        <v>1</v>
      </c>
      <c r="F2" s="0" t="s">
        <v>18</v>
      </c>
      <c r="G2" s="0" t="n">
        <v>1</v>
      </c>
      <c r="H2" s="0" t="s">
        <v>19</v>
      </c>
      <c r="I2" s="0" t="s">
        <v>20</v>
      </c>
      <c r="J2" s="0" t="n">
        <v>1</v>
      </c>
      <c r="K2" s="0" t="s">
        <v>21</v>
      </c>
      <c r="L2" s="0" t="n">
        <v>1</v>
      </c>
      <c r="M2" s="0" t="s">
        <v>22</v>
      </c>
      <c r="N2" s="0" t="s">
        <v>23</v>
      </c>
      <c r="O2" s="0" t="n">
        <v>0.5</v>
      </c>
      <c r="P2" s="0" t="s">
        <v>24</v>
      </c>
    </row>
    <row r="3" customFormat="false" ht="13.8" hidden="false" customHeight="false" outlineLevel="0" collapsed="false">
      <c r="A3" s="0" t="n">
        <v>2</v>
      </c>
      <c r="B3" s="0" t="str">
        <f aca="false">CONCATENATE("Product_",C3)</f>
        <v>Product_111_11_02</v>
      </c>
      <c r="C3" s="0" t="s">
        <v>25</v>
      </c>
      <c r="D3" s="0" t="s">
        <v>17</v>
      </c>
      <c r="E3" s="0" t="n">
        <v>1</v>
      </c>
      <c r="F3" s="0" t="s">
        <v>18</v>
      </c>
      <c r="G3" s="0" t="n">
        <v>1</v>
      </c>
      <c r="H3" s="0" t="s">
        <v>19</v>
      </c>
      <c r="I3" s="0" t="s">
        <v>20</v>
      </c>
      <c r="J3" s="0" t="n">
        <v>1</v>
      </c>
      <c r="K3" s="0" t="s">
        <v>21</v>
      </c>
      <c r="L3" s="0" t="n">
        <v>1</v>
      </c>
      <c r="M3" s="0" t="s">
        <v>22</v>
      </c>
      <c r="N3" s="0" t="s">
        <v>23</v>
      </c>
      <c r="O3" s="0" t="n">
        <v>0.33</v>
      </c>
      <c r="P3" s="0" t="s">
        <v>24</v>
      </c>
    </row>
    <row r="4" customFormat="false" ht="13.8" hidden="false" customHeight="false" outlineLevel="0" collapsed="false">
      <c r="A4" s="0" t="n">
        <v>3</v>
      </c>
      <c r="B4" s="0" t="str">
        <f aca="false">CONCATENATE("Product_",C4)</f>
        <v>Product_112_12_03</v>
      </c>
      <c r="C4" s="0" t="s">
        <v>26</v>
      </c>
      <c r="D4" s="0" t="s">
        <v>17</v>
      </c>
      <c r="E4" s="0" t="n">
        <v>1</v>
      </c>
      <c r="F4" s="0" t="s">
        <v>18</v>
      </c>
      <c r="G4" s="0" t="n">
        <v>1</v>
      </c>
      <c r="H4" s="0" t="s">
        <v>19</v>
      </c>
      <c r="I4" s="0" t="s">
        <v>27</v>
      </c>
      <c r="J4" s="0" t="n">
        <v>1</v>
      </c>
      <c r="K4" s="0" t="s">
        <v>21</v>
      </c>
      <c r="L4" s="0" t="n">
        <v>1</v>
      </c>
      <c r="M4" s="0" t="s">
        <v>28</v>
      </c>
      <c r="N4" s="0" t="s">
        <v>29</v>
      </c>
      <c r="O4" s="0" t="n">
        <v>0.33</v>
      </c>
      <c r="P4" s="0" t="s">
        <v>24</v>
      </c>
    </row>
    <row r="5" customFormat="false" ht="13.8" hidden="false" customHeight="false" outlineLevel="0" collapsed="false">
      <c r="A5" s="0" t="n">
        <v>4</v>
      </c>
      <c r="B5" s="0" t="str">
        <f aca="false">CONCATENATE("Product_",C5)</f>
        <v>Product_112_12_04</v>
      </c>
      <c r="C5" s="0" t="s">
        <v>30</v>
      </c>
      <c r="D5" s="0" t="s">
        <v>17</v>
      </c>
      <c r="E5" s="0" t="n">
        <v>1</v>
      </c>
      <c r="F5" s="0" t="s">
        <v>18</v>
      </c>
      <c r="G5" s="0" t="n">
        <v>1</v>
      </c>
      <c r="H5" s="0" t="s">
        <v>19</v>
      </c>
      <c r="I5" s="0" t="s">
        <v>27</v>
      </c>
      <c r="J5" s="0" t="n">
        <v>1</v>
      </c>
      <c r="K5" s="0" t="s">
        <v>21</v>
      </c>
      <c r="L5" s="0" t="n">
        <v>1</v>
      </c>
      <c r="M5" s="0" t="s">
        <v>28</v>
      </c>
      <c r="N5" s="0" t="s">
        <v>23</v>
      </c>
      <c r="O5" s="0" t="n">
        <v>0.9</v>
      </c>
      <c r="P5" s="0" t="s">
        <v>24</v>
      </c>
    </row>
    <row r="6" customFormat="false" ht="13.8" hidden="false" customHeight="false" outlineLevel="0" collapsed="false">
      <c r="A6" s="0" t="n">
        <v>5</v>
      </c>
      <c r="B6" s="0" t="str">
        <f aca="false">CONCATENATE("Product_",C6)</f>
        <v>Product_121_13_05</v>
      </c>
      <c r="C6" s="0" t="s">
        <v>31</v>
      </c>
      <c r="D6" s="0" t="s">
        <v>17</v>
      </c>
      <c r="E6" s="0" t="n">
        <v>1</v>
      </c>
      <c r="F6" s="0" t="s">
        <v>18</v>
      </c>
      <c r="G6" s="0" t="n">
        <v>1</v>
      </c>
      <c r="H6" s="0" t="s">
        <v>32</v>
      </c>
      <c r="I6" s="0" t="s">
        <v>33</v>
      </c>
      <c r="J6" s="0" t="n">
        <v>1</v>
      </c>
      <c r="K6" s="0" t="s">
        <v>21</v>
      </c>
      <c r="L6" s="0" t="n">
        <v>1</v>
      </c>
      <c r="M6" s="0" t="s">
        <v>34</v>
      </c>
      <c r="N6" s="0" t="s">
        <v>23</v>
      </c>
      <c r="O6" s="0" t="n">
        <v>0.5</v>
      </c>
      <c r="P6" s="0" t="s">
        <v>24</v>
      </c>
    </row>
    <row r="7" customFormat="false" ht="13.8" hidden="false" customHeight="false" outlineLevel="0" collapsed="false">
      <c r="A7" s="0" t="n">
        <v>6</v>
      </c>
      <c r="B7" s="0" t="str">
        <f aca="false">CONCATENATE("Product_",C7)</f>
        <v>Product_121_13_06</v>
      </c>
      <c r="C7" s="0" t="s">
        <v>35</v>
      </c>
      <c r="D7" s="0" t="s">
        <v>17</v>
      </c>
      <c r="E7" s="0" t="n">
        <v>1</v>
      </c>
      <c r="F7" s="0" t="s">
        <v>18</v>
      </c>
      <c r="G7" s="0" t="n">
        <v>1</v>
      </c>
      <c r="H7" s="0" t="s">
        <v>32</v>
      </c>
      <c r="I7" s="0" t="s">
        <v>33</v>
      </c>
      <c r="J7" s="0" t="n">
        <v>1</v>
      </c>
      <c r="K7" s="0" t="s">
        <v>21</v>
      </c>
      <c r="L7" s="0" t="n">
        <v>1</v>
      </c>
      <c r="M7" s="0" t="s">
        <v>34</v>
      </c>
      <c r="N7" s="0" t="s">
        <v>23</v>
      </c>
      <c r="O7" s="0" t="n">
        <v>0.5</v>
      </c>
      <c r="P7" s="0" t="s">
        <v>24</v>
      </c>
    </row>
    <row r="8" customFormat="false" ht="13.8" hidden="false" customHeight="false" outlineLevel="0" collapsed="false">
      <c r="A8" s="0" t="n">
        <v>7</v>
      </c>
      <c r="B8" s="0" t="str">
        <f aca="false">CONCATENATE("Product_",C8)</f>
        <v>Product_121_21_07</v>
      </c>
      <c r="C8" s="0" t="s">
        <v>36</v>
      </c>
      <c r="D8" s="0" t="s">
        <v>17</v>
      </c>
      <c r="E8" s="0" t="n">
        <v>1</v>
      </c>
      <c r="F8" s="0" t="s">
        <v>18</v>
      </c>
      <c r="G8" s="0" t="n">
        <v>1</v>
      </c>
      <c r="H8" s="0" t="s">
        <v>32</v>
      </c>
      <c r="I8" s="0" t="s">
        <v>33</v>
      </c>
      <c r="J8" s="0" t="n">
        <v>1</v>
      </c>
      <c r="K8" s="0" t="s">
        <v>37</v>
      </c>
      <c r="L8" s="0" t="n">
        <v>1</v>
      </c>
      <c r="M8" s="0" t="s">
        <v>38</v>
      </c>
      <c r="N8" s="0" t="s">
        <v>29</v>
      </c>
      <c r="O8" s="0" t="n">
        <v>0.33</v>
      </c>
      <c r="P8" s="0" t="s">
        <v>24</v>
      </c>
    </row>
    <row r="9" customFormat="false" ht="13.8" hidden="false" customHeight="false" outlineLevel="0" collapsed="false">
      <c r="A9" s="0" t="n">
        <v>8</v>
      </c>
      <c r="B9" s="0" t="str">
        <f aca="false">CONCATENATE("Product_",C9)</f>
        <v>Product_122_21_08</v>
      </c>
      <c r="C9" s="0" t="s">
        <v>39</v>
      </c>
      <c r="D9" s="0" t="s">
        <v>17</v>
      </c>
      <c r="E9" s="0" t="n">
        <v>1</v>
      </c>
      <c r="F9" s="0" t="s">
        <v>18</v>
      </c>
      <c r="G9" s="0" t="n">
        <v>1</v>
      </c>
      <c r="H9" s="0" t="s">
        <v>32</v>
      </c>
      <c r="I9" s="0" t="s">
        <v>40</v>
      </c>
      <c r="J9" s="0" t="n">
        <v>1</v>
      </c>
      <c r="K9" s="0" t="s">
        <v>37</v>
      </c>
      <c r="L9" s="0" t="n">
        <v>1</v>
      </c>
      <c r="M9" s="0" t="s">
        <v>38</v>
      </c>
      <c r="N9" s="0" t="s">
        <v>23</v>
      </c>
      <c r="O9" s="0" t="n">
        <v>0.5</v>
      </c>
      <c r="P9" s="0" t="s">
        <v>24</v>
      </c>
    </row>
    <row r="10" customFormat="false" ht="13.8" hidden="false" customHeight="false" outlineLevel="0" collapsed="false">
      <c r="A10" s="0" t="n">
        <v>9</v>
      </c>
      <c r="B10" s="0" t="str">
        <f aca="false">CONCATENATE("Product_",C10)</f>
        <v>Product_122_22_09</v>
      </c>
      <c r="C10" s="0" t="s">
        <v>41</v>
      </c>
      <c r="D10" s="0" t="s">
        <v>17</v>
      </c>
      <c r="E10" s="0" t="n">
        <v>1</v>
      </c>
      <c r="F10" s="0" t="s">
        <v>18</v>
      </c>
      <c r="G10" s="0" t="n">
        <v>1</v>
      </c>
      <c r="H10" s="0" t="s">
        <v>32</v>
      </c>
      <c r="I10" s="0" t="s">
        <v>40</v>
      </c>
      <c r="J10" s="0" t="n">
        <v>1</v>
      </c>
      <c r="K10" s="0" t="s">
        <v>37</v>
      </c>
      <c r="L10" s="0" t="n">
        <v>1</v>
      </c>
      <c r="M10" s="0" t="s">
        <v>42</v>
      </c>
      <c r="N10" s="0" t="s">
        <v>23</v>
      </c>
      <c r="O10" s="0" t="n">
        <v>0.5</v>
      </c>
      <c r="P10" s="0" t="s">
        <v>24</v>
      </c>
    </row>
    <row r="11" customFormat="false" ht="13.8" hidden="false" customHeight="false" outlineLevel="0" collapsed="false">
      <c r="A11" s="0" t="n">
        <v>10</v>
      </c>
      <c r="B11" s="0" t="str">
        <f aca="false">CONCATENATE("Product_",C11)</f>
        <v>Product_122_22_10</v>
      </c>
      <c r="C11" s="0" t="s">
        <v>43</v>
      </c>
      <c r="D11" s="0" t="s">
        <v>17</v>
      </c>
      <c r="E11" s="0" t="n">
        <v>1</v>
      </c>
      <c r="F11" s="0" t="s">
        <v>18</v>
      </c>
      <c r="G11" s="0" t="n">
        <v>1</v>
      </c>
      <c r="H11" s="0" t="s">
        <v>32</v>
      </c>
      <c r="I11" s="0" t="s">
        <v>40</v>
      </c>
      <c r="J11" s="0" t="n">
        <v>1</v>
      </c>
      <c r="K11" s="0" t="s">
        <v>37</v>
      </c>
      <c r="L11" s="0" t="n">
        <v>1</v>
      </c>
      <c r="M11" s="0" t="s">
        <v>42</v>
      </c>
      <c r="N11" s="0" t="s">
        <v>44</v>
      </c>
      <c r="O11" s="0" t="n">
        <v>0.33</v>
      </c>
      <c r="P11" s="0" t="s">
        <v>24</v>
      </c>
    </row>
    <row r="12" customFormat="false" ht="13.8" hidden="false" customHeight="false" outlineLevel="0" collapsed="false">
      <c r="A12" s="0" t="n">
        <v>11</v>
      </c>
      <c r="B12" s="0" t="str">
        <f aca="false">CONCATENATE("Product_",C12)</f>
        <v>Product_113_23_11</v>
      </c>
      <c r="C12" s="0" t="s">
        <v>45</v>
      </c>
      <c r="D12" s="0" t="s">
        <v>17</v>
      </c>
      <c r="E12" s="0" t="n">
        <v>1</v>
      </c>
      <c r="F12" s="0" t="s">
        <v>18</v>
      </c>
      <c r="G12" s="0" t="n">
        <v>1</v>
      </c>
      <c r="H12" s="0" t="s">
        <v>19</v>
      </c>
      <c r="I12" s="0" t="s">
        <v>46</v>
      </c>
      <c r="J12" s="0" t="n">
        <v>1</v>
      </c>
      <c r="K12" s="0" t="s">
        <v>37</v>
      </c>
      <c r="L12" s="0" t="n">
        <v>1</v>
      </c>
      <c r="M12" s="0" t="s">
        <v>47</v>
      </c>
      <c r="N12" s="0" t="s">
        <v>23</v>
      </c>
      <c r="O12" s="0" t="n">
        <v>0.9</v>
      </c>
      <c r="P12" s="0" t="s">
        <v>24</v>
      </c>
    </row>
    <row r="13" customFormat="false" ht="13.8" hidden="false" customHeight="false" outlineLevel="0" collapsed="false">
      <c r="A13" s="0" t="n">
        <v>12</v>
      </c>
      <c r="B13" s="0" t="str">
        <f aca="false">CONCATENATE("Product_",C13)</f>
        <v>Product_113_23_12</v>
      </c>
      <c r="C13" s="0" t="s">
        <v>48</v>
      </c>
      <c r="D13" s="0" t="s">
        <v>17</v>
      </c>
      <c r="E13" s="0" t="n">
        <v>1</v>
      </c>
      <c r="F13" s="0" t="s">
        <v>18</v>
      </c>
      <c r="G13" s="0" t="n">
        <v>1</v>
      </c>
      <c r="H13" s="0" t="s">
        <v>19</v>
      </c>
      <c r="I13" s="0" t="s">
        <v>46</v>
      </c>
      <c r="J13" s="0" t="n">
        <v>1</v>
      </c>
      <c r="K13" s="0" t="s">
        <v>37</v>
      </c>
      <c r="L13" s="0" t="n">
        <v>1</v>
      </c>
      <c r="M13" s="0" t="s">
        <v>47</v>
      </c>
      <c r="N13" s="0" t="s">
        <v>23</v>
      </c>
      <c r="O13" s="0" t="n">
        <v>2</v>
      </c>
      <c r="P13" s="0" t="s">
        <v>24</v>
      </c>
    </row>
    <row r="14" customFormat="false" ht="13.8" hidden="false" customHeight="false" outlineLevel="0" collapsed="false">
      <c r="A14" s="0" t="n">
        <v>13</v>
      </c>
      <c r="B14" s="0" t="str">
        <f aca="false">CONCATENATE("Product_",C14)</f>
        <v>Product_113_23_13</v>
      </c>
      <c r="C14" s="0" t="s">
        <v>49</v>
      </c>
      <c r="D14" s="0" t="s">
        <v>17</v>
      </c>
      <c r="E14" s="0" t="n">
        <v>1</v>
      </c>
      <c r="F14" s="0" t="s">
        <v>18</v>
      </c>
      <c r="G14" s="0" t="n">
        <v>1</v>
      </c>
      <c r="H14" s="0" t="s">
        <v>19</v>
      </c>
      <c r="I14" s="0" t="s">
        <v>46</v>
      </c>
      <c r="J14" s="0" t="n">
        <v>1</v>
      </c>
      <c r="K14" s="0" t="s">
        <v>37</v>
      </c>
      <c r="L14" s="0" t="n">
        <v>1</v>
      </c>
      <c r="M14" s="0" t="s">
        <v>47</v>
      </c>
      <c r="N14" s="0" t="s">
        <v>23</v>
      </c>
      <c r="O14" s="0" t="n">
        <v>1</v>
      </c>
      <c r="P14" s="0" t="s">
        <v>24</v>
      </c>
    </row>
    <row r="15" customFormat="false" ht="13.8" hidden="false" customHeight="false" outlineLevel="0" collapsed="false">
      <c r="A15" s="0" t="n">
        <v>14</v>
      </c>
      <c r="B15" s="0" t="str">
        <f aca="false">CONCATENATE("Product_",C15)</f>
        <v>Product_211_31_14</v>
      </c>
      <c r="C15" s="0" t="s">
        <v>50</v>
      </c>
      <c r="D15" s="0" t="s">
        <v>17</v>
      </c>
      <c r="E15" s="0" t="n">
        <v>1</v>
      </c>
      <c r="F15" s="0" t="s">
        <v>51</v>
      </c>
      <c r="G15" s="0" t="n">
        <v>1</v>
      </c>
      <c r="H15" s="0" t="s">
        <v>52</v>
      </c>
      <c r="I15" s="0" t="s">
        <v>53</v>
      </c>
      <c r="J15" s="0" t="n">
        <v>1</v>
      </c>
      <c r="K15" s="0" t="s">
        <v>54</v>
      </c>
      <c r="L15" s="0" t="n">
        <v>1</v>
      </c>
      <c r="M15" s="0" t="s">
        <v>55</v>
      </c>
      <c r="N15" s="0" t="s">
        <v>23</v>
      </c>
      <c r="O15" s="0" t="n">
        <v>1.5</v>
      </c>
      <c r="P15" s="0" t="s">
        <v>24</v>
      </c>
    </row>
    <row r="16" customFormat="false" ht="13.8" hidden="false" customHeight="false" outlineLevel="0" collapsed="false">
      <c r="A16" s="0" t="n">
        <v>15</v>
      </c>
      <c r="B16" s="0" t="str">
        <f aca="false">CONCATENATE("Product_",C16)</f>
        <v>Product_211_32_15</v>
      </c>
      <c r="C16" s="0" t="s">
        <v>56</v>
      </c>
      <c r="D16" s="0" t="s">
        <v>17</v>
      </c>
      <c r="E16" s="0" t="n">
        <v>1</v>
      </c>
      <c r="F16" s="0" t="s">
        <v>51</v>
      </c>
      <c r="G16" s="0" t="n">
        <v>1</v>
      </c>
      <c r="H16" s="0" t="s">
        <v>52</v>
      </c>
      <c r="I16" s="0" t="s">
        <v>53</v>
      </c>
      <c r="J16" s="0" t="n">
        <v>1</v>
      </c>
      <c r="K16" s="0" t="s">
        <v>54</v>
      </c>
      <c r="L16" s="0" t="n">
        <v>1</v>
      </c>
      <c r="M16" s="0" t="s">
        <v>57</v>
      </c>
      <c r="N16" s="0" t="s">
        <v>44</v>
      </c>
      <c r="O16" s="0" t="n">
        <v>0.33</v>
      </c>
      <c r="P1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" activeCellId="0" sqref="C4"/>
    </sheetView>
  </sheetViews>
  <sheetFormatPr defaultRowHeight="12.85"/>
  <cols>
    <col collapsed="false" hidden="false" max="1" min="1" style="0" width="17.9392712550607"/>
    <col collapsed="false" hidden="false" max="2" min="2" style="0" width="22.7368421052632"/>
    <col collapsed="false" hidden="false" max="4" min="3" style="0" width="31.8785425101215"/>
    <col collapsed="false" hidden="false" max="5" min="5" style="0" width="19.8825910931174"/>
    <col collapsed="false" hidden="false" max="1025" min="6" style="0" width="10.3967611336032"/>
  </cols>
  <sheetData>
    <row r="1" customFormat="false" ht="13.8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customFormat="false" ht="13.8" hidden="false" customHeight="false" outlineLevel="0" collapsed="false">
      <c r="A2" s="0" t="n">
        <v>1</v>
      </c>
      <c r="B2" s="0" t="s">
        <v>63</v>
      </c>
      <c r="C2" s="0" t="n">
        <v>1.5</v>
      </c>
      <c r="D2" s="0" t="n">
        <v>101</v>
      </c>
      <c r="E2" s="0" t="s">
        <v>64</v>
      </c>
    </row>
    <row r="3" customFormat="false" ht="13.8" hidden="false" customHeight="false" outlineLevel="0" collapsed="false">
      <c r="A3" s="0" t="n">
        <v>2</v>
      </c>
      <c r="B3" s="0" t="s">
        <v>65</v>
      </c>
      <c r="C3" s="0" t="n">
        <v>1</v>
      </c>
      <c r="D3" s="0" t="n">
        <v>101</v>
      </c>
      <c r="E3" s="0" t="s">
        <v>64</v>
      </c>
    </row>
    <row r="4" customFormat="false" ht="13.8" hidden="false" customHeight="false" outlineLevel="0" collapsed="false">
      <c r="A4" s="0" t="n">
        <v>3</v>
      </c>
      <c r="B4" s="0" t="s">
        <v>66</v>
      </c>
      <c r="C4" s="0" t="n">
        <v>0.5</v>
      </c>
      <c r="D4" s="0" t="n">
        <v>103</v>
      </c>
      <c r="E4" s="0" t="s">
        <v>67</v>
      </c>
    </row>
    <row r="5" customFormat="false" ht="13.8" hidden="false" customHeight="false" outlineLevel="0" collapsed="false">
      <c r="A5" s="0" t="n">
        <v>4</v>
      </c>
      <c r="B5" s="0" t="s">
        <v>68</v>
      </c>
      <c r="C5" s="0" t="n">
        <v>2</v>
      </c>
      <c r="D5" s="0" t="n">
        <v>104</v>
      </c>
      <c r="E5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RowHeight="13.8"/>
  <cols>
    <col collapsed="false" hidden="false" max="1" min="1" style="0" width="13.3684210526316"/>
    <col collapsed="false" hidden="false" max="2" min="2" style="0" width="17.9392712550607"/>
    <col collapsed="false" hidden="false" max="3" min="3" style="0" width="14.8542510121458"/>
    <col collapsed="false" hidden="false" max="1025" min="4" style="0" width="10.3967611336032"/>
  </cols>
  <sheetData>
    <row r="1" customFormat="false" ht="13.8" hidden="false" customHeight="false" outlineLevel="0" collapsed="false">
      <c r="A1" s="1" t="s">
        <v>69</v>
      </c>
      <c r="B1" s="1" t="s">
        <v>58</v>
      </c>
      <c r="C1" s="1" t="s">
        <v>70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71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72</v>
      </c>
    </row>
    <row r="4" customFormat="false" ht="13.8" hidden="false" customHeight="false" outlineLevel="0" collapsed="false">
      <c r="A4" s="0" t="n">
        <v>3</v>
      </c>
      <c r="B4" s="0" t="n">
        <v>2</v>
      </c>
      <c r="C4" s="0" t="s">
        <v>73</v>
      </c>
    </row>
    <row r="5" customFormat="false" ht="13.8" hidden="false" customHeight="false" outlineLevel="0" collapsed="false">
      <c r="A5" s="0" t="n">
        <v>4</v>
      </c>
      <c r="B5" s="0" t="n">
        <v>3</v>
      </c>
      <c r="C5" s="0" t="s">
        <v>74</v>
      </c>
    </row>
    <row r="6" customFormat="false" ht="13.8" hidden="false" customHeight="false" outlineLevel="0" collapsed="false">
      <c r="A6" s="0" t="n">
        <v>5</v>
      </c>
      <c r="B6" s="0" t="n">
        <v>4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23.6518218623482"/>
    <col collapsed="false" hidden="false" max="2" min="2" style="0" width="25.0242914979757"/>
    <col collapsed="false" hidden="false" max="1025" min="3" style="0" width="10.3967611336032"/>
  </cols>
  <sheetData>
    <row r="1" customFormat="false" ht="13.8" hidden="false" customHeight="false" outlineLevel="0" collapsed="false">
      <c r="A1" s="1" t="s">
        <v>69</v>
      </c>
      <c r="B1" s="1" t="s">
        <v>76</v>
      </c>
    </row>
    <row r="2" customFormat="false" ht="13.8" hidden="false" customHeight="false" outlineLevel="0" collapsed="false">
      <c r="A2" s="0" t="n">
        <v>1</v>
      </c>
      <c r="B2" s="0" t="s">
        <v>77</v>
      </c>
    </row>
    <row r="3" customFormat="false" ht="13.8" hidden="false" customHeight="false" outlineLevel="0" collapsed="false">
      <c r="A3" s="0" t="n">
        <v>3</v>
      </c>
      <c r="B3" s="0" t="s">
        <v>78</v>
      </c>
    </row>
    <row r="4" customFormat="false" ht="13.8" hidden="false" customHeight="false" outlineLevel="0" collapsed="false">
      <c r="A4" s="0" t="n">
        <v>5</v>
      </c>
      <c r="B4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75" zoomScaleNormal="75" zoomScalePageLayoutView="100" workbookViewId="0">
      <selection pane="topLeft" activeCell="H12" activeCellId="0" sqref="H12"/>
    </sheetView>
  </sheetViews>
  <sheetFormatPr defaultRowHeight="13.8"/>
  <cols>
    <col collapsed="false" hidden="false" max="1" min="1" style="0" width="4.68421052631579"/>
    <col collapsed="false" hidden="false" max="2" min="2" style="0" width="15.4251012145749"/>
    <col collapsed="false" hidden="false" max="3" min="3" style="0" width="13.0242914979757"/>
    <col collapsed="false" hidden="false" max="5" min="4" style="0" width="11.1983805668016"/>
    <col collapsed="false" hidden="false" max="6" min="6" style="0" width="13.3684210526316"/>
    <col collapsed="false" hidden="false" max="7" min="7" style="0" width="17.9392712550607"/>
    <col collapsed="false" hidden="false" max="8" min="8" style="0" width="14.8542510121458"/>
    <col collapsed="false" hidden="false" max="9" min="9" style="0" width="24.336032388664"/>
    <col collapsed="false" hidden="false" max="10" min="10" style="0" width="26.5101214574899"/>
    <col collapsed="false" hidden="false" max="11" min="11" style="0" width="19.7651821862348"/>
    <col collapsed="false" hidden="false" max="12" min="12" style="0" width="18.2834008097166"/>
    <col collapsed="false" hidden="false" max="13" min="13" style="0" width="29.1376518218623"/>
    <col collapsed="false" hidden="false" max="14" min="14" style="0" width="17.9392712550607"/>
    <col collapsed="false" hidden="false" max="15" min="15" style="0" width="13.8259109311741"/>
    <col collapsed="false" hidden="false" max="16" min="16" style="0" width="16.1093117408907"/>
    <col collapsed="false" hidden="false" max="17" min="17" style="0" width="19.8825910931174"/>
    <col collapsed="false" hidden="false" max="18" min="18" style="0" width="17.2550607287449"/>
    <col collapsed="false" hidden="false" max="19" min="19" style="0" width="6.62753036437247"/>
    <col collapsed="false" hidden="false" max="21" min="20" style="0" width="13.3684210526316"/>
    <col collapsed="false" hidden="false" max="22" min="22" style="0" width="24.4534412955466"/>
    <col collapsed="false" hidden="false" max="23" min="23" style="0" width="22.7368421052632"/>
    <col collapsed="false" hidden="false" max="25" min="24" style="0" width="31.8785425101215"/>
    <col collapsed="false" hidden="false" max="26" min="26" style="0" width="19.8825910931174"/>
    <col collapsed="false" hidden="false" max="1025" min="27" style="0" width="10.3967611336032"/>
  </cols>
  <sheetData>
    <row r="1" customFormat="false" ht="13.8" hidden="false" customHeight="false" outlineLevel="0" collapsed="false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69</v>
      </c>
      <c r="G1" s="1" t="s">
        <v>58</v>
      </c>
      <c r="H1" s="1" t="s">
        <v>70</v>
      </c>
      <c r="I1" s="1" t="s">
        <v>1</v>
      </c>
      <c r="J1" s="1" t="s">
        <v>2</v>
      </c>
      <c r="K1" s="1" t="s">
        <v>3</v>
      </c>
      <c r="L1" s="1" t="s">
        <v>7</v>
      </c>
      <c r="M1" s="1" t="s">
        <v>5</v>
      </c>
      <c r="N1" s="1" t="s">
        <v>9</v>
      </c>
      <c r="O1" s="1" t="s">
        <v>10</v>
      </c>
      <c r="P1" s="1" t="s">
        <v>0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6</v>
      </c>
      <c r="V1" s="1" t="s">
        <v>8</v>
      </c>
      <c r="W1" s="1" t="s">
        <v>59</v>
      </c>
      <c r="X1" s="1" t="s">
        <v>60</v>
      </c>
      <c r="Y1" s="1" t="s">
        <v>61</v>
      </c>
      <c r="Z1" s="1" t="s">
        <v>62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2</v>
      </c>
      <c r="F2" s="0" t="n">
        <v>1</v>
      </c>
      <c r="G2" s="0" t="n">
        <v>1</v>
      </c>
      <c r="H2" s="0" t="s">
        <v>71</v>
      </c>
      <c r="I2" s="0" t="str">
        <f aca="false">VLOOKUP(D2,products!$A$2:$P$16,2,0)</f>
        <v>Product_111_11_01</v>
      </c>
      <c r="J2" s="0" t="str">
        <f aca="false">VLOOKUP(D2,products!$A$2:$P$16,3,0)</f>
        <v>111_11_01</v>
      </c>
      <c r="K2" s="0" t="str">
        <f aca="false">VLOOKUP(D2,products!$A$2:$P$16,4,0)</f>
        <v>SKU</v>
      </c>
      <c r="L2" s="0" t="str">
        <f aca="false">VLOOKUP($D2,products!$A$2:$P$16,8,0)</f>
        <v>Brand_11</v>
      </c>
      <c r="M2" s="0" t="str">
        <f aca="false">VLOOKUP($D2,products!$A$2:$P$16,6,0)</f>
        <v>TCCC</v>
      </c>
      <c r="N2" s="0" t="n">
        <f aca="false">VLOOKUP($D2,products!$A$2:$P$16,10,0)</f>
        <v>1</v>
      </c>
      <c r="O2" s="0" t="str">
        <f aca="false">VLOOKUP($D2,products!$A$2:$P$16,11,0)</f>
        <v>Cat_1</v>
      </c>
      <c r="P2" s="0" t="n">
        <f aca="false">D2</f>
        <v>1</v>
      </c>
      <c r="Q2" s="0" t="str">
        <f aca="false">VLOOKUP($D2,products!$A$2:$P$16,13,0)</f>
        <v>SubCat_11</v>
      </c>
      <c r="R2" s="0" t="str">
        <f aca="false">VLOOKUP($D2,products!$A$2:$P$16,14,0)</f>
        <v>FF_1</v>
      </c>
      <c r="S2" s="0" t="n">
        <f aca="false">VLOOKUP($D2,products!$A$2:$P$16,15,0)</f>
        <v>0.5</v>
      </c>
      <c r="T2" s="0" t="str">
        <f aca="false">VLOOKUP($D2,products!$A$2:$P$16,16,0)</f>
        <v>l</v>
      </c>
      <c r="U2" s="0" t="str">
        <f aca="false">VLOOKUP($D2,products!$A$2:$P$16,8,0)</f>
        <v>Brand_11</v>
      </c>
      <c r="V2" s="0" t="str">
        <f aca="false">VLOOKUP($D2,products!$A$2:$P$16,9,0)</f>
        <v>SubBrand_111</v>
      </c>
      <c r="W2" s="0" t="s">
        <v>63</v>
      </c>
      <c r="X2" s="0" t="s">
        <v>85</v>
      </c>
      <c r="Y2" s="0" t="s">
        <v>86</v>
      </c>
      <c r="Z2" s="0" t="s">
        <v>64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2</v>
      </c>
      <c r="E3" s="0" t="n">
        <v>4</v>
      </c>
      <c r="F3" s="0" t="n">
        <v>1</v>
      </c>
      <c r="G3" s="0" t="n">
        <v>1</v>
      </c>
      <c r="H3" s="0" t="s">
        <v>71</v>
      </c>
      <c r="I3" s="0" t="str">
        <f aca="false">VLOOKUP(D3,products!$A$2:$P$16,2,0)</f>
        <v>Product_111_11_02</v>
      </c>
      <c r="J3" s="0" t="str">
        <f aca="false">VLOOKUP(D3,products!$A$2:$P$16,3,0)</f>
        <v>111_11_02</v>
      </c>
      <c r="K3" s="0" t="str">
        <f aca="false">VLOOKUP(D3,products!$A$2:$P$16,4,0)</f>
        <v>SKU</v>
      </c>
      <c r="L3" s="0" t="str">
        <f aca="false">VLOOKUP($D3,products!$A$2:$P$16,8,0)</f>
        <v>Brand_11</v>
      </c>
      <c r="M3" s="0" t="str">
        <f aca="false">VLOOKUP($D3,products!$A$2:$P$16,6,0)</f>
        <v>TCCC</v>
      </c>
      <c r="N3" s="0" t="n">
        <f aca="false">VLOOKUP($D3,products!$A$2:$P$16,10,0)</f>
        <v>1</v>
      </c>
      <c r="O3" s="0" t="str">
        <f aca="false">VLOOKUP($D3,products!$A$2:$P$16,11,0)</f>
        <v>Cat_1</v>
      </c>
      <c r="P3" s="0" t="n">
        <f aca="false">D3</f>
        <v>2</v>
      </c>
      <c r="Q3" s="0" t="str">
        <f aca="false">VLOOKUP($D3,products!$A$2:$P$16,13,0)</f>
        <v>SubCat_11</v>
      </c>
      <c r="R3" s="0" t="str">
        <f aca="false">VLOOKUP($D3,products!$A$2:$P$16,14,0)</f>
        <v>FF_1</v>
      </c>
      <c r="S3" s="0" t="n">
        <f aca="false">VLOOKUP($D3,products!$A$2:$P$16,15,0)</f>
        <v>0.33</v>
      </c>
      <c r="T3" s="0" t="str">
        <f aca="false">VLOOKUP($D3,products!$A$2:$P$16,16,0)</f>
        <v>l</v>
      </c>
      <c r="U3" s="0" t="str">
        <f aca="false">VLOOKUP($D3,products!$A$2:$P$16,8,0)</f>
        <v>Brand_11</v>
      </c>
      <c r="V3" s="0" t="str">
        <f aca="false">VLOOKUP($D3,products!$A$2:$P$16,9,0)</f>
        <v>SubBrand_111</v>
      </c>
      <c r="W3" s="0" t="s">
        <v>63</v>
      </c>
      <c r="X3" s="0" t="s">
        <v>85</v>
      </c>
      <c r="Y3" s="0" t="s">
        <v>86</v>
      </c>
      <c r="Z3" s="0" t="s">
        <v>64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3</v>
      </c>
      <c r="E4" s="0" t="n">
        <v>6</v>
      </c>
      <c r="F4" s="0" t="n">
        <v>1</v>
      </c>
      <c r="G4" s="0" t="n">
        <v>1</v>
      </c>
      <c r="H4" s="0" t="s">
        <v>71</v>
      </c>
      <c r="I4" s="0" t="str">
        <f aca="false">VLOOKUP(D4,products!$A$2:$P$16,2,0)</f>
        <v>Product_112_12_03</v>
      </c>
      <c r="J4" s="0" t="str">
        <f aca="false">VLOOKUP(D4,products!$A$2:$P$16,3,0)</f>
        <v>112_12_03</v>
      </c>
      <c r="K4" s="0" t="str">
        <f aca="false">VLOOKUP(D4,products!$A$2:$P$16,4,0)</f>
        <v>SKU</v>
      </c>
      <c r="L4" s="0" t="str">
        <f aca="false">VLOOKUP($D4,products!$A$2:$P$16,8,0)</f>
        <v>Brand_11</v>
      </c>
      <c r="M4" s="0" t="str">
        <f aca="false">VLOOKUP($D4,products!$A$2:$P$16,6,0)</f>
        <v>TCCC</v>
      </c>
      <c r="N4" s="0" t="n">
        <f aca="false">VLOOKUP($D4,products!$A$2:$P$16,10,0)</f>
        <v>1</v>
      </c>
      <c r="O4" s="0" t="str">
        <f aca="false">VLOOKUP($D4,products!$A$2:$P$16,11,0)</f>
        <v>Cat_1</v>
      </c>
      <c r="P4" s="0" t="n">
        <f aca="false">D4</f>
        <v>3</v>
      </c>
      <c r="Q4" s="0" t="str">
        <f aca="false">VLOOKUP($D4,products!$A$2:$P$16,13,0)</f>
        <v>SubCat_12</v>
      </c>
      <c r="R4" s="0" t="str">
        <f aca="false">VLOOKUP($D4,products!$A$2:$P$16,14,0)</f>
        <v>FF_2</v>
      </c>
      <c r="S4" s="0" t="n">
        <f aca="false">VLOOKUP($D4,products!$A$2:$P$16,15,0)</f>
        <v>0.33</v>
      </c>
      <c r="T4" s="0" t="str">
        <f aca="false">VLOOKUP($D4,products!$A$2:$P$16,16,0)</f>
        <v>l</v>
      </c>
      <c r="U4" s="0" t="str">
        <f aca="false">VLOOKUP($D4,products!$A$2:$P$16,8,0)</f>
        <v>Brand_11</v>
      </c>
      <c r="V4" s="0" t="str">
        <f aca="false">VLOOKUP($D4,products!$A$2:$P$16,9,0)</f>
        <v>SubBrand_112</v>
      </c>
      <c r="W4" s="0" t="s">
        <v>63</v>
      </c>
      <c r="X4" s="0" t="s">
        <v>85</v>
      </c>
      <c r="Y4" s="0" t="s">
        <v>86</v>
      </c>
      <c r="Z4" s="0" t="s">
        <v>64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4</v>
      </c>
      <c r="E5" s="0" t="n">
        <v>8</v>
      </c>
      <c r="F5" s="0" t="n">
        <v>1</v>
      </c>
      <c r="G5" s="0" t="n">
        <v>1</v>
      </c>
      <c r="H5" s="0" t="s">
        <v>71</v>
      </c>
      <c r="I5" s="0" t="str">
        <f aca="false">VLOOKUP(D5,products!$A$2:$P$16,2,0)</f>
        <v>Product_112_12_04</v>
      </c>
      <c r="J5" s="0" t="str">
        <f aca="false">VLOOKUP(D5,products!$A$2:$P$16,3,0)</f>
        <v>112_12_04</v>
      </c>
      <c r="K5" s="0" t="str">
        <f aca="false">VLOOKUP(D5,products!$A$2:$P$16,4,0)</f>
        <v>SKU</v>
      </c>
      <c r="L5" s="0" t="str">
        <f aca="false">VLOOKUP($D5,products!$A$2:$P$16,8,0)</f>
        <v>Brand_11</v>
      </c>
      <c r="M5" s="0" t="str">
        <f aca="false">VLOOKUP($D5,products!$A$2:$P$16,6,0)</f>
        <v>TCCC</v>
      </c>
      <c r="N5" s="0" t="n">
        <f aca="false">VLOOKUP($D5,products!$A$2:$P$16,10,0)</f>
        <v>1</v>
      </c>
      <c r="O5" s="0" t="str">
        <f aca="false">VLOOKUP($D5,products!$A$2:$P$16,11,0)</f>
        <v>Cat_1</v>
      </c>
      <c r="P5" s="0" t="n">
        <f aca="false">D5</f>
        <v>4</v>
      </c>
      <c r="Q5" s="0" t="str">
        <f aca="false">VLOOKUP($D5,products!$A$2:$P$16,13,0)</f>
        <v>SubCat_12</v>
      </c>
      <c r="R5" s="0" t="str">
        <f aca="false">VLOOKUP($D5,products!$A$2:$P$16,14,0)</f>
        <v>FF_1</v>
      </c>
      <c r="S5" s="0" t="n">
        <f aca="false">VLOOKUP($D5,products!$A$2:$P$16,15,0)</f>
        <v>0.9</v>
      </c>
      <c r="T5" s="0" t="str">
        <f aca="false">VLOOKUP($D5,products!$A$2:$P$16,16,0)</f>
        <v>l</v>
      </c>
      <c r="U5" s="0" t="str">
        <f aca="false">VLOOKUP($D5,products!$A$2:$P$16,8,0)</f>
        <v>Brand_11</v>
      </c>
      <c r="V5" s="0" t="str">
        <f aca="false">VLOOKUP($D5,products!$A$2:$P$16,9,0)</f>
        <v>SubBrand_112</v>
      </c>
      <c r="W5" s="0" t="s">
        <v>63</v>
      </c>
      <c r="X5" s="0" t="s">
        <v>85</v>
      </c>
      <c r="Y5" s="0" t="s">
        <v>86</v>
      </c>
      <c r="Z5" s="0" t="s">
        <v>64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5</v>
      </c>
      <c r="E6" s="0" t="n">
        <v>3</v>
      </c>
      <c r="F6" s="0" t="n">
        <v>1</v>
      </c>
      <c r="G6" s="0" t="n">
        <v>1</v>
      </c>
      <c r="H6" s="0" t="s">
        <v>71</v>
      </c>
      <c r="I6" s="0" t="str">
        <f aca="false">VLOOKUP(D6,products!$A$2:$P$16,2,0)</f>
        <v>Product_121_13_05</v>
      </c>
      <c r="J6" s="0" t="str">
        <f aca="false">VLOOKUP(D6,products!$A$2:$P$16,3,0)</f>
        <v>121_13_05</v>
      </c>
      <c r="K6" s="0" t="str">
        <f aca="false">VLOOKUP(D6,products!$A$2:$P$16,4,0)</f>
        <v>SKU</v>
      </c>
      <c r="L6" s="0" t="str">
        <f aca="false">VLOOKUP($D6,products!$A$2:$P$16,8,0)</f>
        <v>Brand_12</v>
      </c>
      <c r="M6" s="0" t="str">
        <f aca="false">VLOOKUP($D6,products!$A$2:$P$16,6,0)</f>
        <v>TCCC</v>
      </c>
      <c r="N6" s="0" t="n">
        <f aca="false">VLOOKUP($D6,products!$A$2:$P$16,10,0)</f>
        <v>1</v>
      </c>
      <c r="O6" s="0" t="str">
        <f aca="false">VLOOKUP($D6,products!$A$2:$P$16,11,0)</f>
        <v>Cat_1</v>
      </c>
      <c r="P6" s="0" t="n">
        <f aca="false">D6</f>
        <v>5</v>
      </c>
      <c r="Q6" s="0" t="str">
        <f aca="false">VLOOKUP($D6,products!$A$2:$P$16,13,0)</f>
        <v>SubCat_13</v>
      </c>
      <c r="R6" s="0" t="str">
        <f aca="false">VLOOKUP($D6,products!$A$2:$P$16,14,0)</f>
        <v>FF_1</v>
      </c>
      <c r="S6" s="0" t="n">
        <f aca="false">VLOOKUP($D6,products!$A$2:$P$16,15,0)</f>
        <v>0.5</v>
      </c>
      <c r="T6" s="0" t="str">
        <f aca="false">VLOOKUP($D6,products!$A$2:$P$16,16,0)</f>
        <v>l</v>
      </c>
      <c r="U6" s="0" t="str">
        <f aca="false">VLOOKUP($D6,products!$A$2:$P$16,8,0)</f>
        <v>Brand_12</v>
      </c>
      <c r="V6" s="0" t="str">
        <f aca="false">VLOOKUP($D6,products!$A$2:$P$16,9,0)</f>
        <v>SubBrand_121</v>
      </c>
      <c r="W6" s="0" t="s">
        <v>63</v>
      </c>
      <c r="X6" s="0" t="s">
        <v>85</v>
      </c>
      <c r="Y6" s="0" t="s">
        <v>86</v>
      </c>
      <c r="Z6" s="0" t="s">
        <v>64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6</v>
      </c>
      <c r="E7" s="0" t="n">
        <v>5</v>
      </c>
      <c r="F7" s="0" t="n">
        <v>1</v>
      </c>
      <c r="G7" s="0" t="n">
        <v>1</v>
      </c>
      <c r="H7" s="0" t="s">
        <v>71</v>
      </c>
      <c r="I7" s="0" t="str">
        <f aca="false">VLOOKUP(D7,products!$A$2:$P$16,2,0)</f>
        <v>Product_121_13_06</v>
      </c>
      <c r="J7" s="0" t="str">
        <f aca="false">VLOOKUP(D7,products!$A$2:$P$16,3,0)</f>
        <v>121_13_06</v>
      </c>
      <c r="K7" s="0" t="str">
        <f aca="false">VLOOKUP(D7,products!$A$2:$P$16,4,0)</f>
        <v>SKU</v>
      </c>
      <c r="L7" s="0" t="str">
        <f aca="false">VLOOKUP($D7,products!$A$2:$P$16,8,0)</f>
        <v>Brand_12</v>
      </c>
      <c r="M7" s="0" t="str">
        <f aca="false">VLOOKUP($D7,products!$A$2:$P$16,6,0)</f>
        <v>TCCC</v>
      </c>
      <c r="N7" s="0" t="n">
        <f aca="false">VLOOKUP($D7,products!$A$2:$P$16,10,0)</f>
        <v>1</v>
      </c>
      <c r="O7" s="0" t="str">
        <f aca="false">VLOOKUP($D7,products!$A$2:$P$16,11,0)</f>
        <v>Cat_1</v>
      </c>
      <c r="P7" s="0" t="n">
        <f aca="false">D7</f>
        <v>6</v>
      </c>
      <c r="Q7" s="0" t="str">
        <f aca="false">VLOOKUP($D7,products!$A$2:$P$16,13,0)</f>
        <v>SubCat_13</v>
      </c>
      <c r="R7" s="0" t="str">
        <f aca="false">VLOOKUP($D7,products!$A$2:$P$16,14,0)</f>
        <v>FF_1</v>
      </c>
      <c r="S7" s="0" t="n">
        <f aca="false">VLOOKUP($D7,products!$A$2:$P$16,15,0)</f>
        <v>0.5</v>
      </c>
      <c r="T7" s="0" t="str">
        <f aca="false">VLOOKUP($D7,products!$A$2:$P$16,16,0)</f>
        <v>l</v>
      </c>
      <c r="U7" s="0" t="str">
        <f aca="false">VLOOKUP($D7,products!$A$2:$P$16,8,0)</f>
        <v>Brand_12</v>
      </c>
      <c r="V7" s="0" t="str">
        <f aca="false">VLOOKUP($D7,products!$A$2:$P$16,9,0)</f>
        <v>SubBrand_121</v>
      </c>
      <c r="W7" s="0" t="s">
        <v>63</v>
      </c>
      <c r="X7" s="0" t="s">
        <v>85</v>
      </c>
      <c r="Y7" s="0" t="s">
        <v>86</v>
      </c>
      <c r="Z7" s="0" t="s">
        <v>64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7</v>
      </c>
      <c r="E8" s="0" t="n">
        <v>6</v>
      </c>
      <c r="F8" s="0" t="n">
        <v>1</v>
      </c>
      <c r="G8" s="0" t="n">
        <v>1</v>
      </c>
      <c r="H8" s="0" t="s">
        <v>71</v>
      </c>
      <c r="I8" s="0" t="str">
        <f aca="false">VLOOKUP(D8,products!$A$2:$P$16,2,0)</f>
        <v>Product_121_21_07</v>
      </c>
      <c r="J8" s="0" t="str">
        <f aca="false">VLOOKUP(D8,products!$A$2:$P$16,3,0)</f>
        <v>121_21_07</v>
      </c>
      <c r="K8" s="0" t="str">
        <f aca="false">VLOOKUP(D8,products!$A$2:$P$16,4,0)</f>
        <v>SKU</v>
      </c>
      <c r="L8" s="0" t="str">
        <f aca="false">VLOOKUP($D8,products!$A$2:$P$16,8,0)</f>
        <v>Brand_12</v>
      </c>
      <c r="M8" s="0" t="str">
        <f aca="false">VLOOKUP($D8,products!$A$2:$P$16,6,0)</f>
        <v>TCCC</v>
      </c>
      <c r="N8" s="0" t="n">
        <f aca="false">VLOOKUP($D8,products!$A$2:$P$16,10,0)</f>
        <v>1</v>
      </c>
      <c r="O8" s="0" t="str">
        <f aca="false">VLOOKUP($D8,products!$A$2:$P$16,11,0)</f>
        <v>Cat_2</v>
      </c>
      <c r="P8" s="0" t="n">
        <f aca="false">D8</f>
        <v>7</v>
      </c>
      <c r="Q8" s="0" t="str">
        <f aca="false">VLOOKUP($D8,products!$A$2:$P$16,13,0)</f>
        <v>SubCat_21</v>
      </c>
      <c r="R8" s="0" t="str">
        <f aca="false">VLOOKUP($D8,products!$A$2:$P$16,14,0)</f>
        <v>FF_2</v>
      </c>
      <c r="S8" s="0" t="n">
        <f aca="false">VLOOKUP($D8,products!$A$2:$P$16,15,0)</f>
        <v>0.33</v>
      </c>
      <c r="T8" s="0" t="str">
        <f aca="false">VLOOKUP($D8,products!$A$2:$P$16,16,0)</f>
        <v>l</v>
      </c>
      <c r="U8" s="0" t="str">
        <f aca="false">VLOOKUP($D8,products!$A$2:$P$16,8,0)</f>
        <v>Brand_12</v>
      </c>
      <c r="V8" s="0" t="str">
        <f aca="false">VLOOKUP($D8,products!$A$2:$P$16,9,0)</f>
        <v>SubBrand_121</v>
      </c>
      <c r="W8" s="0" t="s">
        <v>63</v>
      </c>
      <c r="X8" s="0" t="s">
        <v>85</v>
      </c>
      <c r="Y8" s="0" t="s">
        <v>86</v>
      </c>
      <c r="Z8" s="0" t="s">
        <v>64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8</v>
      </c>
      <c r="E9" s="0" t="n">
        <v>1</v>
      </c>
      <c r="F9" s="0" t="n">
        <v>1</v>
      </c>
      <c r="G9" s="0" t="n">
        <v>1</v>
      </c>
      <c r="H9" s="0" t="s">
        <v>71</v>
      </c>
      <c r="I9" s="0" t="str">
        <f aca="false">VLOOKUP(D9,products!$A$2:$P$16,2,0)</f>
        <v>Product_122_21_08</v>
      </c>
      <c r="J9" s="0" t="str">
        <f aca="false">VLOOKUP(D9,products!$A$2:$P$16,3,0)</f>
        <v>122_21_08</v>
      </c>
      <c r="K9" s="0" t="str">
        <f aca="false">VLOOKUP(D9,products!$A$2:$P$16,4,0)</f>
        <v>SKU</v>
      </c>
      <c r="L9" s="0" t="str">
        <f aca="false">VLOOKUP($D9,products!$A$2:$P$16,8,0)</f>
        <v>Brand_12</v>
      </c>
      <c r="M9" s="0" t="str">
        <f aca="false">VLOOKUP($D9,products!$A$2:$P$16,6,0)</f>
        <v>TCCC</v>
      </c>
      <c r="N9" s="0" t="n">
        <f aca="false">VLOOKUP($D9,products!$A$2:$P$16,10,0)</f>
        <v>1</v>
      </c>
      <c r="O9" s="0" t="str">
        <f aca="false">VLOOKUP($D9,products!$A$2:$P$16,11,0)</f>
        <v>Cat_2</v>
      </c>
      <c r="P9" s="0" t="n">
        <f aca="false">D9</f>
        <v>8</v>
      </c>
      <c r="Q9" s="0" t="str">
        <f aca="false">VLOOKUP($D9,products!$A$2:$P$16,13,0)</f>
        <v>SubCat_21</v>
      </c>
      <c r="R9" s="0" t="str">
        <f aca="false">VLOOKUP($D9,products!$A$2:$P$16,14,0)</f>
        <v>FF_1</v>
      </c>
      <c r="S9" s="0" t="n">
        <f aca="false">VLOOKUP($D9,products!$A$2:$P$16,15,0)</f>
        <v>0.5</v>
      </c>
      <c r="T9" s="0" t="str">
        <f aca="false">VLOOKUP($D9,products!$A$2:$P$16,16,0)</f>
        <v>l</v>
      </c>
      <c r="U9" s="0" t="str">
        <f aca="false">VLOOKUP($D9,products!$A$2:$P$16,8,0)</f>
        <v>Brand_12</v>
      </c>
      <c r="V9" s="0" t="str">
        <f aca="false">VLOOKUP($D9,products!$A$2:$P$16,9,0)</f>
        <v>SubBrand_122</v>
      </c>
      <c r="W9" s="0" t="s">
        <v>63</v>
      </c>
      <c r="X9" s="0" t="s">
        <v>85</v>
      </c>
      <c r="Y9" s="0" t="s">
        <v>86</v>
      </c>
      <c r="Z9" s="0" t="s">
        <v>64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1</v>
      </c>
      <c r="D10" s="0" t="n">
        <v>9</v>
      </c>
      <c r="E10" s="0" t="n">
        <v>1</v>
      </c>
      <c r="F10" s="0" t="n">
        <v>1</v>
      </c>
      <c r="G10" s="0" t="n">
        <v>1</v>
      </c>
      <c r="H10" s="0" t="s">
        <v>71</v>
      </c>
      <c r="I10" s="0" t="str">
        <f aca="false">VLOOKUP(D10,products!$A$2:$P$16,2,0)</f>
        <v>Product_122_22_09</v>
      </c>
      <c r="J10" s="0" t="str">
        <f aca="false">VLOOKUP(D10,products!$A$2:$P$16,3,0)</f>
        <v>122_22_09</v>
      </c>
      <c r="K10" s="0" t="str">
        <f aca="false">VLOOKUP(D10,products!$A$2:$P$16,4,0)</f>
        <v>SKU</v>
      </c>
      <c r="L10" s="0" t="str">
        <f aca="false">VLOOKUP($D10,products!$A$2:$P$16,8,0)</f>
        <v>Brand_12</v>
      </c>
      <c r="M10" s="0" t="str">
        <f aca="false">VLOOKUP($D10,products!$A$2:$P$16,6,0)</f>
        <v>TCCC</v>
      </c>
      <c r="N10" s="0" t="n">
        <f aca="false">VLOOKUP($D10,products!$A$2:$P$16,10,0)</f>
        <v>1</v>
      </c>
      <c r="O10" s="0" t="str">
        <f aca="false">VLOOKUP($D10,products!$A$2:$P$16,11,0)</f>
        <v>Cat_2</v>
      </c>
      <c r="P10" s="0" t="n">
        <f aca="false">D10</f>
        <v>9</v>
      </c>
      <c r="Q10" s="0" t="str">
        <f aca="false">VLOOKUP($D10,products!$A$2:$P$16,13,0)</f>
        <v>SubCat_22</v>
      </c>
      <c r="R10" s="0" t="str">
        <f aca="false">VLOOKUP($D10,products!$A$2:$P$16,14,0)</f>
        <v>FF_1</v>
      </c>
      <c r="S10" s="0" t="n">
        <f aca="false">VLOOKUP($D10,products!$A$2:$P$16,15,0)</f>
        <v>0.5</v>
      </c>
      <c r="T10" s="0" t="str">
        <f aca="false">VLOOKUP($D10,products!$A$2:$P$16,16,0)</f>
        <v>l</v>
      </c>
      <c r="U10" s="0" t="str">
        <f aca="false">VLOOKUP($D10,products!$A$2:$P$16,8,0)</f>
        <v>Brand_12</v>
      </c>
      <c r="V10" s="0" t="str">
        <f aca="false">VLOOKUP($D10,products!$A$2:$P$16,9,0)</f>
        <v>SubBrand_122</v>
      </c>
      <c r="W10" s="0" t="s">
        <v>63</v>
      </c>
      <c r="X10" s="0" t="s">
        <v>85</v>
      </c>
      <c r="Y10" s="0" t="s">
        <v>86</v>
      </c>
      <c r="Z10" s="0" t="s">
        <v>64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15</v>
      </c>
      <c r="E11" s="0" t="n">
        <v>6</v>
      </c>
      <c r="F11" s="0" t="n">
        <v>1</v>
      </c>
      <c r="G11" s="0" t="n">
        <v>1</v>
      </c>
      <c r="H11" s="0" t="s">
        <v>71</v>
      </c>
      <c r="I11" s="0" t="str">
        <f aca="false">VLOOKUP(D11,products!$A$2:$P$16,2,0)</f>
        <v>Product_211_32_15</v>
      </c>
      <c r="J11" s="0" t="str">
        <f aca="false">VLOOKUP(D11,products!$A$2:$P$16,3,0)</f>
        <v>211_32_15</v>
      </c>
      <c r="K11" s="0" t="str">
        <f aca="false">VLOOKUP(D11,products!$A$2:$P$16,4,0)</f>
        <v>SKU</v>
      </c>
      <c r="L11" s="0" t="str">
        <f aca="false">VLOOKUP($D11,products!$A$2:$P$16,8,0)</f>
        <v>Brand_21</v>
      </c>
      <c r="M11" s="0" t="str">
        <f aca="false">VLOOKUP($D11,products!$A$2:$P$16,6,0)</f>
        <v>Man_2</v>
      </c>
      <c r="N11" s="0" t="n">
        <f aca="false">VLOOKUP($D11,products!$A$2:$P$16,10,0)</f>
        <v>1</v>
      </c>
      <c r="O11" s="0" t="str">
        <f aca="false">VLOOKUP($D11,products!$A$2:$P$16,11,0)</f>
        <v>Cat_3</v>
      </c>
      <c r="P11" s="0" t="n">
        <f aca="false">D11</f>
        <v>15</v>
      </c>
      <c r="Q11" s="0" t="str">
        <f aca="false">VLOOKUP($D11,products!$A$2:$P$16,13,0)</f>
        <v>SubCat_32</v>
      </c>
      <c r="R11" s="0" t="str">
        <f aca="false">VLOOKUP($D11,products!$A$2:$P$16,14,0)</f>
        <v>FF_3</v>
      </c>
      <c r="S11" s="0" t="n">
        <f aca="false">VLOOKUP($D11,products!$A$2:$P$16,15,0)</f>
        <v>0.33</v>
      </c>
      <c r="T11" s="0" t="str">
        <f aca="false">VLOOKUP($D11,products!$A$2:$P$16,16,0)</f>
        <v>l</v>
      </c>
      <c r="U11" s="0" t="str">
        <f aca="false">VLOOKUP($D11,products!$A$2:$P$16,8,0)</f>
        <v>Brand_21</v>
      </c>
      <c r="V11" s="0" t="str">
        <f aca="false">VLOOKUP($D11,products!$A$2:$P$16,9,0)</f>
        <v>SubBrand_211</v>
      </c>
      <c r="W11" s="0" t="s">
        <v>63</v>
      </c>
      <c r="X11" s="0" t="s">
        <v>85</v>
      </c>
      <c r="Y11" s="0" t="s">
        <v>86</v>
      </c>
      <c r="Z11" s="0" t="s">
        <v>64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n">
        <v>2</v>
      </c>
      <c r="D12" s="0" t="n">
        <v>3</v>
      </c>
      <c r="E12" s="0" t="n">
        <v>8</v>
      </c>
      <c r="F12" s="0" t="n">
        <v>2</v>
      </c>
      <c r="G12" s="0" t="n">
        <v>1</v>
      </c>
      <c r="H12" s="0" t="s">
        <v>72</v>
      </c>
      <c r="I12" s="0" t="str">
        <f aca="false">VLOOKUP(D12,products!$A$2:$P$16,2,0)</f>
        <v>Product_112_12_03</v>
      </c>
      <c r="J12" s="0" t="str">
        <f aca="false">VLOOKUP(D12,products!$A$2:$P$16,3,0)</f>
        <v>112_12_03</v>
      </c>
      <c r="K12" s="0" t="str">
        <f aca="false">VLOOKUP(D12,products!$A$2:$P$16,4,0)</f>
        <v>SKU</v>
      </c>
      <c r="L12" s="0" t="str">
        <f aca="false">VLOOKUP($D12,products!$A$2:$P$16,8,0)</f>
        <v>Brand_11</v>
      </c>
      <c r="M12" s="0" t="str">
        <f aca="false">VLOOKUP($D12,products!$A$2:$P$16,6,0)</f>
        <v>TCCC</v>
      </c>
      <c r="N12" s="0" t="n">
        <f aca="false">VLOOKUP($D12,products!$A$2:$P$16,10,0)</f>
        <v>1</v>
      </c>
      <c r="O12" s="0" t="str">
        <f aca="false">VLOOKUP($D12,products!$A$2:$P$16,11,0)</f>
        <v>Cat_1</v>
      </c>
      <c r="P12" s="0" t="n">
        <f aca="false">D12</f>
        <v>3</v>
      </c>
      <c r="Q12" s="0" t="str">
        <f aca="false">VLOOKUP($D12,products!$A$2:$P$16,13,0)</f>
        <v>SubCat_12</v>
      </c>
      <c r="R12" s="0" t="str">
        <f aca="false">VLOOKUP($D12,products!$A$2:$P$16,14,0)</f>
        <v>FF_2</v>
      </c>
      <c r="S12" s="0" t="n">
        <f aca="false">VLOOKUP($D12,products!$A$2:$P$16,15,0)</f>
        <v>0.33</v>
      </c>
      <c r="T12" s="0" t="str">
        <f aca="false">VLOOKUP($D12,products!$A$2:$P$16,16,0)</f>
        <v>l</v>
      </c>
      <c r="U12" s="0" t="str">
        <f aca="false">VLOOKUP($D12,products!$A$2:$P$16,8,0)</f>
        <v>Brand_11</v>
      </c>
      <c r="V12" s="0" t="str">
        <f aca="false">VLOOKUP($D12,products!$A$2:$P$16,9,0)</f>
        <v>SubBrand_112</v>
      </c>
      <c r="W12" s="0" t="s">
        <v>65</v>
      </c>
      <c r="X12" s="0" t="s">
        <v>87</v>
      </c>
      <c r="Y12" s="0" t="s">
        <v>86</v>
      </c>
      <c r="Z12" s="0" t="s">
        <v>64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n">
        <v>2</v>
      </c>
      <c r="D13" s="0" t="n">
        <v>4</v>
      </c>
      <c r="E13" s="0" t="n">
        <v>7</v>
      </c>
      <c r="F13" s="0" t="n">
        <v>2</v>
      </c>
      <c r="G13" s="0" t="n">
        <v>1</v>
      </c>
      <c r="H13" s="0" t="s">
        <v>72</v>
      </c>
      <c r="I13" s="0" t="str">
        <f aca="false">VLOOKUP(D13,products!$A$2:$P$16,2,0)</f>
        <v>Product_112_12_04</v>
      </c>
      <c r="J13" s="0" t="str">
        <f aca="false">VLOOKUP(D13,products!$A$2:$P$16,3,0)</f>
        <v>112_12_04</v>
      </c>
      <c r="K13" s="0" t="str">
        <f aca="false">VLOOKUP(D13,products!$A$2:$P$16,4,0)</f>
        <v>SKU</v>
      </c>
      <c r="L13" s="0" t="str">
        <f aca="false">VLOOKUP($D13,products!$A$2:$P$16,8,0)</f>
        <v>Brand_11</v>
      </c>
      <c r="M13" s="0" t="str">
        <f aca="false">VLOOKUP($D13,products!$A$2:$P$16,6,0)</f>
        <v>TCCC</v>
      </c>
      <c r="N13" s="0" t="n">
        <f aca="false">VLOOKUP($D13,products!$A$2:$P$16,10,0)</f>
        <v>1</v>
      </c>
      <c r="O13" s="0" t="str">
        <f aca="false">VLOOKUP($D13,products!$A$2:$P$16,11,0)</f>
        <v>Cat_1</v>
      </c>
      <c r="P13" s="0" t="n">
        <f aca="false">D13</f>
        <v>4</v>
      </c>
      <c r="Q13" s="0" t="str">
        <f aca="false">VLOOKUP($D13,products!$A$2:$P$16,13,0)</f>
        <v>SubCat_12</v>
      </c>
      <c r="R13" s="0" t="str">
        <f aca="false">VLOOKUP($D13,products!$A$2:$P$16,14,0)</f>
        <v>FF_1</v>
      </c>
      <c r="S13" s="0" t="n">
        <f aca="false">VLOOKUP($D13,products!$A$2:$P$16,15,0)</f>
        <v>0.9</v>
      </c>
      <c r="T13" s="0" t="str">
        <f aca="false">VLOOKUP($D13,products!$A$2:$P$16,16,0)</f>
        <v>l</v>
      </c>
      <c r="U13" s="0" t="str">
        <f aca="false">VLOOKUP($D13,products!$A$2:$P$16,8,0)</f>
        <v>Brand_11</v>
      </c>
      <c r="V13" s="0" t="str">
        <f aca="false">VLOOKUP($D13,products!$A$2:$P$16,9,0)</f>
        <v>SubBrand_112</v>
      </c>
      <c r="W13" s="0" t="s">
        <v>65</v>
      </c>
      <c r="X13" s="0" t="s">
        <v>87</v>
      </c>
      <c r="Y13" s="0" t="s">
        <v>86</v>
      </c>
      <c r="Z13" s="0" t="s">
        <v>64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2</v>
      </c>
      <c r="D14" s="0" t="n">
        <v>5</v>
      </c>
      <c r="E14" s="0" t="n">
        <v>4</v>
      </c>
      <c r="F14" s="0" t="n">
        <v>2</v>
      </c>
      <c r="G14" s="0" t="n">
        <v>1</v>
      </c>
      <c r="H14" s="0" t="s">
        <v>72</v>
      </c>
      <c r="I14" s="0" t="str">
        <f aca="false">VLOOKUP(D14,products!$A$2:$P$16,2,0)</f>
        <v>Product_121_13_05</v>
      </c>
      <c r="J14" s="0" t="str">
        <f aca="false">VLOOKUP(D14,products!$A$2:$P$16,3,0)</f>
        <v>121_13_05</v>
      </c>
      <c r="K14" s="0" t="str">
        <f aca="false">VLOOKUP(D14,products!$A$2:$P$16,4,0)</f>
        <v>SKU</v>
      </c>
      <c r="L14" s="0" t="str">
        <f aca="false">VLOOKUP($D14,products!$A$2:$P$16,8,0)</f>
        <v>Brand_12</v>
      </c>
      <c r="M14" s="0" t="str">
        <f aca="false">VLOOKUP($D14,products!$A$2:$P$16,6,0)</f>
        <v>TCCC</v>
      </c>
      <c r="N14" s="0" t="n">
        <f aca="false">VLOOKUP($D14,products!$A$2:$P$16,10,0)</f>
        <v>1</v>
      </c>
      <c r="O14" s="0" t="str">
        <f aca="false">VLOOKUP($D14,products!$A$2:$P$16,11,0)</f>
        <v>Cat_1</v>
      </c>
      <c r="P14" s="0" t="n">
        <f aca="false">D14</f>
        <v>5</v>
      </c>
      <c r="Q14" s="0" t="str">
        <f aca="false">VLOOKUP($D14,products!$A$2:$P$16,13,0)</f>
        <v>SubCat_13</v>
      </c>
      <c r="R14" s="0" t="str">
        <f aca="false">VLOOKUP($D14,products!$A$2:$P$16,14,0)</f>
        <v>FF_1</v>
      </c>
      <c r="S14" s="0" t="n">
        <f aca="false">VLOOKUP($D14,products!$A$2:$P$16,15,0)</f>
        <v>0.5</v>
      </c>
      <c r="T14" s="0" t="str">
        <f aca="false">VLOOKUP($D14,products!$A$2:$P$16,16,0)</f>
        <v>l</v>
      </c>
      <c r="U14" s="0" t="str">
        <f aca="false">VLOOKUP($D14,products!$A$2:$P$16,8,0)</f>
        <v>Brand_12</v>
      </c>
      <c r="V14" s="0" t="str">
        <f aca="false">VLOOKUP($D14,products!$A$2:$P$16,9,0)</f>
        <v>SubBrand_121</v>
      </c>
      <c r="W14" s="0" t="s">
        <v>65</v>
      </c>
      <c r="X14" s="0" t="s">
        <v>87</v>
      </c>
      <c r="Y14" s="0" t="s">
        <v>86</v>
      </c>
      <c r="Z14" s="0" t="s">
        <v>64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2</v>
      </c>
      <c r="D15" s="0" t="n">
        <v>6</v>
      </c>
      <c r="E15" s="0" t="n">
        <v>6</v>
      </c>
      <c r="F15" s="0" t="n">
        <v>2</v>
      </c>
      <c r="G15" s="0" t="n">
        <v>1</v>
      </c>
      <c r="H15" s="0" t="s">
        <v>72</v>
      </c>
      <c r="I15" s="0" t="str">
        <f aca="false">VLOOKUP(D15,products!$A$2:$P$16,2,0)</f>
        <v>Product_121_13_06</v>
      </c>
      <c r="J15" s="0" t="str">
        <f aca="false">VLOOKUP(D15,products!$A$2:$P$16,3,0)</f>
        <v>121_13_06</v>
      </c>
      <c r="K15" s="0" t="str">
        <f aca="false">VLOOKUP(D15,products!$A$2:$P$16,4,0)</f>
        <v>SKU</v>
      </c>
      <c r="L15" s="0" t="str">
        <f aca="false">VLOOKUP($D15,products!$A$2:$P$16,8,0)</f>
        <v>Brand_12</v>
      </c>
      <c r="M15" s="0" t="str">
        <f aca="false">VLOOKUP($D15,products!$A$2:$P$16,6,0)</f>
        <v>TCCC</v>
      </c>
      <c r="N15" s="0" t="n">
        <f aca="false">VLOOKUP($D15,products!$A$2:$P$16,10,0)</f>
        <v>1</v>
      </c>
      <c r="O15" s="0" t="str">
        <f aca="false">VLOOKUP($D15,products!$A$2:$P$16,11,0)</f>
        <v>Cat_1</v>
      </c>
      <c r="P15" s="0" t="n">
        <f aca="false">D15</f>
        <v>6</v>
      </c>
      <c r="Q15" s="0" t="str">
        <f aca="false">VLOOKUP($D15,products!$A$2:$P$16,13,0)</f>
        <v>SubCat_13</v>
      </c>
      <c r="R15" s="0" t="str">
        <f aca="false">VLOOKUP($D15,products!$A$2:$P$16,14,0)</f>
        <v>FF_1</v>
      </c>
      <c r="S15" s="0" t="n">
        <f aca="false">VLOOKUP($D15,products!$A$2:$P$16,15,0)</f>
        <v>0.5</v>
      </c>
      <c r="T15" s="0" t="str">
        <f aca="false">VLOOKUP($D15,products!$A$2:$P$16,16,0)</f>
        <v>l</v>
      </c>
      <c r="U15" s="0" t="str">
        <f aca="false">VLOOKUP($D15,products!$A$2:$P$16,8,0)</f>
        <v>Brand_12</v>
      </c>
      <c r="V15" s="0" t="str">
        <f aca="false">VLOOKUP($D15,products!$A$2:$P$16,9,0)</f>
        <v>SubBrand_121</v>
      </c>
      <c r="W15" s="0" t="s">
        <v>65</v>
      </c>
      <c r="X15" s="0" t="s">
        <v>87</v>
      </c>
      <c r="Y15" s="0" t="s">
        <v>86</v>
      </c>
      <c r="Z15" s="0" t="s">
        <v>64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n">
        <v>2</v>
      </c>
      <c r="D16" s="0" t="n">
        <v>7</v>
      </c>
      <c r="E16" s="0" t="n">
        <v>4</v>
      </c>
      <c r="F16" s="0" t="n">
        <v>2</v>
      </c>
      <c r="G16" s="0" t="n">
        <v>1</v>
      </c>
      <c r="H16" s="0" t="s">
        <v>72</v>
      </c>
      <c r="I16" s="0" t="str">
        <f aca="false">VLOOKUP(D16,products!$A$2:$P$16,2,0)</f>
        <v>Product_121_21_07</v>
      </c>
      <c r="J16" s="0" t="str">
        <f aca="false">VLOOKUP(D16,products!$A$2:$P$16,3,0)</f>
        <v>121_21_07</v>
      </c>
      <c r="K16" s="0" t="str">
        <f aca="false">VLOOKUP(D16,products!$A$2:$P$16,4,0)</f>
        <v>SKU</v>
      </c>
      <c r="L16" s="0" t="str">
        <f aca="false">VLOOKUP($D16,products!$A$2:$P$16,8,0)</f>
        <v>Brand_12</v>
      </c>
      <c r="M16" s="0" t="str">
        <f aca="false">VLOOKUP($D16,products!$A$2:$P$16,6,0)</f>
        <v>TCCC</v>
      </c>
      <c r="N16" s="0" t="n">
        <f aca="false">VLOOKUP($D16,products!$A$2:$P$16,10,0)</f>
        <v>1</v>
      </c>
      <c r="O16" s="0" t="str">
        <f aca="false">VLOOKUP($D16,products!$A$2:$P$16,11,0)</f>
        <v>Cat_2</v>
      </c>
      <c r="P16" s="0" t="n">
        <f aca="false">D16</f>
        <v>7</v>
      </c>
      <c r="Q16" s="0" t="str">
        <f aca="false">VLOOKUP($D16,products!$A$2:$P$16,13,0)</f>
        <v>SubCat_21</v>
      </c>
      <c r="R16" s="0" t="str">
        <f aca="false">VLOOKUP($D16,products!$A$2:$P$16,14,0)</f>
        <v>FF_2</v>
      </c>
      <c r="S16" s="0" t="n">
        <f aca="false">VLOOKUP($D16,products!$A$2:$P$16,15,0)</f>
        <v>0.33</v>
      </c>
      <c r="T16" s="0" t="str">
        <f aca="false">VLOOKUP($D16,products!$A$2:$P$16,16,0)</f>
        <v>l</v>
      </c>
      <c r="U16" s="0" t="str">
        <f aca="false">VLOOKUP($D16,products!$A$2:$P$16,8,0)</f>
        <v>Brand_12</v>
      </c>
      <c r="V16" s="0" t="str">
        <f aca="false">VLOOKUP($D16,products!$A$2:$P$16,9,0)</f>
        <v>SubBrand_121</v>
      </c>
      <c r="W16" s="0" t="s">
        <v>65</v>
      </c>
      <c r="X16" s="0" t="s">
        <v>87</v>
      </c>
      <c r="Y16" s="0" t="s">
        <v>86</v>
      </c>
      <c r="Z16" s="0" t="s">
        <v>64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n">
        <v>2</v>
      </c>
      <c r="D17" s="0" t="n">
        <v>8</v>
      </c>
      <c r="E17" s="0" t="n">
        <v>2</v>
      </c>
      <c r="F17" s="0" t="n">
        <v>2</v>
      </c>
      <c r="G17" s="0" t="n">
        <v>1</v>
      </c>
      <c r="H17" s="0" t="s">
        <v>72</v>
      </c>
      <c r="I17" s="0" t="str">
        <f aca="false">VLOOKUP(D17,products!$A$2:$P$16,2,0)</f>
        <v>Product_122_21_08</v>
      </c>
      <c r="J17" s="0" t="str">
        <f aca="false">VLOOKUP(D17,products!$A$2:$P$16,3,0)</f>
        <v>122_21_08</v>
      </c>
      <c r="K17" s="0" t="str">
        <f aca="false">VLOOKUP(D17,products!$A$2:$P$16,4,0)</f>
        <v>SKU</v>
      </c>
      <c r="L17" s="0" t="str">
        <f aca="false">VLOOKUP($D17,products!$A$2:$P$16,8,0)</f>
        <v>Brand_12</v>
      </c>
      <c r="M17" s="0" t="str">
        <f aca="false">VLOOKUP($D17,products!$A$2:$P$16,6,0)</f>
        <v>TCCC</v>
      </c>
      <c r="N17" s="0" t="n">
        <f aca="false">VLOOKUP($D17,products!$A$2:$P$16,10,0)</f>
        <v>1</v>
      </c>
      <c r="O17" s="0" t="str">
        <f aca="false">VLOOKUP($D17,products!$A$2:$P$16,11,0)</f>
        <v>Cat_2</v>
      </c>
      <c r="P17" s="0" t="n">
        <f aca="false">D17</f>
        <v>8</v>
      </c>
      <c r="Q17" s="0" t="str">
        <f aca="false">VLOOKUP($D17,products!$A$2:$P$16,13,0)</f>
        <v>SubCat_21</v>
      </c>
      <c r="R17" s="0" t="str">
        <f aca="false">VLOOKUP($D17,products!$A$2:$P$16,14,0)</f>
        <v>FF_1</v>
      </c>
      <c r="S17" s="0" t="n">
        <f aca="false">VLOOKUP($D17,products!$A$2:$P$16,15,0)</f>
        <v>0.5</v>
      </c>
      <c r="T17" s="0" t="str">
        <f aca="false">VLOOKUP($D17,products!$A$2:$P$16,16,0)</f>
        <v>l</v>
      </c>
      <c r="U17" s="0" t="str">
        <f aca="false">VLOOKUP($D17,products!$A$2:$P$16,8,0)</f>
        <v>Brand_12</v>
      </c>
      <c r="V17" s="0" t="str">
        <f aca="false">VLOOKUP($D17,products!$A$2:$P$16,9,0)</f>
        <v>SubBrand_122</v>
      </c>
      <c r="W17" s="0" t="s">
        <v>65</v>
      </c>
      <c r="X17" s="0" t="s">
        <v>87</v>
      </c>
      <c r="Y17" s="0" t="s">
        <v>86</v>
      </c>
      <c r="Z17" s="0" t="s">
        <v>64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n">
        <v>2</v>
      </c>
      <c r="D18" s="0" t="n">
        <v>9</v>
      </c>
      <c r="E18" s="0" t="n">
        <v>2</v>
      </c>
      <c r="F18" s="0" t="n">
        <v>2</v>
      </c>
      <c r="G18" s="0" t="n">
        <v>1</v>
      </c>
      <c r="H18" s="0" t="s">
        <v>72</v>
      </c>
      <c r="I18" s="0" t="str">
        <f aca="false">VLOOKUP(D18,products!$A$2:$P$16,2,0)</f>
        <v>Product_122_22_09</v>
      </c>
      <c r="J18" s="0" t="str">
        <f aca="false">VLOOKUP(D18,products!$A$2:$P$16,3,0)</f>
        <v>122_22_09</v>
      </c>
      <c r="K18" s="0" t="str">
        <f aca="false">VLOOKUP(D18,products!$A$2:$P$16,4,0)</f>
        <v>SKU</v>
      </c>
      <c r="L18" s="0" t="str">
        <f aca="false">VLOOKUP($D18,products!$A$2:$P$16,8,0)</f>
        <v>Brand_12</v>
      </c>
      <c r="M18" s="0" t="str">
        <f aca="false">VLOOKUP($D18,products!$A$2:$P$16,6,0)</f>
        <v>TCCC</v>
      </c>
      <c r="N18" s="0" t="n">
        <f aca="false">VLOOKUP($D18,products!$A$2:$P$16,10,0)</f>
        <v>1</v>
      </c>
      <c r="O18" s="0" t="str">
        <f aca="false">VLOOKUP($D18,products!$A$2:$P$16,11,0)</f>
        <v>Cat_2</v>
      </c>
      <c r="P18" s="0" t="n">
        <f aca="false">D18</f>
        <v>9</v>
      </c>
      <c r="Q18" s="0" t="str">
        <f aca="false">VLOOKUP($D18,products!$A$2:$P$16,13,0)</f>
        <v>SubCat_22</v>
      </c>
      <c r="R18" s="0" t="str">
        <f aca="false">VLOOKUP($D18,products!$A$2:$P$16,14,0)</f>
        <v>FF_1</v>
      </c>
      <c r="S18" s="0" t="n">
        <f aca="false">VLOOKUP($D18,products!$A$2:$P$16,15,0)</f>
        <v>0.5</v>
      </c>
      <c r="T18" s="0" t="str">
        <f aca="false">VLOOKUP($D18,products!$A$2:$P$16,16,0)</f>
        <v>l</v>
      </c>
      <c r="U18" s="0" t="str">
        <f aca="false">VLOOKUP($D18,products!$A$2:$P$16,8,0)</f>
        <v>Brand_12</v>
      </c>
      <c r="V18" s="0" t="str">
        <f aca="false">VLOOKUP($D18,products!$A$2:$P$16,9,0)</f>
        <v>SubBrand_122</v>
      </c>
      <c r="W18" s="0" t="s">
        <v>65</v>
      </c>
      <c r="X18" s="0" t="s">
        <v>87</v>
      </c>
      <c r="Y18" s="0" t="s">
        <v>86</v>
      </c>
      <c r="Z18" s="0" t="s">
        <v>64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n">
        <v>2</v>
      </c>
      <c r="D19" s="0" t="n">
        <v>10</v>
      </c>
      <c r="E19" s="0" t="n">
        <v>2</v>
      </c>
      <c r="F19" s="0" t="n">
        <v>2</v>
      </c>
      <c r="G19" s="0" t="n">
        <v>1</v>
      </c>
      <c r="H19" s="0" t="s">
        <v>72</v>
      </c>
      <c r="I19" s="0" t="str">
        <f aca="false">VLOOKUP(D19,products!$A$2:$P$16,2,0)</f>
        <v>Product_122_22_10</v>
      </c>
      <c r="J19" s="0" t="str">
        <f aca="false">VLOOKUP(D19,products!$A$2:$P$16,3,0)</f>
        <v>122_22_10</v>
      </c>
      <c r="K19" s="0" t="str">
        <f aca="false">VLOOKUP(D19,products!$A$2:$P$16,4,0)</f>
        <v>SKU</v>
      </c>
      <c r="L19" s="0" t="str">
        <f aca="false">VLOOKUP($D19,products!$A$2:$P$16,8,0)</f>
        <v>Brand_12</v>
      </c>
      <c r="M19" s="0" t="str">
        <f aca="false">VLOOKUP($D19,products!$A$2:$P$16,6,0)</f>
        <v>TCCC</v>
      </c>
      <c r="N19" s="0" t="n">
        <f aca="false">VLOOKUP($D19,products!$A$2:$P$16,10,0)</f>
        <v>1</v>
      </c>
      <c r="O19" s="0" t="str">
        <f aca="false">VLOOKUP($D19,products!$A$2:$P$16,11,0)</f>
        <v>Cat_2</v>
      </c>
      <c r="P19" s="0" t="n">
        <f aca="false">D19</f>
        <v>10</v>
      </c>
      <c r="Q19" s="0" t="str">
        <f aca="false">VLOOKUP($D19,products!$A$2:$P$16,13,0)</f>
        <v>SubCat_22</v>
      </c>
      <c r="R19" s="0" t="str">
        <f aca="false">VLOOKUP($D19,products!$A$2:$P$16,14,0)</f>
        <v>FF_3</v>
      </c>
      <c r="S19" s="0" t="n">
        <f aca="false">VLOOKUP($D19,products!$A$2:$P$16,15,0)</f>
        <v>0.33</v>
      </c>
      <c r="T19" s="0" t="str">
        <f aca="false">VLOOKUP($D19,products!$A$2:$P$16,16,0)</f>
        <v>l</v>
      </c>
      <c r="U19" s="0" t="str">
        <f aca="false">VLOOKUP($D19,products!$A$2:$P$16,8,0)</f>
        <v>Brand_12</v>
      </c>
      <c r="V19" s="0" t="str">
        <f aca="false">VLOOKUP($D19,products!$A$2:$P$16,9,0)</f>
        <v>SubBrand_122</v>
      </c>
      <c r="W19" s="0" t="s">
        <v>65</v>
      </c>
      <c r="X19" s="0" t="s">
        <v>87</v>
      </c>
      <c r="Y19" s="0" t="s">
        <v>86</v>
      </c>
      <c r="Z19" s="0" t="s">
        <v>64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n">
        <v>2</v>
      </c>
      <c r="D20" s="0" t="n">
        <v>11</v>
      </c>
      <c r="E20" s="0" t="n">
        <v>4</v>
      </c>
      <c r="F20" s="0" t="n">
        <v>2</v>
      </c>
      <c r="G20" s="0" t="n">
        <v>1</v>
      </c>
      <c r="H20" s="0" t="s">
        <v>72</v>
      </c>
      <c r="I20" s="0" t="str">
        <f aca="false">VLOOKUP(D20,products!$A$2:$P$16,2,0)</f>
        <v>Product_113_23_11</v>
      </c>
      <c r="J20" s="0" t="str">
        <f aca="false">VLOOKUP(D20,products!$A$2:$P$16,3,0)</f>
        <v>113_23_11</v>
      </c>
      <c r="K20" s="0" t="str">
        <f aca="false">VLOOKUP(D20,products!$A$2:$P$16,4,0)</f>
        <v>SKU</v>
      </c>
      <c r="L20" s="0" t="str">
        <f aca="false">VLOOKUP($D20,products!$A$2:$P$16,8,0)</f>
        <v>Brand_11</v>
      </c>
      <c r="M20" s="0" t="str">
        <f aca="false">VLOOKUP($D20,products!$A$2:$P$16,6,0)</f>
        <v>TCCC</v>
      </c>
      <c r="N20" s="0" t="n">
        <f aca="false">VLOOKUP($D20,products!$A$2:$P$16,10,0)</f>
        <v>1</v>
      </c>
      <c r="O20" s="0" t="str">
        <f aca="false">VLOOKUP($D20,products!$A$2:$P$16,11,0)</f>
        <v>Cat_2</v>
      </c>
      <c r="P20" s="0" t="n">
        <f aca="false">D20</f>
        <v>11</v>
      </c>
      <c r="Q20" s="0" t="str">
        <f aca="false">VLOOKUP($D20,products!$A$2:$P$16,13,0)</f>
        <v>SubCat_23</v>
      </c>
      <c r="R20" s="0" t="str">
        <f aca="false">VLOOKUP($D20,products!$A$2:$P$16,14,0)</f>
        <v>FF_1</v>
      </c>
      <c r="S20" s="0" t="n">
        <f aca="false">VLOOKUP($D20,products!$A$2:$P$16,15,0)</f>
        <v>0.9</v>
      </c>
      <c r="T20" s="0" t="str">
        <f aca="false">VLOOKUP($D20,products!$A$2:$P$16,16,0)</f>
        <v>l</v>
      </c>
      <c r="U20" s="0" t="str">
        <f aca="false">VLOOKUP($D20,products!$A$2:$P$16,8,0)</f>
        <v>Brand_11</v>
      </c>
      <c r="V20" s="0" t="str">
        <f aca="false">VLOOKUP($D20,products!$A$2:$P$16,9,0)</f>
        <v>SubBrand_113</v>
      </c>
      <c r="W20" s="0" t="s">
        <v>65</v>
      </c>
      <c r="X20" s="0" t="s">
        <v>87</v>
      </c>
      <c r="Y20" s="0" t="s">
        <v>86</v>
      </c>
      <c r="Z20" s="0" t="s">
        <v>64</v>
      </c>
    </row>
    <row r="21" customFormat="false" ht="13.8" hidden="false" customHeight="false" outlineLevel="0" collapsed="false">
      <c r="A21" s="0" t="n">
        <v>20</v>
      </c>
      <c r="B21" s="0" t="n">
        <v>1</v>
      </c>
      <c r="C21" s="0" t="n">
        <v>2</v>
      </c>
      <c r="D21" s="0" t="n">
        <v>12</v>
      </c>
      <c r="E21" s="0" t="n">
        <v>11</v>
      </c>
      <c r="F21" s="0" t="n">
        <v>2</v>
      </c>
      <c r="G21" s="0" t="n">
        <v>1</v>
      </c>
      <c r="H21" s="0" t="s">
        <v>72</v>
      </c>
      <c r="I21" s="0" t="str">
        <f aca="false">VLOOKUP(D21,products!$A$2:$P$16,2,0)</f>
        <v>Product_113_23_12</v>
      </c>
      <c r="J21" s="0" t="str">
        <f aca="false">VLOOKUP(D21,products!$A$2:$P$16,3,0)</f>
        <v>113_23_12</v>
      </c>
      <c r="K21" s="0" t="str">
        <f aca="false">VLOOKUP(D21,products!$A$2:$P$16,4,0)</f>
        <v>SKU</v>
      </c>
      <c r="L21" s="0" t="str">
        <f aca="false">VLOOKUP($D21,products!$A$2:$P$16,8,0)</f>
        <v>Brand_11</v>
      </c>
      <c r="M21" s="0" t="str">
        <f aca="false">VLOOKUP($D21,products!$A$2:$P$16,6,0)</f>
        <v>TCCC</v>
      </c>
      <c r="N21" s="0" t="n">
        <f aca="false">VLOOKUP($D21,products!$A$2:$P$16,10,0)</f>
        <v>1</v>
      </c>
      <c r="O21" s="0" t="str">
        <f aca="false">VLOOKUP($D21,products!$A$2:$P$16,11,0)</f>
        <v>Cat_2</v>
      </c>
      <c r="P21" s="0" t="n">
        <f aca="false">D21</f>
        <v>12</v>
      </c>
      <c r="Q21" s="0" t="str">
        <f aca="false">VLOOKUP($D21,products!$A$2:$P$16,13,0)</f>
        <v>SubCat_23</v>
      </c>
      <c r="R21" s="0" t="str">
        <f aca="false">VLOOKUP($D21,products!$A$2:$P$16,14,0)</f>
        <v>FF_1</v>
      </c>
      <c r="S21" s="0" t="n">
        <f aca="false">VLOOKUP($D21,products!$A$2:$P$16,15,0)</f>
        <v>2</v>
      </c>
      <c r="T21" s="0" t="str">
        <f aca="false">VLOOKUP($D21,products!$A$2:$P$16,16,0)</f>
        <v>l</v>
      </c>
      <c r="U21" s="0" t="str">
        <f aca="false">VLOOKUP($D21,products!$A$2:$P$16,8,0)</f>
        <v>Brand_11</v>
      </c>
      <c r="V21" s="0" t="str">
        <f aca="false">VLOOKUP($D21,products!$A$2:$P$16,9,0)</f>
        <v>SubBrand_113</v>
      </c>
      <c r="W21" s="0" t="s">
        <v>65</v>
      </c>
      <c r="X21" s="0" t="s">
        <v>87</v>
      </c>
      <c r="Y21" s="0" t="s">
        <v>86</v>
      </c>
      <c r="Z21" s="0" t="s">
        <v>64</v>
      </c>
    </row>
    <row r="22" customFormat="false" ht="13.8" hidden="false" customHeight="false" outlineLevel="0" collapsed="false">
      <c r="A22" s="0" t="n">
        <v>21</v>
      </c>
      <c r="B22" s="0" t="n">
        <v>1</v>
      </c>
      <c r="C22" s="0" t="n">
        <v>2</v>
      </c>
      <c r="D22" s="0" t="n">
        <v>15</v>
      </c>
      <c r="E22" s="0" t="n">
        <v>1</v>
      </c>
      <c r="F22" s="0" t="n">
        <v>2</v>
      </c>
      <c r="G22" s="0" t="n">
        <v>1</v>
      </c>
      <c r="H22" s="0" t="s">
        <v>72</v>
      </c>
      <c r="I22" s="0" t="str">
        <f aca="false">VLOOKUP(D22,products!$A$2:$P$16,2,0)</f>
        <v>Product_211_32_15</v>
      </c>
      <c r="J22" s="0" t="str">
        <f aca="false">VLOOKUP(D22,products!$A$2:$P$16,3,0)</f>
        <v>211_32_15</v>
      </c>
      <c r="K22" s="0" t="str">
        <f aca="false">VLOOKUP(D22,products!$A$2:$P$16,4,0)</f>
        <v>SKU</v>
      </c>
      <c r="L22" s="0" t="str">
        <f aca="false">VLOOKUP($D22,products!$A$2:$P$16,8,0)</f>
        <v>Brand_21</v>
      </c>
      <c r="M22" s="0" t="str">
        <f aca="false">VLOOKUP($D22,products!$A$2:$P$16,6,0)</f>
        <v>Man_2</v>
      </c>
      <c r="N22" s="0" t="n">
        <f aca="false">VLOOKUP($D22,products!$A$2:$P$16,10,0)</f>
        <v>1</v>
      </c>
      <c r="O22" s="0" t="str">
        <f aca="false">VLOOKUP($D22,products!$A$2:$P$16,11,0)</f>
        <v>Cat_3</v>
      </c>
      <c r="P22" s="0" t="n">
        <f aca="false">D22</f>
        <v>15</v>
      </c>
      <c r="Q22" s="0" t="str">
        <f aca="false">VLOOKUP($D22,products!$A$2:$P$16,13,0)</f>
        <v>SubCat_32</v>
      </c>
      <c r="R22" s="0" t="str">
        <f aca="false">VLOOKUP($D22,products!$A$2:$P$16,14,0)</f>
        <v>FF_3</v>
      </c>
      <c r="S22" s="0" t="n">
        <f aca="false">VLOOKUP($D22,products!$A$2:$P$16,15,0)</f>
        <v>0.33</v>
      </c>
      <c r="T22" s="0" t="str">
        <f aca="false">VLOOKUP($D22,products!$A$2:$P$16,16,0)</f>
        <v>l</v>
      </c>
      <c r="U22" s="0" t="str">
        <f aca="false">VLOOKUP($D22,products!$A$2:$P$16,8,0)</f>
        <v>Brand_21</v>
      </c>
      <c r="V22" s="0" t="str">
        <f aca="false">VLOOKUP($D22,products!$A$2:$P$16,9,0)</f>
        <v>SubBrand_211</v>
      </c>
      <c r="W22" s="0" t="s">
        <v>65</v>
      </c>
      <c r="X22" s="0" t="s">
        <v>87</v>
      </c>
      <c r="Y22" s="0" t="s">
        <v>86</v>
      </c>
      <c r="Z22" s="0" t="s">
        <v>64</v>
      </c>
    </row>
    <row r="23" customFormat="false" ht="13.8" hidden="false" customHeight="false" outlineLevel="0" collapsed="false">
      <c r="A23" s="0" t="n">
        <v>22</v>
      </c>
      <c r="B23" s="0" t="n">
        <v>1</v>
      </c>
      <c r="C23" s="0" t="n">
        <v>3</v>
      </c>
      <c r="D23" s="0" t="n">
        <v>1</v>
      </c>
      <c r="E23" s="0" t="n">
        <v>3</v>
      </c>
      <c r="F23" s="0" t="n">
        <v>3</v>
      </c>
      <c r="G23" s="0" t="n">
        <v>1</v>
      </c>
      <c r="H23" s="0" t="s">
        <v>73</v>
      </c>
      <c r="I23" s="0" t="str">
        <f aca="false">VLOOKUP(D23,products!$A$2:$P$16,2,0)</f>
        <v>Product_111_11_01</v>
      </c>
      <c r="J23" s="0" t="str">
        <f aca="false">VLOOKUP(D23,products!$A$2:$P$16,3,0)</f>
        <v>111_11_01</v>
      </c>
      <c r="K23" s="0" t="str">
        <f aca="false">VLOOKUP(D23,products!$A$2:$P$16,4,0)</f>
        <v>SKU</v>
      </c>
      <c r="L23" s="0" t="str">
        <f aca="false">VLOOKUP($D23,products!$A$2:$P$16,8,0)</f>
        <v>Brand_11</v>
      </c>
      <c r="M23" s="0" t="str">
        <f aca="false">VLOOKUP($D23,products!$A$2:$P$16,6,0)</f>
        <v>TCCC</v>
      </c>
      <c r="N23" s="0" t="n">
        <f aca="false">VLOOKUP($D23,products!$A$2:$P$16,10,0)</f>
        <v>1</v>
      </c>
      <c r="O23" s="0" t="str">
        <f aca="false">VLOOKUP($D23,products!$A$2:$P$16,11,0)</f>
        <v>Cat_1</v>
      </c>
      <c r="P23" s="0" t="n">
        <f aca="false">D23</f>
        <v>1</v>
      </c>
      <c r="Q23" s="0" t="str">
        <f aca="false">VLOOKUP($D23,products!$A$2:$P$16,13,0)</f>
        <v>SubCat_11</v>
      </c>
      <c r="R23" s="0" t="str">
        <f aca="false">VLOOKUP($D23,products!$A$2:$P$16,14,0)</f>
        <v>FF_1</v>
      </c>
      <c r="S23" s="0" t="n">
        <f aca="false">VLOOKUP($D23,products!$A$2:$P$16,15,0)</f>
        <v>0.5</v>
      </c>
      <c r="T23" s="0" t="str">
        <f aca="false">VLOOKUP($D23,products!$A$2:$P$16,16,0)</f>
        <v>l</v>
      </c>
      <c r="U23" s="0" t="str">
        <f aca="false">VLOOKUP($D23,products!$A$2:$P$16,8,0)</f>
        <v>Brand_11</v>
      </c>
      <c r="V23" s="0" t="str">
        <f aca="false">VLOOKUP($D23,products!$A$2:$P$16,9,0)</f>
        <v>SubBrand_111</v>
      </c>
      <c r="W23" s="0" t="s">
        <v>65</v>
      </c>
      <c r="X23" s="0" t="s">
        <v>87</v>
      </c>
      <c r="Y23" s="0" t="s">
        <v>86</v>
      </c>
      <c r="Z23" s="0" t="s">
        <v>64</v>
      </c>
    </row>
    <row r="24" customFormat="false" ht="13.8" hidden="false" customHeight="false" outlineLevel="0" collapsed="false">
      <c r="A24" s="0" t="n">
        <v>23</v>
      </c>
      <c r="B24" s="0" t="n">
        <v>1</v>
      </c>
      <c r="C24" s="0" t="n">
        <v>3</v>
      </c>
      <c r="D24" s="0" t="n">
        <v>2</v>
      </c>
      <c r="E24" s="0" t="n">
        <v>1</v>
      </c>
      <c r="F24" s="0" t="n">
        <v>3</v>
      </c>
      <c r="G24" s="0" t="n">
        <v>1</v>
      </c>
      <c r="H24" s="0" t="s">
        <v>73</v>
      </c>
      <c r="I24" s="0" t="str">
        <f aca="false">VLOOKUP(D24,products!$A$2:$P$16,2,0)</f>
        <v>Product_111_11_02</v>
      </c>
      <c r="J24" s="0" t="str">
        <f aca="false">VLOOKUP(D24,products!$A$2:$P$16,3,0)</f>
        <v>111_11_02</v>
      </c>
      <c r="K24" s="0" t="str">
        <f aca="false">VLOOKUP(D24,products!$A$2:$P$16,4,0)</f>
        <v>SKU</v>
      </c>
      <c r="L24" s="0" t="str">
        <f aca="false">VLOOKUP($D24,products!$A$2:$P$16,8,0)</f>
        <v>Brand_11</v>
      </c>
      <c r="M24" s="0" t="str">
        <f aca="false">VLOOKUP($D24,products!$A$2:$P$16,6,0)</f>
        <v>TCCC</v>
      </c>
      <c r="N24" s="0" t="n">
        <f aca="false">VLOOKUP($D24,products!$A$2:$P$16,10,0)</f>
        <v>1</v>
      </c>
      <c r="O24" s="0" t="str">
        <f aca="false">VLOOKUP($D24,products!$A$2:$P$16,11,0)</f>
        <v>Cat_1</v>
      </c>
      <c r="P24" s="0" t="n">
        <f aca="false">D24</f>
        <v>2</v>
      </c>
      <c r="Q24" s="0" t="str">
        <f aca="false">VLOOKUP($D24,products!$A$2:$P$16,13,0)</f>
        <v>SubCat_11</v>
      </c>
      <c r="R24" s="0" t="str">
        <f aca="false">VLOOKUP($D24,products!$A$2:$P$16,14,0)</f>
        <v>FF_1</v>
      </c>
      <c r="S24" s="0" t="n">
        <f aca="false">VLOOKUP($D24,products!$A$2:$P$16,15,0)</f>
        <v>0.33</v>
      </c>
      <c r="T24" s="0" t="str">
        <f aca="false">VLOOKUP($D24,products!$A$2:$P$16,16,0)</f>
        <v>l</v>
      </c>
      <c r="U24" s="0" t="str">
        <f aca="false">VLOOKUP($D24,products!$A$2:$P$16,8,0)</f>
        <v>Brand_11</v>
      </c>
      <c r="V24" s="0" t="str">
        <f aca="false">VLOOKUP($D24,products!$A$2:$P$16,9,0)</f>
        <v>SubBrand_111</v>
      </c>
      <c r="W24" s="0" t="s">
        <v>65</v>
      </c>
      <c r="X24" s="0" t="s">
        <v>87</v>
      </c>
      <c r="Y24" s="0" t="s">
        <v>86</v>
      </c>
      <c r="Z24" s="0" t="s">
        <v>64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n">
        <v>3</v>
      </c>
      <c r="D25" s="0" t="n">
        <v>5</v>
      </c>
      <c r="E25" s="0" t="n">
        <v>2</v>
      </c>
      <c r="F25" s="0" t="n">
        <v>3</v>
      </c>
      <c r="G25" s="0" t="n">
        <v>1</v>
      </c>
      <c r="H25" s="0" t="s">
        <v>73</v>
      </c>
      <c r="I25" s="0" t="str">
        <f aca="false">VLOOKUP(D25,products!$A$2:$P$16,2,0)</f>
        <v>Product_121_13_05</v>
      </c>
      <c r="J25" s="0" t="str">
        <f aca="false">VLOOKUP(D25,products!$A$2:$P$16,3,0)</f>
        <v>121_13_05</v>
      </c>
      <c r="K25" s="0" t="str">
        <f aca="false">VLOOKUP(D25,products!$A$2:$P$16,4,0)</f>
        <v>SKU</v>
      </c>
      <c r="L25" s="0" t="str">
        <f aca="false">VLOOKUP($D25,products!$A$2:$P$16,8,0)</f>
        <v>Brand_12</v>
      </c>
      <c r="M25" s="0" t="str">
        <f aca="false">VLOOKUP($D25,products!$A$2:$P$16,6,0)</f>
        <v>TCCC</v>
      </c>
      <c r="N25" s="0" t="n">
        <f aca="false">VLOOKUP($D25,products!$A$2:$P$16,10,0)</f>
        <v>1</v>
      </c>
      <c r="O25" s="0" t="str">
        <f aca="false">VLOOKUP($D25,products!$A$2:$P$16,11,0)</f>
        <v>Cat_1</v>
      </c>
      <c r="P25" s="0" t="n">
        <f aca="false">D25</f>
        <v>5</v>
      </c>
      <c r="Q25" s="0" t="str">
        <f aca="false">VLOOKUP($D25,products!$A$2:$P$16,13,0)</f>
        <v>SubCat_13</v>
      </c>
      <c r="R25" s="0" t="str">
        <f aca="false">VLOOKUP($D25,products!$A$2:$P$16,14,0)</f>
        <v>FF_1</v>
      </c>
      <c r="S25" s="0" t="n">
        <f aca="false">VLOOKUP($D25,products!$A$2:$P$16,15,0)</f>
        <v>0.5</v>
      </c>
      <c r="T25" s="0" t="str">
        <f aca="false">VLOOKUP($D25,products!$A$2:$P$16,16,0)</f>
        <v>l</v>
      </c>
      <c r="U25" s="0" t="str">
        <f aca="false">VLOOKUP($D25,products!$A$2:$P$16,8,0)</f>
        <v>Brand_12</v>
      </c>
      <c r="V25" s="0" t="str">
        <f aca="false">VLOOKUP($D25,products!$A$2:$P$16,9,0)</f>
        <v>SubBrand_121</v>
      </c>
      <c r="W25" s="0" t="s">
        <v>65</v>
      </c>
      <c r="X25" s="0" t="s">
        <v>87</v>
      </c>
      <c r="Y25" s="0" t="s">
        <v>86</v>
      </c>
      <c r="Z25" s="0" t="s">
        <v>64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n">
        <v>3</v>
      </c>
      <c r="D26" s="0" t="n">
        <v>6</v>
      </c>
      <c r="E26" s="0" t="n">
        <v>3</v>
      </c>
      <c r="F26" s="0" t="n">
        <v>3</v>
      </c>
      <c r="G26" s="0" t="n">
        <v>1</v>
      </c>
      <c r="H26" s="0" t="s">
        <v>73</v>
      </c>
      <c r="I26" s="0" t="str">
        <f aca="false">VLOOKUP(D26,products!$A$2:$P$16,2,0)</f>
        <v>Product_121_13_06</v>
      </c>
      <c r="J26" s="0" t="str">
        <f aca="false">VLOOKUP(D26,products!$A$2:$P$16,3,0)</f>
        <v>121_13_06</v>
      </c>
      <c r="K26" s="0" t="str">
        <f aca="false">VLOOKUP(D26,products!$A$2:$P$16,4,0)</f>
        <v>SKU</v>
      </c>
      <c r="L26" s="0" t="str">
        <f aca="false">VLOOKUP($D26,products!$A$2:$P$16,8,0)</f>
        <v>Brand_12</v>
      </c>
      <c r="M26" s="0" t="str">
        <f aca="false">VLOOKUP($D26,products!$A$2:$P$16,6,0)</f>
        <v>TCCC</v>
      </c>
      <c r="N26" s="0" t="n">
        <f aca="false">VLOOKUP($D26,products!$A$2:$P$16,10,0)</f>
        <v>1</v>
      </c>
      <c r="O26" s="0" t="str">
        <f aca="false">VLOOKUP($D26,products!$A$2:$P$16,11,0)</f>
        <v>Cat_1</v>
      </c>
      <c r="P26" s="0" t="n">
        <f aca="false">D26</f>
        <v>6</v>
      </c>
      <c r="Q26" s="0" t="str">
        <f aca="false">VLOOKUP($D26,products!$A$2:$P$16,13,0)</f>
        <v>SubCat_13</v>
      </c>
      <c r="R26" s="0" t="str">
        <f aca="false">VLOOKUP($D26,products!$A$2:$P$16,14,0)</f>
        <v>FF_1</v>
      </c>
      <c r="S26" s="0" t="n">
        <f aca="false">VLOOKUP($D26,products!$A$2:$P$16,15,0)</f>
        <v>0.5</v>
      </c>
      <c r="T26" s="0" t="str">
        <f aca="false">VLOOKUP($D26,products!$A$2:$P$16,16,0)</f>
        <v>l</v>
      </c>
      <c r="U26" s="0" t="str">
        <f aca="false">VLOOKUP($D26,products!$A$2:$P$16,8,0)</f>
        <v>Brand_12</v>
      </c>
      <c r="V26" s="0" t="str">
        <f aca="false">VLOOKUP($D26,products!$A$2:$P$16,9,0)</f>
        <v>SubBrand_121</v>
      </c>
      <c r="W26" s="0" t="s">
        <v>65</v>
      </c>
      <c r="X26" s="0" t="s">
        <v>87</v>
      </c>
      <c r="Y26" s="0" t="s">
        <v>86</v>
      </c>
      <c r="Z26" s="0" t="s">
        <v>64</v>
      </c>
    </row>
    <row r="27" customFormat="false" ht="13.8" hidden="false" customHeight="false" outlineLevel="0" collapsed="false">
      <c r="A27" s="0" t="n">
        <v>26</v>
      </c>
      <c r="B27" s="0" t="n">
        <v>1</v>
      </c>
      <c r="C27" s="0" t="n">
        <v>3</v>
      </c>
      <c r="D27" s="0" t="n">
        <v>7</v>
      </c>
      <c r="E27" s="0" t="n">
        <v>8</v>
      </c>
      <c r="F27" s="0" t="n">
        <v>3</v>
      </c>
      <c r="G27" s="0" t="n">
        <v>1</v>
      </c>
      <c r="H27" s="0" t="s">
        <v>73</v>
      </c>
      <c r="I27" s="0" t="str">
        <f aca="false">VLOOKUP(D27,products!$A$2:$P$16,2,0)</f>
        <v>Product_121_21_07</v>
      </c>
      <c r="J27" s="0" t="str">
        <f aca="false">VLOOKUP(D27,products!$A$2:$P$16,3,0)</f>
        <v>121_21_07</v>
      </c>
      <c r="K27" s="0" t="str">
        <f aca="false">VLOOKUP(D27,products!$A$2:$P$16,4,0)</f>
        <v>SKU</v>
      </c>
      <c r="L27" s="0" t="str">
        <f aca="false">VLOOKUP($D27,products!$A$2:$P$16,8,0)</f>
        <v>Brand_12</v>
      </c>
      <c r="M27" s="0" t="str">
        <f aca="false">VLOOKUP($D27,products!$A$2:$P$16,6,0)</f>
        <v>TCCC</v>
      </c>
      <c r="N27" s="0" t="n">
        <f aca="false">VLOOKUP($D27,products!$A$2:$P$16,10,0)</f>
        <v>1</v>
      </c>
      <c r="O27" s="0" t="str">
        <f aca="false">VLOOKUP($D27,products!$A$2:$P$16,11,0)</f>
        <v>Cat_2</v>
      </c>
      <c r="P27" s="0" t="n">
        <f aca="false">D27</f>
        <v>7</v>
      </c>
      <c r="Q27" s="0" t="str">
        <f aca="false">VLOOKUP($D27,products!$A$2:$P$16,13,0)</f>
        <v>SubCat_21</v>
      </c>
      <c r="R27" s="0" t="str">
        <f aca="false">VLOOKUP($D27,products!$A$2:$P$16,14,0)</f>
        <v>FF_2</v>
      </c>
      <c r="S27" s="0" t="n">
        <f aca="false">VLOOKUP($D27,products!$A$2:$P$16,15,0)</f>
        <v>0.33</v>
      </c>
      <c r="T27" s="0" t="str">
        <f aca="false">VLOOKUP($D27,products!$A$2:$P$16,16,0)</f>
        <v>l</v>
      </c>
      <c r="U27" s="0" t="str">
        <f aca="false">VLOOKUP($D27,products!$A$2:$P$16,8,0)</f>
        <v>Brand_12</v>
      </c>
      <c r="V27" s="0" t="str">
        <f aca="false">VLOOKUP($D27,products!$A$2:$P$16,9,0)</f>
        <v>SubBrand_121</v>
      </c>
      <c r="W27" s="0" t="s">
        <v>65</v>
      </c>
      <c r="X27" s="0" t="s">
        <v>87</v>
      </c>
      <c r="Y27" s="0" t="s">
        <v>86</v>
      </c>
      <c r="Z27" s="0" t="s">
        <v>64</v>
      </c>
    </row>
    <row r="28" customFormat="false" ht="13.8" hidden="false" customHeight="false" outlineLevel="0" collapsed="false">
      <c r="A28" s="0" t="n">
        <v>27</v>
      </c>
      <c r="B28" s="0" t="n">
        <v>1</v>
      </c>
      <c r="C28" s="0" t="n">
        <v>3</v>
      </c>
      <c r="D28" s="0" t="n">
        <v>8</v>
      </c>
      <c r="E28" s="0" t="n">
        <v>12</v>
      </c>
      <c r="F28" s="0" t="n">
        <v>3</v>
      </c>
      <c r="G28" s="0" t="n">
        <v>1</v>
      </c>
      <c r="H28" s="0" t="s">
        <v>73</v>
      </c>
      <c r="I28" s="0" t="str">
        <f aca="false">VLOOKUP(D28,products!$A$2:$P$16,2,0)</f>
        <v>Product_122_21_08</v>
      </c>
      <c r="J28" s="0" t="str">
        <f aca="false">VLOOKUP(D28,products!$A$2:$P$16,3,0)</f>
        <v>122_21_08</v>
      </c>
      <c r="K28" s="0" t="str">
        <f aca="false">VLOOKUP(D28,products!$A$2:$P$16,4,0)</f>
        <v>SKU</v>
      </c>
      <c r="L28" s="0" t="str">
        <f aca="false">VLOOKUP($D28,products!$A$2:$P$16,8,0)</f>
        <v>Brand_12</v>
      </c>
      <c r="M28" s="0" t="str">
        <f aca="false">VLOOKUP($D28,products!$A$2:$P$16,6,0)</f>
        <v>TCCC</v>
      </c>
      <c r="N28" s="0" t="n">
        <f aca="false">VLOOKUP($D28,products!$A$2:$P$16,10,0)</f>
        <v>1</v>
      </c>
      <c r="O28" s="0" t="str">
        <f aca="false">VLOOKUP($D28,products!$A$2:$P$16,11,0)</f>
        <v>Cat_2</v>
      </c>
      <c r="P28" s="0" t="n">
        <f aca="false">D28</f>
        <v>8</v>
      </c>
      <c r="Q28" s="0" t="str">
        <f aca="false">VLOOKUP($D28,products!$A$2:$P$16,13,0)</f>
        <v>SubCat_21</v>
      </c>
      <c r="R28" s="0" t="str">
        <f aca="false">VLOOKUP($D28,products!$A$2:$P$16,14,0)</f>
        <v>FF_1</v>
      </c>
      <c r="S28" s="0" t="n">
        <f aca="false">VLOOKUP($D28,products!$A$2:$P$16,15,0)</f>
        <v>0.5</v>
      </c>
      <c r="T28" s="0" t="str">
        <f aca="false">VLOOKUP($D28,products!$A$2:$P$16,16,0)</f>
        <v>l</v>
      </c>
      <c r="U28" s="0" t="str">
        <f aca="false">VLOOKUP($D28,products!$A$2:$P$16,8,0)</f>
        <v>Brand_12</v>
      </c>
      <c r="V28" s="0" t="str">
        <f aca="false">VLOOKUP($D28,products!$A$2:$P$16,9,0)</f>
        <v>SubBrand_122</v>
      </c>
      <c r="W28" s="0" t="s">
        <v>65</v>
      </c>
      <c r="X28" s="0" t="s">
        <v>87</v>
      </c>
      <c r="Y28" s="0" t="s">
        <v>86</v>
      </c>
      <c r="Z28" s="0" t="s">
        <v>64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n">
        <v>3</v>
      </c>
      <c r="D29" s="0" t="n">
        <v>9</v>
      </c>
      <c r="E29" s="0" t="n">
        <v>3</v>
      </c>
      <c r="F29" s="0" t="n">
        <v>3</v>
      </c>
      <c r="G29" s="0" t="n">
        <v>1</v>
      </c>
      <c r="H29" s="0" t="s">
        <v>73</v>
      </c>
      <c r="I29" s="0" t="str">
        <f aca="false">VLOOKUP(D29,products!$A$2:$P$16,2,0)</f>
        <v>Product_122_22_09</v>
      </c>
      <c r="J29" s="0" t="str">
        <f aca="false">VLOOKUP(D29,products!$A$2:$P$16,3,0)</f>
        <v>122_22_09</v>
      </c>
      <c r="K29" s="0" t="str">
        <f aca="false">VLOOKUP(D29,products!$A$2:$P$16,4,0)</f>
        <v>SKU</v>
      </c>
      <c r="L29" s="0" t="str">
        <f aca="false">VLOOKUP($D29,products!$A$2:$P$16,8,0)</f>
        <v>Brand_12</v>
      </c>
      <c r="M29" s="0" t="str">
        <f aca="false">VLOOKUP($D29,products!$A$2:$P$16,6,0)</f>
        <v>TCCC</v>
      </c>
      <c r="N29" s="0" t="n">
        <f aca="false">VLOOKUP($D29,products!$A$2:$P$16,10,0)</f>
        <v>1</v>
      </c>
      <c r="O29" s="0" t="str">
        <f aca="false">VLOOKUP($D29,products!$A$2:$P$16,11,0)</f>
        <v>Cat_2</v>
      </c>
      <c r="P29" s="0" t="n">
        <f aca="false">D29</f>
        <v>9</v>
      </c>
      <c r="Q29" s="0" t="str">
        <f aca="false">VLOOKUP($D29,products!$A$2:$P$16,13,0)</f>
        <v>SubCat_22</v>
      </c>
      <c r="R29" s="0" t="str">
        <f aca="false">VLOOKUP($D29,products!$A$2:$P$16,14,0)</f>
        <v>FF_1</v>
      </c>
      <c r="S29" s="0" t="n">
        <f aca="false">VLOOKUP($D29,products!$A$2:$P$16,15,0)</f>
        <v>0.5</v>
      </c>
      <c r="T29" s="0" t="str">
        <f aca="false">VLOOKUP($D29,products!$A$2:$P$16,16,0)</f>
        <v>l</v>
      </c>
      <c r="U29" s="0" t="str">
        <f aca="false">VLOOKUP($D29,products!$A$2:$P$16,8,0)</f>
        <v>Brand_12</v>
      </c>
      <c r="V29" s="0" t="str">
        <f aca="false">VLOOKUP($D29,products!$A$2:$P$16,9,0)</f>
        <v>SubBrand_122</v>
      </c>
      <c r="W29" s="0" t="s">
        <v>65</v>
      </c>
      <c r="X29" s="0" t="s">
        <v>87</v>
      </c>
      <c r="Y29" s="0" t="s">
        <v>86</v>
      </c>
      <c r="Z29" s="0" t="s">
        <v>64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n">
        <v>3</v>
      </c>
      <c r="D30" s="0" t="n">
        <v>10</v>
      </c>
      <c r="E30" s="0" t="n">
        <v>6</v>
      </c>
      <c r="F30" s="0" t="n">
        <v>3</v>
      </c>
      <c r="G30" s="0" t="n">
        <v>1</v>
      </c>
      <c r="H30" s="0" t="s">
        <v>73</v>
      </c>
      <c r="I30" s="0" t="str">
        <f aca="false">VLOOKUP(D30,products!$A$2:$P$16,2,0)</f>
        <v>Product_122_22_10</v>
      </c>
      <c r="J30" s="0" t="str">
        <f aca="false">VLOOKUP(D30,products!$A$2:$P$16,3,0)</f>
        <v>122_22_10</v>
      </c>
      <c r="K30" s="0" t="str">
        <f aca="false">VLOOKUP(D30,products!$A$2:$P$16,4,0)</f>
        <v>SKU</v>
      </c>
      <c r="L30" s="0" t="str">
        <f aca="false">VLOOKUP($D30,products!$A$2:$P$16,8,0)</f>
        <v>Brand_12</v>
      </c>
      <c r="M30" s="0" t="str">
        <f aca="false">VLOOKUP($D30,products!$A$2:$P$16,6,0)</f>
        <v>TCCC</v>
      </c>
      <c r="N30" s="0" t="n">
        <f aca="false">VLOOKUP($D30,products!$A$2:$P$16,10,0)</f>
        <v>1</v>
      </c>
      <c r="O30" s="0" t="str">
        <f aca="false">VLOOKUP($D30,products!$A$2:$P$16,11,0)</f>
        <v>Cat_2</v>
      </c>
      <c r="P30" s="0" t="n">
        <f aca="false">D30</f>
        <v>10</v>
      </c>
      <c r="Q30" s="0" t="str">
        <f aca="false">VLOOKUP($D30,products!$A$2:$P$16,13,0)</f>
        <v>SubCat_22</v>
      </c>
      <c r="R30" s="0" t="str">
        <f aca="false">VLOOKUP($D30,products!$A$2:$P$16,14,0)</f>
        <v>FF_3</v>
      </c>
      <c r="S30" s="0" t="n">
        <f aca="false">VLOOKUP($D30,products!$A$2:$P$16,15,0)</f>
        <v>0.33</v>
      </c>
      <c r="T30" s="0" t="str">
        <f aca="false">VLOOKUP($D30,products!$A$2:$P$16,16,0)</f>
        <v>l</v>
      </c>
      <c r="U30" s="0" t="str">
        <f aca="false">VLOOKUP($D30,products!$A$2:$P$16,8,0)</f>
        <v>Brand_12</v>
      </c>
      <c r="V30" s="0" t="str">
        <f aca="false">VLOOKUP($D30,products!$A$2:$P$16,9,0)</f>
        <v>SubBrand_122</v>
      </c>
      <c r="W30" s="0" t="s">
        <v>65</v>
      </c>
      <c r="X30" s="0" t="s">
        <v>87</v>
      </c>
      <c r="Y30" s="0" t="s">
        <v>86</v>
      </c>
      <c r="Z30" s="0" t="s">
        <v>64</v>
      </c>
    </row>
    <row r="31" customFormat="false" ht="13.8" hidden="false" customHeight="false" outlineLevel="0" collapsed="false">
      <c r="A31" s="0" t="n">
        <v>30</v>
      </c>
      <c r="B31" s="0" t="n">
        <v>1</v>
      </c>
      <c r="C31" s="0" t="n">
        <v>3</v>
      </c>
      <c r="D31" s="0" t="n">
        <v>11</v>
      </c>
      <c r="E31" s="0" t="n">
        <v>9</v>
      </c>
      <c r="F31" s="0" t="n">
        <v>3</v>
      </c>
      <c r="G31" s="0" t="n">
        <v>1</v>
      </c>
      <c r="H31" s="0" t="s">
        <v>73</v>
      </c>
      <c r="I31" s="0" t="str">
        <f aca="false">VLOOKUP(D31,products!$A$2:$P$16,2,0)</f>
        <v>Product_113_23_11</v>
      </c>
      <c r="J31" s="0" t="str">
        <f aca="false">VLOOKUP(D31,products!$A$2:$P$16,3,0)</f>
        <v>113_23_11</v>
      </c>
      <c r="K31" s="0" t="str">
        <f aca="false">VLOOKUP(D31,products!$A$2:$P$16,4,0)</f>
        <v>SKU</v>
      </c>
      <c r="L31" s="0" t="str">
        <f aca="false">VLOOKUP($D31,products!$A$2:$P$16,8,0)</f>
        <v>Brand_11</v>
      </c>
      <c r="M31" s="0" t="str">
        <f aca="false">VLOOKUP($D31,products!$A$2:$P$16,6,0)</f>
        <v>TCCC</v>
      </c>
      <c r="N31" s="0" t="n">
        <f aca="false">VLOOKUP($D31,products!$A$2:$P$16,10,0)</f>
        <v>1</v>
      </c>
      <c r="O31" s="0" t="str">
        <f aca="false">VLOOKUP($D31,products!$A$2:$P$16,11,0)</f>
        <v>Cat_2</v>
      </c>
      <c r="P31" s="0" t="n">
        <f aca="false">D31</f>
        <v>11</v>
      </c>
      <c r="Q31" s="0" t="str">
        <f aca="false">VLOOKUP($D31,products!$A$2:$P$16,13,0)</f>
        <v>SubCat_23</v>
      </c>
      <c r="R31" s="0" t="str">
        <f aca="false">VLOOKUP($D31,products!$A$2:$P$16,14,0)</f>
        <v>FF_1</v>
      </c>
      <c r="S31" s="0" t="n">
        <f aca="false">VLOOKUP($D31,products!$A$2:$P$16,15,0)</f>
        <v>0.9</v>
      </c>
      <c r="T31" s="0" t="str">
        <f aca="false">VLOOKUP($D31,products!$A$2:$P$16,16,0)</f>
        <v>l</v>
      </c>
      <c r="U31" s="0" t="str">
        <f aca="false">VLOOKUP($D31,products!$A$2:$P$16,8,0)</f>
        <v>Brand_11</v>
      </c>
      <c r="V31" s="0" t="str">
        <f aca="false">VLOOKUP($D31,products!$A$2:$P$16,9,0)</f>
        <v>SubBrand_113</v>
      </c>
      <c r="W31" s="0" t="s">
        <v>65</v>
      </c>
      <c r="X31" s="0" t="s">
        <v>87</v>
      </c>
      <c r="Y31" s="0" t="s">
        <v>86</v>
      </c>
      <c r="Z31" s="0" t="s">
        <v>64</v>
      </c>
    </row>
    <row r="32" customFormat="false" ht="13.8" hidden="false" customHeight="false" outlineLevel="0" collapsed="false">
      <c r="A32" s="0" t="n">
        <v>31</v>
      </c>
      <c r="B32" s="0" t="n">
        <v>1</v>
      </c>
      <c r="C32" s="0" t="n">
        <v>4</v>
      </c>
      <c r="D32" s="0" t="n">
        <v>3</v>
      </c>
      <c r="E32" s="0" t="n">
        <v>7</v>
      </c>
      <c r="F32" s="0" t="n">
        <v>4</v>
      </c>
      <c r="G32" s="0" t="n">
        <v>1</v>
      </c>
      <c r="H32" s="0" t="s">
        <v>74</v>
      </c>
      <c r="I32" s="0" t="str">
        <f aca="false">VLOOKUP(D32,products!$A$2:$P$16,2,0)</f>
        <v>Product_112_12_03</v>
      </c>
      <c r="J32" s="0" t="str">
        <f aca="false">VLOOKUP(D32,products!$A$2:$P$16,3,0)</f>
        <v>112_12_03</v>
      </c>
      <c r="K32" s="0" t="str">
        <f aca="false">VLOOKUP(D32,products!$A$2:$P$16,4,0)</f>
        <v>SKU</v>
      </c>
      <c r="L32" s="0" t="str">
        <f aca="false">VLOOKUP($D32,products!$A$2:$P$16,8,0)</f>
        <v>Brand_11</v>
      </c>
      <c r="M32" s="0" t="str">
        <f aca="false">VLOOKUP($D32,products!$A$2:$P$16,6,0)</f>
        <v>TCCC</v>
      </c>
      <c r="N32" s="0" t="n">
        <f aca="false">VLOOKUP($D32,products!$A$2:$P$16,10,0)</f>
        <v>1</v>
      </c>
      <c r="O32" s="0" t="str">
        <f aca="false">VLOOKUP($D32,products!$A$2:$P$16,11,0)</f>
        <v>Cat_1</v>
      </c>
      <c r="P32" s="0" t="n">
        <f aca="false">D32</f>
        <v>3</v>
      </c>
      <c r="Q32" s="0" t="str">
        <f aca="false">VLOOKUP($D32,products!$A$2:$P$16,13,0)</f>
        <v>SubCat_12</v>
      </c>
      <c r="R32" s="0" t="str">
        <f aca="false">VLOOKUP($D32,products!$A$2:$P$16,14,0)</f>
        <v>FF_2</v>
      </c>
      <c r="S32" s="0" t="n">
        <f aca="false">VLOOKUP($D32,products!$A$2:$P$16,15,0)</f>
        <v>0.33</v>
      </c>
      <c r="T32" s="0" t="str">
        <f aca="false">VLOOKUP($D32,products!$A$2:$P$16,16,0)</f>
        <v>l</v>
      </c>
      <c r="U32" s="0" t="str">
        <f aca="false">VLOOKUP($D32,products!$A$2:$P$16,8,0)</f>
        <v>Brand_11</v>
      </c>
      <c r="V32" s="0" t="str">
        <f aca="false">VLOOKUP($D32,products!$A$2:$P$16,9,0)</f>
        <v>SubBrand_112</v>
      </c>
      <c r="W32" s="0" t="s">
        <v>66</v>
      </c>
      <c r="X32" s="0" t="s">
        <v>88</v>
      </c>
      <c r="Y32" s="0" t="s">
        <v>89</v>
      </c>
      <c r="Z32" s="0" t="s">
        <v>67</v>
      </c>
    </row>
    <row r="33" customFormat="false" ht="13.8" hidden="false" customHeight="false" outlineLevel="0" collapsed="false">
      <c r="A33" s="0" t="n">
        <v>32</v>
      </c>
      <c r="B33" s="0" t="n">
        <v>1</v>
      </c>
      <c r="C33" s="0" t="n">
        <v>4</v>
      </c>
      <c r="D33" s="0" t="n">
        <v>4</v>
      </c>
      <c r="E33" s="0" t="n">
        <v>5</v>
      </c>
      <c r="F33" s="0" t="n">
        <v>4</v>
      </c>
      <c r="G33" s="0" t="n">
        <v>1</v>
      </c>
      <c r="H33" s="0" t="s">
        <v>74</v>
      </c>
      <c r="I33" s="0" t="str">
        <f aca="false">VLOOKUP(D33,products!$A$2:$P$16,2,0)</f>
        <v>Product_112_12_04</v>
      </c>
      <c r="J33" s="0" t="str">
        <f aca="false">VLOOKUP(D33,products!$A$2:$P$16,3,0)</f>
        <v>112_12_04</v>
      </c>
      <c r="K33" s="0" t="str">
        <f aca="false">VLOOKUP(D33,products!$A$2:$P$16,4,0)</f>
        <v>SKU</v>
      </c>
      <c r="L33" s="0" t="str">
        <f aca="false">VLOOKUP($D33,products!$A$2:$P$16,8,0)</f>
        <v>Brand_11</v>
      </c>
      <c r="M33" s="0" t="str">
        <f aca="false">VLOOKUP($D33,products!$A$2:$P$16,6,0)</f>
        <v>TCCC</v>
      </c>
      <c r="N33" s="0" t="n">
        <f aca="false">VLOOKUP($D33,products!$A$2:$P$16,10,0)</f>
        <v>1</v>
      </c>
      <c r="O33" s="0" t="str">
        <f aca="false">VLOOKUP($D33,products!$A$2:$P$16,11,0)</f>
        <v>Cat_1</v>
      </c>
      <c r="P33" s="0" t="n">
        <f aca="false">D33</f>
        <v>4</v>
      </c>
      <c r="Q33" s="0" t="str">
        <f aca="false">VLOOKUP($D33,products!$A$2:$P$16,13,0)</f>
        <v>SubCat_12</v>
      </c>
      <c r="R33" s="0" t="str">
        <f aca="false">VLOOKUP($D33,products!$A$2:$P$16,14,0)</f>
        <v>FF_1</v>
      </c>
      <c r="S33" s="0" t="n">
        <f aca="false">VLOOKUP($D33,products!$A$2:$P$16,15,0)</f>
        <v>0.9</v>
      </c>
      <c r="T33" s="0" t="str">
        <f aca="false">VLOOKUP($D33,products!$A$2:$P$16,16,0)</f>
        <v>l</v>
      </c>
      <c r="U33" s="0" t="str">
        <f aca="false">VLOOKUP($D33,products!$A$2:$P$16,8,0)</f>
        <v>Brand_11</v>
      </c>
      <c r="V33" s="0" t="str">
        <f aca="false">VLOOKUP($D33,products!$A$2:$P$16,9,0)</f>
        <v>SubBrand_112</v>
      </c>
      <c r="W33" s="0" t="s">
        <v>66</v>
      </c>
      <c r="X33" s="0" t="s">
        <v>88</v>
      </c>
      <c r="Y33" s="0" t="s">
        <v>89</v>
      </c>
      <c r="Z33" s="0" t="s">
        <v>67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n">
        <v>4</v>
      </c>
      <c r="D34" s="0" t="n">
        <v>5</v>
      </c>
      <c r="E34" s="0" t="n">
        <v>4</v>
      </c>
      <c r="F34" s="0" t="n">
        <v>4</v>
      </c>
      <c r="G34" s="0" t="n">
        <v>1</v>
      </c>
      <c r="H34" s="0" t="s">
        <v>74</v>
      </c>
      <c r="I34" s="0" t="str">
        <f aca="false">VLOOKUP(D34,products!$A$2:$P$16,2,0)</f>
        <v>Product_121_13_05</v>
      </c>
      <c r="J34" s="0" t="str">
        <f aca="false">VLOOKUP(D34,products!$A$2:$P$16,3,0)</f>
        <v>121_13_05</v>
      </c>
      <c r="K34" s="0" t="str">
        <f aca="false">VLOOKUP(D34,products!$A$2:$P$16,4,0)</f>
        <v>SKU</v>
      </c>
      <c r="L34" s="0" t="str">
        <f aca="false">VLOOKUP($D34,products!$A$2:$P$16,8,0)</f>
        <v>Brand_12</v>
      </c>
      <c r="M34" s="0" t="str">
        <f aca="false">VLOOKUP($D34,products!$A$2:$P$16,6,0)</f>
        <v>TCCC</v>
      </c>
      <c r="N34" s="0" t="n">
        <f aca="false">VLOOKUP($D34,products!$A$2:$P$16,10,0)</f>
        <v>1</v>
      </c>
      <c r="O34" s="0" t="str">
        <f aca="false">VLOOKUP($D34,products!$A$2:$P$16,11,0)</f>
        <v>Cat_1</v>
      </c>
      <c r="P34" s="0" t="n">
        <f aca="false">D34</f>
        <v>5</v>
      </c>
      <c r="Q34" s="0" t="str">
        <f aca="false">VLOOKUP($D34,products!$A$2:$P$16,13,0)</f>
        <v>SubCat_13</v>
      </c>
      <c r="R34" s="0" t="str">
        <f aca="false">VLOOKUP($D34,products!$A$2:$P$16,14,0)</f>
        <v>FF_1</v>
      </c>
      <c r="S34" s="0" t="n">
        <f aca="false">VLOOKUP($D34,products!$A$2:$P$16,15,0)</f>
        <v>0.5</v>
      </c>
      <c r="T34" s="0" t="str">
        <f aca="false">VLOOKUP($D34,products!$A$2:$P$16,16,0)</f>
        <v>l</v>
      </c>
      <c r="U34" s="0" t="str">
        <f aca="false">VLOOKUP($D34,products!$A$2:$P$16,8,0)</f>
        <v>Brand_12</v>
      </c>
      <c r="V34" s="0" t="str">
        <f aca="false">VLOOKUP($D34,products!$A$2:$P$16,9,0)</f>
        <v>SubBrand_121</v>
      </c>
      <c r="W34" s="0" t="s">
        <v>66</v>
      </c>
      <c r="X34" s="0" t="s">
        <v>88</v>
      </c>
      <c r="Y34" s="0" t="s">
        <v>89</v>
      </c>
      <c r="Z34" s="0" t="s">
        <v>67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n">
        <v>5</v>
      </c>
      <c r="D35" s="0" t="n">
        <v>8</v>
      </c>
      <c r="E35" s="0" t="n">
        <v>7</v>
      </c>
      <c r="F35" s="0" t="n">
        <v>5</v>
      </c>
      <c r="G35" s="0" t="n">
        <v>1</v>
      </c>
      <c r="H35" s="0" t="s">
        <v>75</v>
      </c>
      <c r="I35" s="0" t="str">
        <f aca="false">VLOOKUP(D35,products!$A$2:$P$16,2,0)</f>
        <v>Product_122_21_08</v>
      </c>
      <c r="J35" s="0" t="str">
        <f aca="false">VLOOKUP(D35,products!$A$2:$P$16,3,0)</f>
        <v>122_21_08</v>
      </c>
      <c r="K35" s="0" t="str">
        <f aca="false">VLOOKUP(D35,products!$A$2:$P$16,4,0)</f>
        <v>SKU</v>
      </c>
      <c r="L35" s="0" t="str">
        <f aca="false">VLOOKUP($D35,products!$A$2:$P$16,8,0)</f>
        <v>Brand_12</v>
      </c>
      <c r="M35" s="0" t="str">
        <f aca="false">VLOOKUP($D35,products!$A$2:$P$16,6,0)</f>
        <v>TCCC</v>
      </c>
      <c r="N35" s="0" t="n">
        <f aca="false">VLOOKUP($D35,products!$A$2:$P$16,10,0)</f>
        <v>1</v>
      </c>
      <c r="O35" s="0" t="str">
        <f aca="false">VLOOKUP($D35,products!$A$2:$P$16,11,0)</f>
        <v>Cat_2</v>
      </c>
      <c r="P35" s="0" t="n">
        <f aca="false">D35</f>
        <v>8</v>
      </c>
      <c r="Q35" s="0" t="str">
        <f aca="false">VLOOKUP($D35,products!$A$2:$P$16,13,0)</f>
        <v>SubCat_21</v>
      </c>
      <c r="R35" s="0" t="str">
        <f aca="false">VLOOKUP($D35,products!$A$2:$P$16,14,0)</f>
        <v>FF_1</v>
      </c>
      <c r="S35" s="0" t="n">
        <f aca="false">VLOOKUP($D35,products!$A$2:$P$16,15,0)</f>
        <v>0.5</v>
      </c>
      <c r="T35" s="0" t="str">
        <f aca="false">VLOOKUP($D35,products!$A$2:$P$16,16,0)</f>
        <v>l</v>
      </c>
      <c r="U35" s="0" t="str">
        <f aca="false">VLOOKUP($D35,products!$A$2:$P$16,8,0)</f>
        <v>Brand_12</v>
      </c>
      <c r="V35" s="0" t="str">
        <f aca="false">VLOOKUP($D35,products!$A$2:$P$16,9,0)</f>
        <v>SubBrand_122</v>
      </c>
      <c r="W35" s="0" t="s">
        <v>68</v>
      </c>
      <c r="X35" s="0" t="s">
        <v>90</v>
      </c>
      <c r="Y35" s="0" t="s">
        <v>91</v>
      </c>
      <c r="Z35" s="0" t="s">
        <v>67</v>
      </c>
    </row>
    <row r="36" customFormat="false" ht="13.8" hidden="false" customHeight="false" outlineLevel="0" collapsed="false">
      <c r="A36" s="0" t="n">
        <v>35</v>
      </c>
      <c r="B36" s="0" t="n">
        <v>1</v>
      </c>
      <c r="C36" s="0" t="n">
        <v>5</v>
      </c>
      <c r="D36" s="0" t="n">
        <v>9</v>
      </c>
      <c r="E36" s="0" t="n">
        <v>8</v>
      </c>
      <c r="F36" s="0" t="n">
        <v>5</v>
      </c>
      <c r="G36" s="0" t="n">
        <v>1</v>
      </c>
      <c r="H36" s="0" t="s">
        <v>75</v>
      </c>
      <c r="I36" s="0" t="str">
        <f aca="false">VLOOKUP(D36,products!$A$2:$P$16,2,0)</f>
        <v>Product_122_22_09</v>
      </c>
      <c r="J36" s="0" t="str">
        <f aca="false">VLOOKUP(D36,products!$A$2:$P$16,3,0)</f>
        <v>122_22_09</v>
      </c>
      <c r="K36" s="0" t="str">
        <f aca="false">VLOOKUP(D36,products!$A$2:$P$16,4,0)</f>
        <v>SKU</v>
      </c>
      <c r="L36" s="0" t="str">
        <f aca="false">VLOOKUP($D36,products!$A$2:$P$16,8,0)</f>
        <v>Brand_12</v>
      </c>
      <c r="M36" s="0" t="str">
        <f aca="false">VLOOKUP($D36,products!$A$2:$P$16,6,0)</f>
        <v>TCCC</v>
      </c>
      <c r="N36" s="0" t="n">
        <f aca="false">VLOOKUP($D36,products!$A$2:$P$16,10,0)</f>
        <v>1</v>
      </c>
      <c r="O36" s="0" t="str">
        <f aca="false">VLOOKUP($D36,products!$A$2:$P$16,11,0)</f>
        <v>Cat_2</v>
      </c>
      <c r="P36" s="0" t="n">
        <f aca="false">D36</f>
        <v>9</v>
      </c>
      <c r="Q36" s="0" t="str">
        <f aca="false">VLOOKUP($D36,products!$A$2:$P$16,13,0)</f>
        <v>SubCat_22</v>
      </c>
      <c r="R36" s="0" t="str">
        <f aca="false">VLOOKUP($D36,products!$A$2:$P$16,14,0)</f>
        <v>FF_1</v>
      </c>
      <c r="S36" s="0" t="n">
        <f aca="false">VLOOKUP($D36,products!$A$2:$P$16,15,0)</f>
        <v>0.5</v>
      </c>
      <c r="T36" s="0" t="str">
        <f aca="false">VLOOKUP($D36,products!$A$2:$P$16,16,0)</f>
        <v>l</v>
      </c>
      <c r="U36" s="0" t="str">
        <f aca="false">VLOOKUP($D36,products!$A$2:$P$16,8,0)</f>
        <v>Brand_12</v>
      </c>
      <c r="V36" s="0" t="str">
        <f aca="false">VLOOKUP($D36,products!$A$2:$P$16,9,0)</f>
        <v>SubBrand_122</v>
      </c>
      <c r="W36" s="0" t="s">
        <v>68</v>
      </c>
      <c r="X36" s="0" t="s">
        <v>90</v>
      </c>
      <c r="Y36" s="0" t="s">
        <v>91</v>
      </c>
      <c r="Z36" s="0" t="s">
        <v>67</v>
      </c>
    </row>
  </sheetData>
  <autoFilter ref="A1:Z3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2.85"/>
  <cols>
    <col collapsed="false" hidden="false" max="1" min="1" style="0" width="3.15789473684211"/>
    <col collapsed="false" hidden="false" max="2" min="2" style="0" width="12.8623481781377"/>
    <col collapsed="false" hidden="false" max="3" min="3" style="0" width="15.3522267206478"/>
    <col collapsed="false" hidden="false" max="4" min="4" style="0" width="11.3886639676113"/>
    <col collapsed="false" hidden="false" max="5" min="5" style="0" width="12.1255060728745"/>
    <col collapsed="false" hidden="false" max="6" min="6" style="0" width="7.71255060728745"/>
    <col collapsed="false" hidden="false" max="7" min="7" style="0" width="17.2672064777328"/>
    <col collapsed="false" hidden="false" max="8" min="8" style="0" width="19.0323886639676"/>
    <col collapsed="false" hidden="false" max="9" min="9" style="0" width="16.2388663967611"/>
    <col collapsed="false" hidden="false" max="10" min="10" style="0" width="16.5303643724696"/>
    <col collapsed="false" hidden="false" max="11" min="11" style="0" width="10.0607287449393"/>
    <col collapsed="false" hidden="false" max="12" min="12" style="0" width="9.91902834008097"/>
    <col collapsed="false" hidden="false" max="14" min="13" style="0" width="11.2388663967611"/>
    <col collapsed="false" hidden="false" max="15" min="15" style="0" width="14.7692307692308"/>
    <col collapsed="false" hidden="false" max="16" min="16" style="0" width="21.5303643724696"/>
    <col collapsed="false" hidden="false" max="17" min="17" style="0" width="16.6801619433198"/>
    <col collapsed="false" hidden="false" max="18" min="18" style="0" width="15.3522267206478"/>
    <col collapsed="false" hidden="false" max="19" min="19" style="0" width="19.3238866396761"/>
    <col collapsed="false" hidden="false" max="20" min="20" style="0" width="20.3522267206478"/>
    <col collapsed="false" hidden="false" max="21" min="21" style="0" width="19.0323886639676"/>
    <col collapsed="false" hidden="false" max="22" min="22" style="0" width="16.9757085020243"/>
    <col collapsed="false" hidden="false" max="23" min="23" style="0" width="10.0607287449393"/>
    <col collapsed="false" hidden="false" max="24" min="24" style="0" width="13.4453441295547"/>
    <col collapsed="false" hidden="false" max="1025" min="25" style="0" width="9.1417004048583"/>
  </cols>
  <sheetData>
    <row r="1" customFormat="false" ht="13.8" hidden="false" customHeight="false" outlineLevel="0" collapsed="false">
      <c r="A1" s="1" t="s">
        <v>80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</row>
    <row r="2" customFormat="false" ht="13.8" hidden="false" customHeight="false" outlineLevel="0" collapsed="false">
      <c r="A2" s="0" t="n">
        <v>1</v>
      </c>
      <c r="C2" s="0" t="s">
        <v>115</v>
      </c>
      <c r="D2" s="0" t="s">
        <v>116</v>
      </c>
      <c r="E2" s="0" t="n">
        <v>20</v>
      </c>
      <c r="F2" s="0" t="n">
        <v>1</v>
      </c>
      <c r="G2" s="0" t="n">
        <v>3</v>
      </c>
      <c r="H2" s="0" t="n">
        <v>5</v>
      </c>
      <c r="N2" s="0" t="s">
        <v>117</v>
      </c>
      <c r="O2" s="0" t="n">
        <v>8</v>
      </c>
      <c r="P2" s="0" t="n">
        <v>3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0</v>
      </c>
    </row>
    <row r="3" customFormat="false" ht="13.8" hidden="false" customHeight="false" outlineLevel="0" collapsed="false">
      <c r="A3" s="0" t="n">
        <v>2</v>
      </c>
      <c r="C3" s="0" t="s">
        <v>118</v>
      </c>
      <c r="D3" s="0" t="s">
        <v>119</v>
      </c>
      <c r="E3" s="0" t="n">
        <v>20</v>
      </c>
      <c r="F3" s="0" t="n">
        <v>1</v>
      </c>
      <c r="G3" s="0" t="n">
        <v>4</v>
      </c>
      <c r="H3" s="0" t="n">
        <v>8</v>
      </c>
      <c r="N3" s="0" t="s">
        <v>117</v>
      </c>
      <c r="P3" s="0" t="n">
        <v>3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0</v>
      </c>
    </row>
    <row r="4" customFormat="false" ht="13.8" hidden="false" customHeight="false" outlineLevel="0" collapsed="false">
      <c r="A4" s="0" t="n">
        <v>3</v>
      </c>
      <c r="C4" s="0" t="s">
        <v>120</v>
      </c>
      <c r="D4" s="0" t="s">
        <v>121</v>
      </c>
      <c r="E4" s="0" t="n">
        <v>20</v>
      </c>
      <c r="F4" s="0" t="n">
        <v>1</v>
      </c>
      <c r="G4" s="0" t="n">
        <v>2002</v>
      </c>
      <c r="H4" s="0" t="n">
        <v>4</v>
      </c>
      <c r="J4" s="0" t="n">
        <v>1</v>
      </c>
      <c r="N4" s="0" t="s">
        <v>117</v>
      </c>
      <c r="O4" s="0" t="n">
        <v>2001</v>
      </c>
      <c r="P4" s="0" t="n">
        <v>3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0</v>
      </c>
    </row>
    <row r="5" customFormat="false" ht="13.8" hidden="false" customHeight="false" outlineLevel="0" collapsed="false">
      <c r="A5" s="0" t="n">
        <v>4</v>
      </c>
      <c r="C5" s="0" t="s">
        <v>122</v>
      </c>
      <c r="D5" s="0" t="s">
        <v>123</v>
      </c>
      <c r="E5" s="0" t="n">
        <v>20</v>
      </c>
      <c r="F5" s="0" t="n">
        <v>1</v>
      </c>
      <c r="G5" s="0" t="n">
        <v>1</v>
      </c>
      <c r="H5" s="0" t="n">
        <v>2002</v>
      </c>
      <c r="J5" s="0" t="n">
        <v>1</v>
      </c>
      <c r="N5" s="0" t="s">
        <v>117</v>
      </c>
      <c r="P5" s="0" t="n">
        <v>3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85"/>
  <cols>
    <col collapsed="false" hidden="false" max="1" min="1" style="0" width="9.1417004048583"/>
    <col collapsed="false" hidden="false" max="2" min="2" style="0" width="10.9473684210526"/>
    <col collapsed="false" hidden="false" max="3" min="3" style="0" width="16.5303643724696"/>
    <col collapsed="false" hidden="false" max="1025" min="4" style="0" width="9.1417004048583"/>
  </cols>
  <sheetData>
    <row r="1" customFormat="false" ht="13.8" hidden="false" customHeight="false" outlineLevel="0" collapsed="false">
      <c r="A1" s="1" t="s">
        <v>80</v>
      </c>
      <c r="B1" s="1" t="s">
        <v>124</v>
      </c>
      <c r="C1" s="1" t="s">
        <v>100</v>
      </c>
    </row>
    <row r="2" customFormat="false" ht="12.85" hidden="false" customHeight="false" outlineLevel="0" collapsed="false">
      <c r="A2" s="0" t="n">
        <v>1</v>
      </c>
      <c r="B2" s="0" t="s">
        <v>125</v>
      </c>
      <c r="C2" s="0" t="n">
        <v>1</v>
      </c>
    </row>
    <row r="3" customFormat="false" ht="12.85" hidden="false" customHeight="false" outlineLevel="0" collapsed="false">
      <c r="A3" s="0" t="n">
        <v>2</v>
      </c>
      <c r="B3" s="0" t="s">
        <v>126</v>
      </c>
      <c r="C3" s="0" t="n">
        <v>1</v>
      </c>
    </row>
    <row r="4" customFormat="false" ht="12.85" hidden="false" customHeight="false" outlineLevel="0" collapsed="false">
      <c r="A4" s="0" t="n">
        <v>3</v>
      </c>
      <c r="B4" s="0" t="s">
        <v>127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2020-02-12T15:36:42Z</dcterms:created>
  <dc:creator/>
  <dc:description/>
  <dc:language>en-US</dc:language>
  <cp:lastModifiedBy/>
  <dcterms:modified xsi:type="dcterms:W3CDTF">2020-03-06T13:05:26Z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