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matches!$A$1:$P$52</definedName>
    <definedName function="false" hidden="true" localSheetId="2" name="_xlnm._FilterDatabase" vbProcedure="false">scif!$A$1:$U$12</definedName>
    <definedName function="false" hidden="false" localSheetId="0" name="_xlnm._FilterDatabase" vbProcedure="false">matches!$A$1:$Q$52</definedName>
    <definedName function="false" hidden="false" localSheetId="0" name="_xlnm._FilterDatabase_0" vbProcedure="false">matches!$A$1:$P$52</definedName>
    <definedName function="false" hidden="false" localSheetId="0" name="_xlnm._FilterDatabase_0_0" vbProcedure="false">matches!$A$1:$N$52</definedName>
    <definedName function="false" hidden="false" localSheetId="0" name="_xlnm._FilterDatabase_0_0_0" vbProcedure="false">matches!$A$1:$P$52</definedName>
    <definedName function="false" hidden="false" localSheetId="0" name="_xlnm._FilterDatabase_0_0_0_0" vbProcedure="false">matches!$A$1:$N$52</definedName>
    <definedName function="false" hidden="false" localSheetId="0" name="_xlnm._FilterDatabase_0_0_0_0_0" vbProcedure="false">matches!$A$1:$P$52</definedName>
    <definedName function="false" hidden="false" localSheetId="0" name="_xlnm._FilterDatabase_0_0_0_0_0_0" vbProcedure="false">matches!$A$1:$N$52</definedName>
    <definedName function="false" hidden="false" localSheetId="0" name="_xlnm._FilterDatabase_0_0_0_0_0_0_0" vbProcedure="false">matches!$A$1:$P$52</definedName>
    <definedName function="false" hidden="false" localSheetId="0" name="_xlnm._FilterDatabase_0_0_0_0_0_0_0_0" vbProcedure="false">matches!$A$1:$N$52</definedName>
    <definedName function="false" hidden="false" localSheetId="0" name="_xlnm._FilterDatabase_0_0_0_0_0_0_0_0_0" vbProcedure="false">matches!$A$1:$N$52</definedName>
    <definedName function="false" hidden="false" localSheetId="0" name="_xlnm._FilterDatabase_0_0_0_0_0_0_0_0_0_0" vbProcedure="false">matches!$A$1:$N$52</definedName>
    <definedName function="false" hidden="false" localSheetId="0" name="_xlnm._FilterDatabase_0_0_0_0_0_0_0_0_0_0_0" vbProcedure="false">matches!$A$1:$N$52</definedName>
    <definedName function="false" hidden="false" localSheetId="2" name="_xlnm._FilterDatabase" vbProcedure="false">scif!$A$1:$U$12</definedName>
    <definedName function="false" hidden="false" localSheetId="2" name="_xlnm._FilterDatabase_0" vbProcedure="false">scif!$A$1:$U$12</definedName>
    <definedName function="false" hidden="false" localSheetId="2" name="_xlnm._FilterDatabase_0_0" vbProcedure="false">scif!$A$1:$U$12</definedName>
    <definedName function="false" hidden="false" localSheetId="2" name="_xlnm._FilterDatabase_0_0_0" vbProcedure="false">scif!$A$1:$U$12</definedName>
    <definedName function="false" hidden="false" localSheetId="2" name="_xlnm._FilterDatabase_0_0_0_0" vbProcedure="false">scif!$A$1:$U$12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<sst xmlns="http://schemas.openxmlformats.org/spreadsheetml/2006/main" count="124" uniqueCount="68">
  <si>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</si>
  <si>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</si>
  <si>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</si>
  <si>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</si>
  <si>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</si>
  <si>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</si>
  <si>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</si>
  <si>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</si>
  <si>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</si>
  <si>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rect_x</t>
  </si>
  <si>
    <t xml:space="preserve">x_mm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</si>
  <si>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</si>
  <si>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</si>
  <si>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</si>
  <si>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</si>
  <si>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</si>
  <si>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vertical_positioning_assumption_kpi_fk</t>
  </si>
  <si>
    <t xml:space="preserve">on display</t>
  </si>
  <si>
    <t xml:space="preserve">product name</t>
  </si>
  <si>
    <t xml:space="preserve">location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</si>
  <si>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</si>
  <si>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</si>
  <si>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</si>
  <si>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</si>
  <si>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</si>
  <si>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</si>
  <si>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</si>
  <si>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</si>
  <si>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</si>
  <si>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</si>
  <si>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</si>
  <si>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</si>
  <si>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sub_brand</t>
  </si>
  <si>
    <t xml:space="preserve">Hero</t>
  </si>
  <si>
    <t xml:space="preserve">att1</t>
  </si>
  <si>
    <t xml:space="preserve">Product 1</t>
  </si>
  <si>
    <t xml:space="preserve">DORITOS</t>
  </si>
  <si>
    <t xml:space="preserve">CSN</t>
  </si>
  <si>
    <t xml:space="preserve">PEPSICO</t>
  </si>
  <si>
    <t xml:space="preserve">EAT REAL HUMMUS LENTIL &amp; QUINOA CHIPS</t>
  </si>
  <si>
    <t xml:space="preserve">Yes</t>
  </si>
  <si>
    <t xml:space="preserve">Product 2</t>
  </si>
  <si>
    <t xml:space="preserve">Fun times together Tortilla</t>
  </si>
  <si>
    <t xml:space="preserve">Product 3</t>
  </si>
  <si>
    <t xml:space="preserve">PRINGLES</t>
  </si>
  <si>
    <t xml:space="preserve">Healthier Multipack</t>
  </si>
  <si>
    <t xml:space="preserve">Fun times together Tubes</t>
  </si>
  <si>
    <t xml:space="preserve">Product 4</t>
  </si>
  <si>
    <t xml:space="preserve">HULA HOOPS</t>
  </si>
  <si>
    <t xml:space="preserve">Non-pepsico</t>
  </si>
  <si>
    <t xml:space="preserve">display cardboard box</t>
  </si>
  <si>
    <t xml:space="preserve">General Empty</t>
  </si>
  <si>
    <t xml:space="preserve">General</t>
  </si>
  <si>
    <t xml:space="preserve">Other</t>
  </si>
  <si>
    <t xml:space="preserve">Product 5</t>
  </si>
  <si>
    <t xml:space="preserve">BLACK COUNTRY SNACKS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</si>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</sst>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17" activeCellId="0" sqref="E17"/>
    </sheetView>
  </sheetViews>
  <sheetFormatPr defaultRowHeight="12.8"/>
  <cols>
    <col collapsed="false" hidden="false" max="1" min="1" style="0" width="21.4540816326531"/>
    <col collapsed="false" hidden="false" max="2" min="2" style="0" width="16.9795918367347"/>
    <col collapsed="false" hidden="false" max="3" min="3" style="0" width="15.8928571428571"/>
    <col collapsed="false" hidden="false" max="4" min="4" style="0" width="18.3673469387755"/>
    <col collapsed="false" hidden="false" max="5" min="5" style="0" width="25.9387755102041"/>
    <col collapsed="false" hidden="false" max="6" min="6" style="0" width="18.3673469387755"/>
    <col collapsed="false" hidden="false" max="7" min="7" style="0" width="26.5459183673469"/>
    <col collapsed="false" hidden="false" max="8" min="8" style="0" width="14.3520408163265"/>
    <col collapsed="false" hidden="false" max="9" min="9" style="0" width="27.015306122449"/>
    <col collapsed="false" hidden="false" max="10" min="10" style="0" width="14.1989795918367"/>
    <col collapsed="false" hidden="false" max="11" min="11" style="0" width="15.1275510204082"/>
    <col collapsed="false" hidden="false" max="12" min="12" style="0" width="8.36734693877551"/>
    <col collapsed="false" hidden="false" max="13" min="13" style="0" width="12.5561224489796"/>
    <col collapsed="false" hidden="false" max="14" min="14" style="1" width="7.29081632653061"/>
    <col collapsed="false" hidden="false" max="15" min="15" style="1" width="3.78061224489796"/>
    <col collapsed="false" hidden="false" max="16" min="16" style="1" width="15.5255102040816"/>
    <col collapsed="false" hidden="false" max="17" min="17" style="1" width="13.0918367346939"/>
    <col collapsed="false" hidden="false" max="1025" min="18" style="0" width="8.367346938775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false" outlineLevel="0" collapsed="false">
      <c r="A2" s="0" t="n">
        <v>1</v>
      </c>
      <c r="B2" s="4" t="n">
        <v>1</v>
      </c>
      <c r="C2" s="5" t="n">
        <v>1</v>
      </c>
      <c r="D2" s="6" t="n">
        <v>1</v>
      </c>
      <c r="E2" s="6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K2" s="0" t="n">
        <v>5</v>
      </c>
      <c r="L2" s="0" t="n">
        <v>10</v>
      </c>
      <c r="M2" s="0" t="n">
        <v>5</v>
      </c>
      <c r="N2" s="1" t="n">
        <v>1</v>
      </c>
      <c r="O2" s="1" t="n">
        <v>1</v>
      </c>
      <c r="P2" s="1" t="s">
        <v>17</v>
      </c>
      <c r="Q2" s="1" t="n">
        <v>325</v>
      </c>
    </row>
    <row r="3" customFormat="false" ht="12.8" hidden="false" customHeight="false" outlineLevel="0" collapsed="false">
      <c r="A3" s="0" t="n">
        <v>2</v>
      </c>
      <c r="B3" s="4" t="n">
        <v>1</v>
      </c>
      <c r="C3" s="5" t="n">
        <v>1</v>
      </c>
      <c r="D3" s="6" t="n">
        <v>1</v>
      </c>
      <c r="E3" s="6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K3" s="0" t="n">
        <v>15</v>
      </c>
      <c r="N3" s="1" t="n">
        <v>1</v>
      </c>
      <c r="O3" s="1" t="n">
        <v>1</v>
      </c>
      <c r="P3" s="1" t="s">
        <v>17</v>
      </c>
      <c r="Q3" s="1" t="n">
        <v>325</v>
      </c>
    </row>
    <row r="4" customFormat="false" ht="12.8" hidden="false" customHeight="false" outlineLevel="0" collapsed="false">
      <c r="A4" s="0" t="n">
        <v>3</v>
      </c>
      <c r="B4" s="4" t="n">
        <v>1</v>
      </c>
      <c r="C4" s="5" t="n">
        <v>1</v>
      </c>
      <c r="D4" s="7" t="n">
        <v>2</v>
      </c>
      <c r="E4" s="7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K4" s="0" t="n">
        <v>5</v>
      </c>
      <c r="L4" s="0" t="n">
        <v>9</v>
      </c>
      <c r="N4" s="1" t="n">
        <v>1</v>
      </c>
      <c r="O4" s="0"/>
      <c r="P4" s="0"/>
      <c r="Q4" s="1" t="n">
        <v>325</v>
      </c>
    </row>
    <row r="5" customFormat="false" ht="12.8" hidden="false" customHeight="false" outlineLevel="0" collapsed="false">
      <c r="A5" s="0" t="n">
        <v>4</v>
      </c>
      <c r="B5" s="4" t="n">
        <v>1</v>
      </c>
      <c r="C5" s="5" t="n">
        <v>1</v>
      </c>
      <c r="D5" s="7" t="n">
        <v>2</v>
      </c>
      <c r="E5" s="7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K5" s="0" t="n">
        <v>17</v>
      </c>
      <c r="N5" s="1" t="n">
        <v>1</v>
      </c>
      <c r="O5" s="0"/>
      <c r="P5" s="0"/>
      <c r="Q5" s="1" t="n">
        <v>326</v>
      </c>
    </row>
    <row r="6" customFormat="false" ht="12.8" hidden="false" customHeight="false" outlineLevel="0" collapsed="false">
      <c r="A6" s="0" t="n">
        <v>5</v>
      </c>
      <c r="B6" s="4" t="n">
        <v>1</v>
      </c>
      <c r="C6" s="5" t="n">
        <v>1</v>
      </c>
      <c r="D6" s="7" t="n">
        <v>2</v>
      </c>
      <c r="E6" s="7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K6" s="0" t="n">
        <v>23</v>
      </c>
      <c r="N6" s="1" t="n">
        <v>1</v>
      </c>
      <c r="O6" s="0"/>
      <c r="P6" s="0"/>
      <c r="Q6" s="1" t="n">
        <v>326</v>
      </c>
    </row>
    <row r="7" customFormat="false" ht="12.8" hidden="false" customHeight="false" outlineLevel="0" collapsed="false">
      <c r="A7" s="0" t="n">
        <v>6</v>
      </c>
      <c r="B7" s="4" t="n">
        <v>1</v>
      </c>
      <c r="C7" s="5" t="n">
        <v>1</v>
      </c>
      <c r="D7" s="7" t="n">
        <v>2</v>
      </c>
      <c r="E7" s="7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J7" s="0" t="n">
        <v>-100</v>
      </c>
      <c r="K7" s="0" t="n">
        <v>5</v>
      </c>
      <c r="N7" s="1" t="n">
        <v>1</v>
      </c>
      <c r="O7" s="0"/>
      <c r="P7" s="0"/>
      <c r="Q7" s="1" t="n">
        <v>325</v>
      </c>
    </row>
    <row r="8" customFormat="false" ht="12.8" hidden="false" customHeight="false" outlineLevel="0" collapsed="false">
      <c r="A8" s="0" t="n">
        <v>7</v>
      </c>
      <c r="B8" s="4" t="n">
        <v>1</v>
      </c>
      <c r="C8" s="5" t="n">
        <v>1</v>
      </c>
      <c r="D8" s="7" t="n">
        <v>2</v>
      </c>
      <c r="E8" s="7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J8" s="0" t="n">
        <v>0</v>
      </c>
      <c r="K8" s="0" t="n">
        <v>13</v>
      </c>
      <c r="N8" s="1" t="n">
        <v>1</v>
      </c>
      <c r="O8" s="0"/>
      <c r="P8" s="0"/>
      <c r="Q8" s="1" t="n">
        <v>325</v>
      </c>
    </row>
    <row r="9" customFormat="false" ht="12.8" hidden="false" customHeight="false" outlineLevel="0" collapsed="false">
      <c r="A9" s="0" t="n">
        <v>8</v>
      </c>
      <c r="B9" s="4" t="n">
        <v>1</v>
      </c>
      <c r="C9" s="5" t="n">
        <v>1</v>
      </c>
      <c r="D9" s="7" t="n">
        <v>2</v>
      </c>
      <c r="E9" s="7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J9" s="0" t="n">
        <v>370</v>
      </c>
      <c r="K9" s="0" t="n">
        <v>17.5</v>
      </c>
      <c r="N9" s="1" t="n">
        <v>1</v>
      </c>
      <c r="O9" s="0"/>
      <c r="P9" s="0"/>
      <c r="Q9" s="1" t="n">
        <v>326</v>
      </c>
    </row>
    <row r="10" s="8" customFormat="true" ht="12.8" hidden="false" customHeight="false" outlineLevel="0" collapsed="false">
      <c r="A10" s="8" t="n">
        <v>9</v>
      </c>
      <c r="B10" s="9" t="n">
        <v>1</v>
      </c>
      <c r="C10" s="10" t="n">
        <v>1</v>
      </c>
      <c r="D10" s="11" t="n">
        <v>3</v>
      </c>
      <c r="E10" s="11" t="n">
        <v>4</v>
      </c>
      <c r="F10" s="8" t="n">
        <v>1</v>
      </c>
      <c r="G10" s="8" t="n">
        <v>1</v>
      </c>
      <c r="H10" s="8" t="n">
        <v>2</v>
      </c>
      <c r="I10" s="8" t="n">
        <f aca="false">VLOOKUP(H10, all_products!$A$2:$B$20, 2, 0)</f>
        <v>5</v>
      </c>
      <c r="J10" s="8" t="n">
        <v>-50</v>
      </c>
      <c r="K10" s="8" t="n">
        <v>7.5</v>
      </c>
      <c r="N10" s="12" t="n">
        <v>1</v>
      </c>
      <c r="O10" s="12" t="n">
        <v>1</v>
      </c>
      <c r="P10" s="12" t="s">
        <v>17</v>
      </c>
      <c r="Q10" s="12" t="n">
        <v>325</v>
      </c>
    </row>
    <row r="11" s="8" customFormat="true" ht="12.8" hidden="false" customHeight="false" outlineLevel="0" collapsed="false">
      <c r="A11" s="8" t="n">
        <v>10</v>
      </c>
      <c r="B11" s="9" t="n">
        <v>1</v>
      </c>
      <c r="C11" s="10" t="n">
        <v>1</v>
      </c>
      <c r="D11" s="11" t="n">
        <v>3</v>
      </c>
      <c r="E11" s="11" t="n">
        <v>4</v>
      </c>
      <c r="F11" s="8" t="n">
        <v>1</v>
      </c>
      <c r="G11" s="8" t="n">
        <v>2</v>
      </c>
      <c r="H11" s="8" t="n">
        <v>3</v>
      </c>
      <c r="I11" s="8" t="n">
        <f aca="false">VLOOKUP(H11, all_products!$A$2:$B$20, 2, 0)</f>
        <v>15</v>
      </c>
      <c r="J11" s="8" t="n">
        <v>400</v>
      </c>
      <c r="K11" s="8" t="n">
        <v>18</v>
      </c>
      <c r="N11" s="12" t="n">
        <v>1</v>
      </c>
      <c r="O11" s="12" t="n">
        <v>1</v>
      </c>
      <c r="P11" s="12" t="s">
        <v>17</v>
      </c>
      <c r="Q11" s="12" t="n">
        <v>326</v>
      </c>
    </row>
    <row r="12" customFormat="false" ht="12.8" hidden="false" customHeight="false" outlineLevel="0" collapsed="false">
      <c r="A12" s="0" t="n">
        <v>11</v>
      </c>
      <c r="B12" s="4" t="n">
        <v>1</v>
      </c>
      <c r="C12" s="5" t="n">
        <v>1</v>
      </c>
      <c r="D12" s="13" t="n">
        <v>4</v>
      </c>
      <c r="E12" s="13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K12" s="0" t="n">
        <v>7.5</v>
      </c>
      <c r="N12" s="1" t="n">
        <v>1</v>
      </c>
      <c r="O12" s="0"/>
      <c r="P12" s="0"/>
      <c r="Q12" s="1" t="n">
        <v>325</v>
      </c>
    </row>
    <row r="13" customFormat="false" ht="12.8" hidden="false" customHeight="false" outlineLevel="0" collapsed="false">
      <c r="A13" s="0" t="n">
        <v>12</v>
      </c>
      <c r="B13" s="4" t="n">
        <v>1</v>
      </c>
      <c r="C13" s="5" t="n">
        <v>1</v>
      </c>
      <c r="D13" s="13" t="n">
        <v>4</v>
      </c>
      <c r="E13" s="13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K13" s="0" t="n">
        <v>23</v>
      </c>
      <c r="N13" s="1" t="n">
        <v>1</v>
      </c>
      <c r="O13" s="0"/>
      <c r="P13" s="0"/>
      <c r="Q13" s="1" t="n">
        <v>326</v>
      </c>
    </row>
    <row r="14" customFormat="false" ht="12.8" hidden="false" customHeight="false" outlineLevel="0" collapsed="false">
      <c r="A14" s="0" t="n">
        <v>13</v>
      </c>
      <c r="B14" s="4" t="n">
        <v>1</v>
      </c>
      <c r="C14" s="5" t="n">
        <v>1</v>
      </c>
      <c r="D14" s="13" t="n">
        <v>4</v>
      </c>
      <c r="E14" s="13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K14" s="0" t="n">
        <v>38</v>
      </c>
      <c r="N14" s="1" t="n">
        <v>1</v>
      </c>
      <c r="O14" s="0"/>
      <c r="P14" s="0"/>
      <c r="Q14" s="1" t="n">
        <v>327</v>
      </c>
    </row>
    <row r="15" customFormat="false" ht="12.8" hidden="false" customHeight="false" outlineLevel="0" collapsed="false">
      <c r="A15" s="0" t="n">
        <v>14</v>
      </c>
      <c r="B15" s="4" t="n">
        <v>1</v>
      </c>
      <c r="C15" s="5" t="n">
        <v>1</v>
      </c>
      <c r="D15" s="14" t="n">
        <v>5</v>
      </c>
      <c r="E15" s="14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K15" s="0" t="n">
        <v>10</v>
      </c>
      <c r="N15" s="1" t="n">
        <v>1</v>
      </c>
      <c r="O15" s="0"/>
      <c r="P15" s="0"/>
      <c r="Q15" s="1" t="n">
        <v>325</v>
      </c>
    </row>
    <row r="16" customFormat="false" ht="12.8" hidden="false" customHeight="false" outlineLevel="0" collapsed="false">
      <c r="A16" s="0" t="n">
        <v>15</v>
      </c>
      <c r="B16" s="4" t="n">
        <v>1</v>
      </c>
      <c r="C16" s="5" t="n">
        <v>1</v>
      </c>
      <c r="D16" s="14" t="n">
        <v>5</v>
      </c>
      <c r="E16" s="14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K16" s="0" t="n">
        <v>30</v>
      </c>
      <c r="N16" s="1" t="n">
        <v>1</v>
      </c>
      <c r="O16" s="0"/>
      <c r="P16" s="0"/>
      <c r="Q16" s="1" t="n">
        <v>326</v>
      </c>
    </row>
    <row r="17" customFormat="false" ht="12.8" hidden="false" customHeight="false" outlineLevel="0" collapsed="false">
      <c r="A17" s="0" t="n">
        <v>16</v>
      </c>
      <c r="B17" s="4" t="n">
        <v>1</v>
      </c>
      <c r="C17" s="5" t="n">
        <v>1</v>
      </c>
      <c r="D17" s="14" t="n">
        <v>5</v>
      </c>
      <c r="E17" s="14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8</v>
      </c>
      <c r="K17" s="0" t="n">
        <v>44</v>
      </c>
      <c r="N17" s="1" t="n">
        <v>1</v>
      </c>
      <c r="O17" s="1" t="n">
        <v>1</v>
      </c>
      <c r="P17" s="1" t="s">
        <v>18</v>
      </c>
      <c r="Q17" s="1" t="n">
        <v>327</v>
      </c>
    </row>
    <row r="18" customFormat="false" ht="12.8" hidden="false" customHeight="false" outlineLevel="0" collapsed="false">
      <c r="A18" s="0" t="n">
        <v>17</v>
      </c>
      <c r="B18" s="4" t="n">
        <v>1</v>
      </c>
      <c r="C18" s="5" t="n">
        <v>1</v>
      </c>
      <c r="D18" s="14" t="n">
        <v>5</v>
      </c>
      <c r="E18" s="14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K18" s="0" t="n">
        <v>12</v>
      </c>
      <c r="N18" s="1" t="n">
        <v>1</v>
      </c>
      <c r="O18" s="0"/>
      <c r="P18" s="0"/>
      <c r="Q18" s="1" t="n">
        <v>325</v>
      </c>
    </row>
    <row r="19" customFormat="false" ht="12.8" hidden="false" customHeight="false" outlineLevel="0" collapsed="false">
      <c r="A19" s="0" t="n">
        <v>18</v>
      </c>
      <c r="B19" s="4" t="n">
        <v>1</v>
      </c>
      <c r="C19" s="5" t="n">
        <v>1</v>
      </c>
      <c r="D19" s="15" t="n">
        <v>6</v>
      </c>
      <c r="E19" s="15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K19" s="0" t="n">
        <v>6</v>
      </c>
      <c r="M19" s="0" t="n">
        <v>6</v>
      </c>
      <c r="N19" s="1" t="n">
        <v>1</v>
      </c>
      <c r="O19" s="0"/>
      <c r="P19" s="0"/>
      <c r="Q19" s="1" t="n">
        <v>325</v>
      </c>
    </row>
    <row r="20" customFormat="false" ht="12.8" hidden="false" customHeight="false" outlineLevel="0" collapsed="false">
      <c r="A20" s="0" t="n">
        <v>19</v>
      </c>
      <c r="B20" s="4" t="n">
        <v>1</v>
      </c>
      <c r="C20" s="5" t="n">
        <v>1</v>
      </c>
      <c r="D20" s="15" t="n">
        <v>6</v>
      </c>
      <c r="E20" s="15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K20" s="0" t="n">
        <v>17</v>
      </c>
      <c r="N20" s="1" t="n">
        <v>1</v>
      </c>
      <c r="O20" s="0"/>
      <c r="P20" s="0"/>
      <c r="Q20" s="1" t="n">
        <v>326</v>
      </c>
    </row>
    <row r="21" customFormat="false" ht="12.8" hidden="false" customHeight="false" outlineLevel="0" collapsed="false">
      <c r="A21" s="0" t="n">
        <v>20</v>
      </c>
      <c r="B21" s="4" t="n">
        <v>1</v>
      </c>
      <c r="C21" s="5" t="n">
        <v>1</v>
      </c>
      <c r="D21" s="15" t="n">
        <v>6</v>
      </c>
      <c r="E21" s="15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K21" s="0" t="n">
        <v>30</v>
      </c>
      <c r="N21" s="1" t="n">
        <v>1</v>
      </c>
      <c r="O21" s="0"/>
      <c r="P21" s="0"/>
      <c r="Q21" s="1" t="n">
        <v>326</v>
      </c>
    </row>
    <row r="22" customFormat="false" ht="12.8" hidden="false" customHeight="false" outlineLevel="0" collapsed="false">
      <c r="A22" s="0" t="n">
        <v>21</v>
      </c>
      <c r="B22" s="4" t="n">
        <v>1</v>
      </c>
      <c r="C22" s="16" t="n">
        <v>2</v>
      </c>
      <c r="D22" s="6" t="n">
        <v>1</v>
      </c>
      <c r="E22" s="6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K22" s="0" t="n">
        <v>5</v>
      </c>
      <c r="N22" s="1" t="n">
        <v>1</v>
      </c>
      <c r="O22" s="0"/>
      <c r="P22" s="0"/>
      <c r="Q22" s="1" t="n">
        <v>325</v>
      </c>
    </row>
    <row r="23" customFormat="false" ht="12.8" hidden="false" customHeight="false" outlineLevel="0" collapsed="false">
      <c r="A23" s="0" t="n">
        <v>22</v>
      </c>
      <c r="B23" s="4" t="n">
        <v>1</v>
      </c>
      <c r="C23" s="16" t="n">
        <v>2</v>
      </c>
      <c r="D23" s="6" t="n">
        <v>1</v>
      </c>
      <c r="E23" s="6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K23" s="0" t="n">
        <v>20</v>
      </c>
      <c r="N23" s="1" t="n">
        <v>1</v>
      </c>
      <c r="O23" s="0"/>
      <c r="P23" s="0"/>
      <c r="Q23" s="1" t="n">
        <v>325</v>
      </c>
    </row>
    <row r="24" customFormat="false" ht="12.8" hidden="false" customHeight="false" outlineLevel="0" collapsed="false">
      <c r="A24" s="0" t="n">
        <v>23</v>
      </c>
      <c r="B24" s="4" t="n">
        <v>1</v>
      </c>
      <c r="C24" s="16" t="n">
        <v>2</v>
      </c>
      <c r="D24" s="6" t="n">
        <v>1</v>
      </c>
      <c r="E24" s="6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K24" s="0" t="n">
        <v>40</v>
      </c>
      <c r="N24" s="1" t="n">
        <v>1</v>
      </c>
      <c r="O24" s="0"/>
      <c r="P24" s="0"/>
      <c r="Q24" s="1" t="n">
        <v>326</v>
      </c>
    </row>
    <row r="25" customFormat="false" ht="12.8" hidden="false" customHeight="false" outlineLevel="0" collapsed="false">
      <c r="A25" s="0" t="n">
        <v>24</v>
      </c>
      <c r="B25" s="4" t="n">
        <v>1</v>
      </c>
      <c r="C25" s="16" t="n">
        <v>2</v>
      </c>
      <c r="D25" s="6" t="n">
        <v>1</v>
      </c>
      <c r="E25" s="6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J25" s="0" t="n">
        <v>1500</v>
      </c>
      <c r="K25" s="0" t="n">
        <v>60</v>
      </c>
      <c r="N25" s="1" t="n">
        <v>1</v>
      </c>
      <c r="O25" s="0"/>
      <c r="P25" s="0"/>
      <c r="Q25" s="1" t="n">
        <v>327</v>
      </c>
    </row>
    <row r="26" customFormat="false" ht="12.8" hidden="false" customHeight="false" outlineLevel="0" collapsed="false">
      <c r="A26" s="0" t="n">
        <v>25</v>
      </c>
      <c r="B26" s="4" t="n">
        <v>1</v>
      </c>
      <c r="C26" s="16" t="n">
        <v>2</v>
      </c>
      <c r="D26" s="6" t="n">
        <v>1</v>
      </c>
      <c r="E26" s="6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K26" s="0" t="n">
        <v>6</v>
      </c>
      <c r="N26" s="1" t="n">
        <v>1</v>
      </c>
      <c r="O26" s="0"/>
      <c r="P26" s="0"/>
      <c r="Q26" s="1" t="n">
        <v>325</v>
      </c>
    </row>
    <row r="27" customFormat="false" ht="12.8" hidden="false" customHeight="false" outlineLevel="0" collapsed="false">
      <c r="A27" s="0" t="n">
        <v>26</v>
      </c>
      <c r="B27" s="4" t="n">
        <v>1</v>
      </c>
      <c r="C27" s="16" t="n">
        <v>2</v>
      </c>
      <c r="D27" s="7" t="n">
        <v>2</v>
      </c>
      <c r="E27" s="7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K27" s="0" t="n">
        <v>2.5</v>
      </c>
      <c r="N27" s="1" t="n">
        <v>1</v>
      </c>
      <c r="O27" s="0"/>
      <c r="P27" s="0"/>
      <c r="Q27" s="1" t="n">
        <v>325</v>
      </c>
    </row>
    <row r="28" customFormat="false" ht="12.8" hidden="false" customHeight="false" outlineLevel="0" collapsed="false">
      <c r="A28" s="0" t="n">
        <v>27</v>
      </c>
      <c r="B28" s="4" t="n">
        <v>1</v>
      </c>
      <c r="C28" s="16" t="n">
        <v>2</v>
      </c>
      <c r="D28" s="7" t="n">
        <v>2</v>
      </c>
      <c r="E28" s="7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K28" s="0" t="n">
        <v>8</v>
      </c>
      <c r="N28" s="1" t="n">
        <v>1</v>
      </c>
      <c r="O28" s="0"/>
      <c r="P28" s="0"/>
      <c r="Q28" s="1" t="n">
        <v>325</v>
      </c>
    </row>
    <row r="29" customFormat="false" ht="12.8" hidden="false" customHeight="false" outlineLevel="0" collapsed="false">
      <c r="A29" s="0" t="n">
        <v>28</v>
      </c>
      <c r="B29" s="4" t="n">
        <v>1</v>
      </c>
      <c r="C29" s="16" t="n">
        <v>2</v>
      </c>
      <c r="D29" s="7" t="n">
        <v>2</v>
      </c>
      <c r="E29" s="7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K29" s="0" t="n">
        <v>13</v>
      </c>
      <c r="N29" s="1" t="n">
        <v>1</v>
      </c>
      <c r="O29" s="0"/>
      <c r="P29" s="0"/>
      <c r="Q29" s="1" t="n">
        <v>325</v>
      </c>
    </row>
    <row r="30" customFormat="false" ht="12.8" hidden="false" customHeight="false" outlineLevel="0" collapsed="false">
      <c r="A30" s="0" t="n">
        <v>29</v>
      </c>
      <c r="B30" s="4" t="n">
        <v>1</v>
      </c>
      <c r="C30" s="16" t="n">
        <v>2</v>
      </c>
      <c r="D30" s="17" t="n">
        <v>3</v>
      </c>
      <c r="E30" s="17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K30" s="0" t="n">
        <v>8</v>
      </c>
      <c r="N30" s="1" t="n">
        <v>1</v>
      </c>
      <c r="O30" s="0"/>
      <c r="P30" s="0"/>
      <c r="Q30" s="1" t="n">
        <v>325</v>
      </c>
    </row>
    <row r="31" customFormat="false" ht="12.8" hidden="false" customHeight="false" outlineLevel="0" collapsed="false">
      <c r="A31" s="0" t="n">
        <v>30</v>
      </c>
      <c r="B31" s="4" t="n">
        <v>1</v>
      </c>
      <c r="C31" s="16" t="n">
        <v>2</v>
      </c>
      <c r="D31" s="17" t="n">
        <v>3</v>
      </c>
      <c r="E31" s="17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K31" s="0" t="n">
        <v>23</v>
      </c>
      <c r="N31" s="1" t="n">
        <v>1</v>
      </c>
      <c r="O31" s="0"/>
      <c r="P31" s="0"/>
      <c r="Q31" s="1" t="n">
        <v>325</v>
      </c>
    </row>
    <row r="32" customFormat="false" ht="12.8" hidden="false" customHeight="false" outlineLevel="0" collapsed="false">
      <c r="A32" s="0" t="n">
        <v>31</v>
      </c>
      <c r="B32" s="4" t="n">
        <v>1</v>
      </c>
      <c r="C32" s="16" t="n">
        <v>2</v>
      </c>
      <c r="D32" s="17" t="n">
        <v>3</v>
      </c>
      <c r="E32" s="17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K32" s="0" t="n">
        <v>38</v>
      </c>
      <c r="N32" s="1" t="n">
        <v>1</v>
      </c>
      <c r="O32" s="0"/>
      <c r="P32" s="0"/>
      <c r="Q32" s="1" t="n">
        <v>326</v>
      </c>
    </row>
    <row r="33" customFormat="false" ht="12.8" hidden="false" customHeight="false" outlineLevel="0" collapsed="false">
      <c r="A33" s="0" t="n">
        <v>32</v>
      </c>
      <c r="B33" s="4" t="n">
        <v>1</v>
      </c>
      <c r="C33" s="16" t="n">
        <v>2</v>
      </c>
      <c r="D33" s="17" t="n">
        <v>3</v>
      </c>
      <c r="E33" s="17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K33" s="0" t="n">
        <v>7.5</v>
      </c>
      <c r="N33" s="1" t="n">
        <v>1</v>
      </c>
      <c r="O33" s="0"/>
      <c r="P33" s="0"/>
      <c r="Q33" s="1" t="n">
        <v>325</v>
      </c>
    </row>
    <row r="34" customFormat="false" ht="12.8" hidden="false" customHeight="false" outlineLevel="0" collapsed="false">
      <c r="A34" s="0" t="n">
        <v>33</v>
      </c>
      <c r="B34" s="18" t="n">
        <v>2</v>
      </c>
      <c r="C34" s="5" t="n">
        <v>1</v>
      </c>
      <c r="D34" s="6" t="n">
        <v>1</v>
      </c>
      <c r="E34" s="6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K34" s="0" t="n">
        <v>5</v>
      </c>
      <c r="N34" s="1" t="n">
        <v>1</v>
      </c>
      <c r="O34" s="0"/>
      <c r="P34" s="0"/>
      <c r="Q34" s="1" t="n">
        <v>325</v>
      </c>
    </row>
    <row r="35" customFormat="false" ht="12.8" hidden="false" customHeight="false" outlineLevel="0" collapsed="false">
      <c r="A35" s="0" t="n">
        <v>34</v>
      </c>
      <c r="B35" s="18" t="n">
        <v>2</v>
      </c>
      <c r="C35" s="5" t="n">
        <v>1</v>
      </c>
      <c r="D35" s="6" t="n">
        <v>1</v>
      </c>
      <c r="E35" s="6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K35" s="0" t="n">
        <v>15</v>
      </c>
      <c r="L35" s="0" t="n">
        <v>8</v>
      </c>
      <c r="N35" s="1" t="n">
        <v>1</v>
      </c>
      <c r="O35" s="0"/>
      <c r="P35" s="0"/>
      <c r="Q35" s="1" t="n">
        <v>326</v>
      </c>
    </row>
    <row r="36" customFormat="false" ht="12.8" hidden="false" customHeight="false" outlineLevel="0" collapsed="false">
      <c r="A36" s="0" t="n">
        <v>35</v>
      </c>
      <c r="B36" s="18" t="n">
        <v>2</v>
      </c>
      <c r="C36" s="5" t="n">
        <v>1</v>
      </c>
      <c r="D36" s="6" t="n">
        <v>1</v>
      </c>
      <c r="E36" s="6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K36" s="0" t="n">
        <v>25</v>
      </c>
      <c r="N36" s="1" t="n">
        <v>1</v>
      </c>
      <c r="O36" s="0"/>
      <c r="P36" s="0"/>
      <c r="Q36" s="1" t="n">
        <v>327</v>
      </c>
    </row>
    <row r="37" customFormat="false" ht="12.8" hidden="false" customHeight="false" outlineLevel="0" collapsed="false">
      <c r="A37" s="0" t="n">
        <v>36</v>
      </c>
      <c r="B37" s="18" t="n">
        <v>2</v>
      </c>
      <c r="C37" s="5" t="n">
        <v>1</v>
      </c>
      <c r="D37" s="7" t="n">
        <v>2</v>
      </c>
      <c r="E37" s="7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K37" s="0" t="n">
        <v>5</v>
      </c>
      <c r="N37" s="1" t="n">
        <v>1</v>
      </c>
      <c r="O37" s="0"/>
      <c r="P37" s="0"/>
      <c r="Q37" s="1" t="n">
        <v>325</v>
      </c>
    </row>
    <row r="38" customFormat="false" ht="12.8" hidden="false" customHeight="false" outlineLevel="0" collapsed="false">
      <c r="A38" s="0" t="n">
        <v>37</v>
      </c>
      <c r="B38" s="18" t="n">
        <v>2</v>
      </c>
      <c r="C38" s="5" t="n">
        <v>1</v>
      </c>
      <c r="D38" s="7" t="n">
        <v>2</v>
      </c>
      <c r="E38" s="7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K38" s="0" t="n">
        <v>15</v>
      </c>
      <c r="N38" s="1" t="n">
        <v>1</v>
      </c>
      <c r="O38" s="0"/>
      <c r="P38" s="0"/>
      <c r="Q38" s="1" t="n">
        <v>326</v>
      </c>
    </row>
    <row r="39" customFormat="false" ht="12.8" hidden="false" customHeight="false" outlineLevel="0" collapsed="false">
      <c r="A39" s="0" t="n">
        <v>38</v>
      </c>
      <c r="B39" s="18" t="n">
        <v>2</v>
      </c>
      <c r="C39" s="5" t="n">
        <v>1</v>
      </c>
      <c r="D39" s="17" t="n">
        <v>3</v>
      </c>
      <c r="E39" s="17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K39" s="0" t="n">
        <v>2.5</v>
      </c>
      <c r="N39" s="1" t="n">
        <v>1</v>
      </c>
      <c r="O39" s="0"/>
      <c r="P39" s="0"/>
      <c r="Q39" s="1" t="n">
        <v>325</v>
      </c>
    </row>
    <row r="40" customFormat="false" ht="12.8" hidden="false" customHeight="false" outlineLevel="0" collapsed="false">
      <c r="A40" s="0" t="n">
        <v>39</v>
      </c>
      <c r="B40" s="18" t="n">
        <v>2</v>
      </c>
      <c r="C40" s="5" t="n">
        <v>1</v>
      </c>
      <c r="D40" s="13" t="n">
        <v>4</v>
      </c>
      <c r="E40" s="13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K40" s="0" t="n">
        <v>3</v>
      </c>
      <c r="N40" s="1" t="n">
        <v>1</v>
      </c>
      <c r="O40" s="0"/>
      <c r="P40" s="0"/>
      <c r="Q40" s="1" t="n">
        <v>325</v>
      </c>
    </row>
    <row r="41" customFormat="false" ht="12.8" hidden="false" customHeight="false" outlineLevel="0" collapsed="false">
      <c r="A41" s="0" t="n">
        <v>40</v>
      </c>
      <c r="B41" s="18" t="n">
        <v>2</v>
      </c>
      <c r="C41" s="5" t="n">
        <v>1</v>
      </c>
      <c r="D41" s="14" t="n">
        <v>5</v>
      </c>
      <c r="E41" s="14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K41" s="0" t="n">
        <v>2.5</v>
      </c>
      <c r="N41" s="1" t="n">
        <v>1</v>
      </c>
      <c r="O41" s="0"/>
      <c r="P41" s="0"/>
      <c r="Q41" s="1" t="n">
        <v>325</v>
      </c>
    </row>
    <row r="42" customFormat="false" ht="12.8" hidden="false" customHeight="false" outlineLevel="0" collapsed="false">
      <c r="A42" s="0" t="n">
        <v>41</v>
      </c>
      <c r="B42" s="18" t="n">
        <v>2</v>
      </c>
      <c r="C42" s="5" t="n">
        <v>1</v>
      </c>
      <c r="D42" s="15" t="n">
        <v>6</v>
      </c>
      <c r="E42" s="15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K42" s="0" t="n">
        <v>2.5</v>
      </c>
      <c r="N42" s="1" t="n">
        <v>1</v>
      </c>
      <c r="O42" s="0"/>
      <c r="P42" s="0"/>
      <c r="Q42" s="1" t="n">
        <v>325</v>
      </c>
    </row>
    <row r="43" customFormat="false" ht="12.8" hidden="false" customHeight="false" outlineLevel="0" collapsed="false">
      <c r="A43" s="0" t="n">
        <v>42</v>
      </c>
      <c r="B43" s="18" t="n">
        <v>2</v>
      </c>
      <c r="C43" s="5" t="n">
        <v>1</v>
      </c>
      <c r="D43" s="19" t="n">
        <v>7</v>
      </c>
      <c r="E43" s="19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K43" s="0" t="n">
        <v>4</v>
      </c>
      <c r="N43" s="1" t="n">
        <v>1</v>
      </c>
      <c r="O43" s="0"/>
      <c r="P43" s="0"/>
      <c r="Q43" s="1" t="n">
        <v>325</v>
      </c>
    </row>
    <row r="44" customFormat="false" ht="12.8" hidden="false" customHeight="false" outlineLevel="0" collapsed="false">
      <c r="A44" s="0" t="n">
        <v>43</v>
      </c>
      <c r="B44" s="18" t="n">
        <v>2</v>
      </c>
      <c r="C44" s="5" t="n">
        <v>1</v>
      </c>
      <c r="D44" s="20" t="n">
        <v>8</v>
      </c>
      <c r="E44" s="20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K44" s="0" t="n">
        <v>2.5</v>
      </c>
      <c r="N44" s="1" t="n">
        <v>1</v>
      </c>
      <c r="O44" s="0"/>
      <c r="P44" s="0"/>
      <c r="Q44" s="1" t="n">
        <v>325</v>
      </c>
    </row>
    <row r="45" customFormat="false" ht="12.8" hidden="false" customHeight="false" outlineLevel="0" collapsed="false">
      <c r="A45" s="0" t="n">
        <v>44</v>
      </c>
      <c r="B45" s="18" t="n">
        <v>2</v>
      </c>
      <c r="C45" s="5" t="n">
        <v>1</v>
      </c>
      <c r="D45" s="20" t="n">
        <v>8</v>
      </c>
      <c r="E45" s="20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K45" s="0" t="n">
        <v>13</v>
      </c>
      <c r="N45" s="1" t="n">
        <v>1</v>
      </c>
      <c r="O45" s="0"/>
      <c r="P45" s="0"/>
      <c r="Q45" s="1" t="n">
        <v>326</v>
      </c>
    </row>
    <row r="46" customFormat="false" ht="12.8" hidden="false" customHeight="false" outlineLevel="0" collapsed="false">
      <c r="A46" s="0" t="n">
        <v>45</v>
      </c>
      <c r="B46" s="21" t="n">
        <v>3</v>
      </c>
      <c r="C46" s="5" t="n">
        <v>1</v>
      </c>
      <c r="D46" s="6" t="n">
        <v>1</v>
      </c>
      <c r="E46" s="6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K46" s="0" t="n">
        <v>5</v>
      </c>
      <c r="N46" s="1" t="n">
        <v>1</v>
      </c>
      <c r="O46" s="1" t="n">
        <v>1</v>
      </c>
      <c r="P46" s="1" t="s">
        <v>19</v>
      </c>
    </row>
    <row r="47" customFormat="false" ht="12.8" hidden="false" customHeight="false" outlineLevel="0" collapsed="false">
      <c r="A47" s="0" t="n">
        <v>46</v>
      </c>
      <c r="B47" s="21" t="n">
        <v>3</v>
      </c>
      <c r="C47" s="5" t="n">
        <v>1</v>
      </c>
      <c r="D47" s="6" t="n">
        <v>1</v>
      </c>
      <c r="E47" s="6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K47" s="0" t="n">
        <v>15</v>
      </c>
      <c r="L47" s="0" t="n">
        <v>11</v>
      </c>
      <c r="N47" s="1" t="n">
        <v>1</v>
      </c>
      <c r="O47" s="1" t="n">
        <v>1</v>
      </c>
      <c r="P47" s="1" t="s">
        <v>19</v>
      </c>
    </row>
    <row r="48" customFormat="false" ht="12.8" hidden="false" customHeight="false" outlineLevel="0" collapsed="false">
      <c r="A48" s="0" t="n">
        <v>47</v>
      </c>
      <c r="B48" s="21" t="n">
        <v>3</v>
      </c>
      <c r="C48" s="5" t="n">
        <v>1</v>
      </c>
      <c r="D48" s="7" t="n">
        <v>2</v>
      </c>
      <c r="E48" s="7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K48" s="0" t="n">
        <v>2.5</v>
      </c>
      <c r="N48" s="1" t="n">
        <v>1</v>
      </c>
      <c r="O48" s="1" t="n">
        <v>1</v>
      </c>
      <c r="P48" s="1" t="s">
        <v>19</v>
      </c>
    </row>
    <row r="49" customFormat="false" ht="12.8" hidden="false" customHeight="false" outlineLevel="0" collapsed="false">
      <c r="A49" s="0" t="n">
        <v>48</v>
      </c>
      <c r="B49" s="21" t="n">
        <v>3</v>
      </c>
      <c r="C49" s="5" t="n">
        <v>1</v>
      </c>
      <c r="D49" s="17" t="n">
        <v>3</v>
      </c>
      <c r="E49" s="17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K49" s="0" t="n">
        <v>3</v>
      </c>
      <c r="N49" s="1" t="n">
        <v>1</v>
      </c>
      <c r="O49" s="1" t="n">
        <v>1</v>
      </c>
      <c r="P49" s="1" t="s">
        <v>19</v>
      </c>
    </row>
    <row r="50" customFormat="false" ht="12.8" hidden="false" customHeight="false" outlineLevel="0" collapsed="false">
      <c r="A50" s="0" t="n">
        <v>49</v>
      </c>
      <c r="B50" s="21" t="n">
        <v>3</v>
      </c>
      <c r="C50" s="5" t="n">
        <v>1</v>
      </c>
      <c r="D50" s="13" t="n">
        <v>4</v>
      </c>
      <c r="E50" s="13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K50" s="0" t="n">
        <v>3</v>
      </c>
      <c r="N50" s="1" t="n">
        <v>1</v>
      </c>
      <c r="O50" s="1" t="n">
        <v>1</v>
      </c>
      <c r="P50" s="1" t="s">
        <v>19</v>
      </c>
    </row>
    <row r="51" customFormat="false" ht="12.8" hidden="false" customHeight="false" outlineLevel="0" collapsed="false">
      <c r="A51" s="0" t="n">
        <v>50</v>
      </c>
      <c r="B51" s="21" t="n">
        <v>3</v>
      </c>
      <c r="C51" s="5" t="n">
        <v>1</v>
      </c>
      <c r="D51" s="14" t="n">
        <v>5</v>
      </c>
      <c r="E51" s="14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K51" s="0" t="n">
        <v>7.5</v>
      </c>
      <c r="N51" s="1" t="n">
        <v>1</v>
      </c>
      <c r="O51" s="1" t="n">
        <v>1</v>
      </c>
      <c r="P51" s="1" t="s">
        <v>19</v>
      </c>
    </row>
    <row r="52" customFormat="false" ht="12.8" hidden="false" customHeight="false" outlineLevel="0" collapsed="false">
      <c r="A52" s="0" t="n">
        <v>51</v>
      </c>
      <c r="B52" s="21" t="n">
        <v>3</v>
      </c>
      <c r="C52" s="5" t="n">
        <v>1</v>
      </c>
      <c r="D52" s="14" t="n">
        <v>5</v>
      </c>
      <c r="E52" s="14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K52" s="0" t="n">
        <v>22.5</v>
      </c>
      <c r="N52" s="1" t="n">
        <v>1</v>
      </c>
      <c r="O52" s="1" t="n">
        <v>1</v>
      </c>
      <c r="P52" s="1" t="s">
        <v>19</v>
      </c>
    </row>
  </sheetData>
  <autoFilter ref="A1:P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RowHeight="12.8"/>
  <cols>
    <col collapsed="false" hidden="false" max="2" min="2" style="0" width="15.4336734693878"/>
    <col collapsed="false" hidden="false" max="3" min="3" style="0" width="14.5816326530612"/>
    <col collapsed="false" hidden="false" max="4" min="4" style="0" width="20.7908163265306"/>
    <col collapsed="false" hidden="false" max="5" min="5" style="0" width="10.6632653061225"/>
    <col collapsed="false" hidden="false" max="6" min="6" style="0" width="10.3928571428571"/>
    <col collapsed="false" hidden="false" max="7" min="7" style="0" width="12.1479591836735"/>
    <col collapsed="false" hidden="false" max="8" min="8" style="0" width="15.1173469387755"/>
    <col collapsed="false" hidden="false" max="9" min="9" style="0" width="12.4183673469388"/>
    <col collapsed="false" hidden="false" max="10" min="10" style="0" width="13.0918367346939"/>
    <col collapsed="false" hidden="false" max="11" min="11" style="0" width="14.0408163265306"/>
    <col collapsed="false" hidden="false" max="12" min="12" style="0" width="17.280612244898"/>
    <col collapsed="false" hidden="false" max="13" min="13" style="0" width="23.4897959183673"/>
    <col collapsed="false" hidden="false" max="14" min="14" style="0" width="14.0408163265306"/>
    <col collapsed="false" hidden="false" max="1025" min="15" style="0" width="8.36734693877551"/>
  </cols>
  <sheetData>
    <row r="1" customFormat="false" ht="12.8" hidden="false" customHeight="false" outlineLevel="0" collapsed="false">
      <c r="A1" s="22" t="s">
        <v>7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  <c r="L1" s="22" t="s">
        <v>30</v>
      </c>
      <c r="M1" s="22" t="s">
        <v>31</v>
      </c>
      <c r="N1" s="22" t="s">
        <v>32</v>
      </c>
      <c r="O1" s="22" t="s">
        <v>33</v>
      </c>
      <c r="P1" s="22" t="s">
        <v>34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35</v>
      </c>
      <c r="D2" s="0" t="s">
        <v>36</v>
      </c>
      <c r="E2" s="0" t="n">
        <v>136</v>
      </c>
      <c r="F2" s="0" t="s">
        <v>37</v>
      </c>
      <c r="G2" s="0" t="n">
        <v>2</v>
      </c>
      <c r="J2" s="0" t="n">
        <v>2</v>
      </c>
      <c r="K2" s="0" t="s">
        <v>38</v>
      </c>
      <c r="N2" s="0" t="s">
        <v>39</v>
      </c>
      <c r="O2" s="0" t="s">
        <v>40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41</v>
      </c>
      <c r="D3" s="0" t="s">
        <v>36</v>
      </c>
      <c r="E3" s="0" t="n">
        <v>136</v>
      </c>
      <c r="F3" s="0" t="s">
        <v>37</v>
      </c>
      <c r="G3" s="0" t="n">
        <v>2</v>
      </c>
      <c r="J3" s="0" t="n">
        <v>2</v>
      </c>
      <c r="K3" s="0" t="s">
        <v>38</v>
      </c>
      <c r="M3" s="0" t="s">
        <v>42</v>
      </c>
      <c r="O3" s="0" t="s">
        <v>40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43</v>
      </c>
      <c r="D4" s="0" t="s">
        <v>44</v>
      </c>
      <c r="E4" s="0" t="n">
        <v>189</v>
      </c>
      <c r="F4" s="0" t="s">
        <v>37</v>
      </c>
      <c r="G4" s="0" t="n">
        <v>2</v>
      </c>
      <c r="J4" s="0" t="n">
        <v>2</v>
      </c>
      <c r="K4" s="0" t="s">
        <v>38</v>
      </c>
      <c r="L4" s="0" t="s">
        <v>45</v>
      </c>
      <c r="M4" s="0" t="s">
        <v>46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47</v>
      </c>
      <c r="D5" s="18" t="s">
        <v>48</v>
      </c>
      <c r="E5" s="0" t="n">
        <v>138</v>
      </c>
      <c r="F5" s="0" t="s">
        <v>37</v>
      </c>
      <c r="G5" s="0" t="n">
        <v>2</v>
      </c>
      <c r="J5" s="0" t="n">
        <v>3</v>
      </c>
      <c r="K5" s="0" t="s">
        <v>49</v>
      </c>
      <c r="L5" s="0" t="s">
        <v>45</v>
      </c>
      <c r="P5" s="0" t="s">
        <v>50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51</v>
      </c>
      <c r="D6" s="18" t="s">
        <v>52</v>
      </c>
      <c r="E6" s="0" t="n">
        <v>0</v>
      </c>
      <c r="F6" s="0" t="s">
        <v>52</v>
      </c>
      <c r="G6" s="0" t="n">
        <v>0</v>
      </c>
      <c r="J6" s="0" t="n">
        <v>1</v>
      </c>
      <c r="K6" s="0" t="s">
        <v>53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54</v>
      </c>
      <c r="D7" s="18" t="s">
        <v>55</v>
      </c>
      <c r="E7" s="0" t="n">
        <v>301</v>
      </c>
      <c r="F7" s="0" t="s">
        <v>37</v>
      </c>
      <c r="G7" s="0" t="n">
        <v>2</v>
      </c>
      <c r="J7" s="0" t="n">
        <v>2</v>
      </c>
      <c r="K7" s="0" t="s">
        <v>38</v>
      </c>
      <c r="O7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3" activeCellId="0" sqref="U3"/>
    </sheetView>
  </sheetViews>
  <sheetFormatPr defaultRowHeight="12.8"/>
  <cols>
    <col collapsed="false" hidden="false" max="3" min="1" style="0" width="8.36734693877551"/>
    <col collapsed="false" hidden="false" max="5" min="4" style="0" width="15.6581632653061"/>
    <col collapsed="false" hidden="false" max="6" min="6" style="0" width="19.9795918367347"/>
    <col collapsed="false" hidden="false" max="9" min="7" style="0" width="12.4183673469388"/>
    <col collapsed="false" hidden="false" max="10" min="10" style="0" width="13.2295918367347"/>
    <col collapsed="false" hidden="false" max="11" min="11" style="0" width="12.2857142857143"/>
    <col collapsed="false" hidden="false" max="12" min="12" style="0" width="10.1224489795918"/>
    <col collapsed="false" hidden="false" max="13" min="13" style="0" width="8.23469387755102"/>
    <col collapsed="false" hidden="false" max="15" min="14" style="0" width="8.36734693877551"/>
    <col collapsed="false" hidden="false" max="16" min="16" style="0" width="12.4183673469388"/>
    <col collapsed="false" hidden="false" max="17" min="17" style="0" width="8.36734693877551"/>
    <col collapsed="false" hidden="false" max="18" min="18" style="0" width="12.2857142857143"/>
    <col collapsed="false" hidden="false" max="19" min="19" style="0" width="16.6020408163265"/>
    <col collapsed="false" hidden="false" max="1025" min="20" style="0" width="8.36734693877551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0" t="s">
        <v>34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SUMIFS(matches!$N$2:$N$52,matches!$B$2:$B$52,$A2,matches!$H$2:$H$52,$B2)</f>
        <v>1</v>
      </c>
      <c r="D2" s="0" t="n">
        <f aca="false">SUMIFS(matches!$N$2:$N$52,matches!$B$2:$B$52,$A2,matches!$H$2:$H$52,$B2, matches!$F$2:$F$52, 1)</f>
        <v>1</v>
      </c>
      <c r="E2" s="0" t="n">
        <f aca="false">SUMIFS(matches!$I$2:$I$52,matches!$B$2:$B$52,$A2,matches!$H$2:$H$52,$B2)</f>
        <v>8</v>
      </c>
      <c r="F2" s="0" t="n">
        <f aca="false">SUMIFS(matches!$I$2:$I$52,matches!$B$2:$B$52,$A2,matches!$H$2:$H$52,$B2, matches!$F$2:$F$52, 1)</f>
        <v>8</v>
      </c>
      <c r="G2" s="0" t="n">
        <v>1</v>
      </c>
      <c r="H2" s="0" t="s">
        <v>63</v>
      </c>
      <c r="I2" s="0" t="s">
        <v>64</v>
      </c>
      <c r="J2" s="0" t="str">
        <f aca="false">VLOOKUP(B2,all_products!$A$2:$C$6, 3, 0)</f>
        <v>General Empty</v>
      </c>
      <c r="K2" s="0" t="str">
        <f aca="false">VLOOKUP($B2, all_products!$A$2:$O$14, 4, 0)</f>
        <v>General</v>
      </c>
      <c r="L2" s="0" t="n">
        <f aca="false">VLOOKUP($B2, all_products!$A$2:$O$14, 5, 0)</f>
        <v>0</v>
      </c>
      <c r="M2" s="0" t="str">
        <f aca="false">VLOOKUP($B2, all_products!$A$2:$O$14, 6, 0)</f>
        <v>General</v>
      </c>
      <c r="N2" s="0" t="n">
        <f aca="false">VLOOKUP($B2, all_products!$A$2:$O$14, 7, 0)</f>
        <v>0</v>
      </c>
      <c r="Q2" s="0" t="n">
        <f aca="false">VLOOKUP($B2, all_products!$A$2:$K$6, 10, 0)</f>
        <v>1</v>
      </c>
      <c r="R2" s="0" t="str">
        <f aca="false">VLOOKUP($B2, all_products!$A$2:$K$6, 11, 0)</f>
        <v>Other</v>
      </c>
      <c r="S2" s="0" t="n">
        <f aca="false">VLOOKUP($B2, all_products!$A$2:$O$6, 12, 0)</f>
        <v>0</v>
      </c>
      <c r="T2" s="0" t="n">
        <f aca="false">VLOOKUP(B2, all_products!$A$2:$O$6, 13, 0)</f>
        <v>0</v>
      </c>
      <c r="U2" s="0" t="n">
        <f aca="false">VLOOKUP($B2, all_products!$A$2:$N$6, 14, 0)</f>
        <v>0</v>
      </c>
      <c r="V2" s="0" t="n">
        <f aca="false">VLOOKUP($B2, all_products!$A$2:$P$6, 16, 0)</f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SUMIFS(matches!$N$2:$N$52,matches!$B$2:$B$52,A3,matches!$H$2:$H$52,B3)</f>
        <v>9</v>
      </c>
      <c r="D3" s="0" t="n">
        <f aca="false">SUMIFS(matches!$N$2:$N$52,matches!$B$2:$B$52,$A3,matches!$H$2:$H$52,$B3,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63</v>
      </c>
      <c r="I3" s="0" t="s">
        <v>64</v>
      </c>
      <c r="J3" s="0" t="str">
        <f aca="false">VLOOKUP(B3,all_products!$A$2:$C$6, 3, 0)</f>
        <v>Product 1</v>
      </c>
      <c r="K3" s="0" t="str">
        <f aca="false">VLOOKUP(B3, all_products!$A$2:$O$14, 4, 0)</f>
        <v>DORITOS</v>
      </c>
      <c r="L3" s="0" t="n">
        <f aca="false">VLOOKUP($B3, all_products!$A$2:$O$14, 5, 0)</f>
        <v>136</v>
      </c>
      <c r="M3" s="0" t="str">
        <f aca="false">VLOOKUP($B3, all_products!$A$2:$O$14, 6, 0)</f>
        <v>CSN</v>
      </c>
      <c r="N3" s="0" t="n">
        <f aca="false">VLOOKUP($B3, all_products!$A$2:$O$14, 7, 0)</f>
        <v>2</v>
      </c>
      <c r="Q3" s="0" t="n">
        <f aca="false">VLOOKUP($B3, all_products!$A$2:$K$6, 10, 0)</f>
        <v>2</v>
      </c>
      <c r="R3" s="0" t="str">
        <f aca="false">VLOOKUP(B3, all_products!$A$2:$K$6, 11, 0)</f>
        <v>PEPSICO</v>
      </c>
      <c r="S3" s="0" t="n">
        <f aca="false">VLOOKUP($B3, all_products!$A$2:$O$6, 12, 0)</f>
        <v>0</v>
      </c>
      <c r="T3" s="0" t="n">
        <f aca="false">VLOOKUP(B3, all_products!$A$2:$O$6, 13, 0)</f>
        <v>0</v>
      </c>
      <c r="U3" s="0" t="str">
        <f aca="false">VLOOKUP($B3, all_products!$A$2:$N$6, 14, 0)</f>
        <v>EAT REAL HUMMUS LENTIL &amp; QUINOA CHIPS</v>
      </c>
      <c r="V3" s="0" t="n">
        <f aca="false">VLOOKUP($B3, all_products!$A$2:$P$6, 16, 0)</f>
        <v>0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SUMIFS(matches!$N$2:$N$52,matches!$B$2:$B$52,A4,matches!$H$2:$H$52,B4)</f>
        <v>7</v>
      </c>
      <c r="D4" s="0" t="n">
        <f aca="false">SUMIFS(matches!$N$2:$N$52,matches!$B$2:$B$52,$A4,matches!$H$2:$H$52,$B4,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63</v>
      </c>
      <c r="I4" s="0" t="s">
        <v>64</v>
      </c>
      <c r="J4" s="0" t="str">
        <f aca="false">VLOOKUP(B4,all_products!$A$2:$C$6, 3, 0)</f>
        <v>Product 2</v>
      </c>
      <c r="K4" s="0" t="str">
        <f aca="false">VLOOKUP(B4, all_products!$A$2:$O$14, 4, 0)</f>
        <v>DORITOS</v>
      </c>
      <c r="L4" s="0" t="n">
        <f aca="false">VLOOKUP($B4, all_products!$A$2:$O$14, 5, 0)</f>
        <v>136</v>
      </c>
      <c r="M4" s="0" t="str">
        <f aca="false">VLOOKUP($B4, all_products!$A$2:$O$14, 6, 0)</f>
        <v>CSN</v>
      </c>
      <c r="N4" s="0" t="n">
        <f aca="false">VLOOKUP($B4, all_products!$A$2:$O$14, 7, 0)</f>
        <v>2</v>
      </c>
      <c r="Q4" s="0" t="n">
        <f aca="false">VLOOKUP($B4, all_products!$A$2:$K$6, 10, 0)</f>
        <v>2</v>
      </c>
      <c r="R4" s="0" t="str">
        <f aca="false">VLOOKUP(B4, all_products!$A$2:$K$6, 11, 0)</f>
        <v>PEPSICO</v>
      </c>
      <c r="S4" s="0" t="n">
        <f aca="false">VLOOKUP($B4, all_products!$A$2:$O$6, 12, 0)</f>
        <v>0</v>
      </c>
      <c r="T4" s="0" t="str">
        <f aca="false">VLOOKUP(B4, all_products!$A$2:$O$6, 13, 0)</f>
        <v>Fun times together Tortilla</v>
      </c>
      <c r="U4" s="0" t="n">
        <f aca="false">VLOOKUP($B4, all_products!$A$2:$N$6, 14, 0)</f>
        <v>0</v>
      </c>
      <c r="V4" s="0" t="n">
        <f aca="false">VLOOKUP($B4, all_products!$A$2:$P$6, 16, 0)</f>
        <v>0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SUMIFS(matches!$N$2:$N$52,matches!$B$2:$B$52,A5,matches!$H$2:$H$52,B5)</f>
        <v>9</v>
      </c>
      <c r="D5" s="0" t="n">
        <f aca="false">SUMIFS(matches!$N$2:$N$52,matches!$B$2:$B$52,$A5,matches!$H$2:$H$52,$B5,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63</v>
      </c>
      <c r="I5" s="0" t="s">
        <v>64</v>
      </c>
      <c r="J5" s="0" t="str">
        <f aca="false">VLOOKUP(B5,all_products!$A$2:$C$6, 3, 0)</f>
        <v>Product 3</v>
      </c>
      <c r="K5" s="0" t="str">
        <f aca="false">VLOOKUP(B5, all_products!$A$2:$O$14, 4, 0)</f>
        <v>PRINGLES</v>
      </c>
      <c r="L5" s="0" t="n">
        <f aca="false">VLOOKUP($B5, all_products!$A$2:$O$14, 5, 0)</f>
        <v>189</v>
      </c>
      <c r="M5" s="0" t="str">
        <f aca="false">VLOOKUP($B5, all_products!$A$2:$O$14, 6, 0)</f>
        <v>CSN</v>
      </c>
      <c r="N5" s="0" t="n">
        <f aca="false">VLOOKUP($B5, all_products!$A$2:$O$14, 7, 0)</f>
        <v>2</v>
      </c>
      <c r="Q5" s="0" t="n">
        <f aca="false">VLOOKUP($B5, all_products!$A$2:$K$6, 10, 0)</f>
        <v>2</v>
      </c>
      <c r="R5" s="0" t="str">
        <f aca="false">VLOOKUP(B5, all_products!$A$2:$K$6, 11, 0)</f>
        <v>PEPSICO</v>
      </c>
      <c r="S5" s="0" t="str">
        <f aca="false">VLOOKUP($B5, all_products!$A$2:$O$6, 12, 0)</f>
        <v>Healthier Multipack</v>
      </c>
      <c r="T5" s="0" t="str">
        <f aca="false">VLOOKUP(B5, all_products!$A$2:$O$6, 13, 0)</f>
        <v>Fun times together Tubes</v>
      </c>
      <c r="U5" s="0" t="n">
        <f aca="false">VLOOKUP($B5, all_products!$A$2:$N$6, 14, 0)</f>
        <v>0</v>
      </c>
      <c r="V5" s="0" t="n">
        <f aca="false">VLOOKUP($B5, all_products!$A$2:$P$6, 16, 0)</f>
        <v>0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SUMIFS(matches!$N$2:$N$52,matches!$B$2:$B$52,A6,matches!$H$2:$H$52,B6)</f>
        <v>6</v>
      </c>
      <c r="D6" s="0" t="n">
        <f aca="false">SUMIFS(matches!$N$2:$N$52,matches!$B$2:$B$52,$A6,matches!$H$2:$H$52,$B6,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63</v>
      </c>
      <c r="I6" s="0" t="s">
        <v>64</v>
      </c>
      <c r="J6" s="0" t="str">
        <f aca="false">VLOOKUP(B6,all_products!$A$2:$C$6, 3, 0)</f>
        <v>Product 4</v>
      </c>
      <c r="K6" s="0" t="str">
        <f aca="false">VLOOKUP(B6, all_products!$A$2:$O$14, 4, 0)</f>
        <v>HULA HOOPS</v>
      </c>
      <c r="L6" s="0" t="n">
        <f aca="false">VLOOKUP($B6, all_products!$A$2:$O$14, 5, 0)</f>
        <v>138</v>
      </c>
      <c r="M6" s="0" t="str">
        <f aca="false">VLOOKUP($B6, all_products!$A$2:$O$14, 6, 0)</f>
        <v>CSN</v>
      </c>
      <c r="N6" s="0" t="n">
        <f aca="false">VLOOKUP($B6, all_products!$A$2:$O$14, 7, 0)</f>
        <v>2</v>
      </c>
      <c r="Q6" s="0" t="n">
        <f aca="false">VLOOKUP($B6, all_products!$A$2:$K$6, 10, 0)</f>
        <v>3</v>
      </c>
      <c r="R6" s="0" t="str">
        <f aca="false">VLOOKUP(B6, all_products!$A$2:$K$6, 11, 0)</f>
        <v>Non-pepsico</v>
      </c>
      <c r="S6" s="0" t="str">
        <f aca="false">VLOOKUP($B6, all_products!$A$2:$O$6, 12, 0)</f>
        <v>Healthier Multipack</v>
      </c>
      <c r="T6" s="0" t="n">
        <f aca="false">VLOOKUP(B6, all_products!$A$2:$O$6, 13, 0)</f>
        <v>0</v>
      </c>
      <c r="U6" s="0" t="n">
        <f aca="false">VLOOKUP($B6, all_products!$A$2:$N$6, 14, 0)</f>
        <v>0</v>
      </c>
      <c r="V6" s="0" t="str">
        <f aca="false">VLOOKUP($B6, all_products!$A$2:$P$6, 16, 0)</f>
        <v>display cardboard box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SUMIFS(matches!$N$2:$N$52,matches!$B$2:$B$52,A7,matches!$H$2:$H$52,B7)</f>
        <v>5</v>
      </c>
      <c r="D7" s="0" t="n">
        <f aca="false">SUMIFS(matches!$N$2:$N$52,matches!$B$2:$B$52,$A7,matches!$H$2:$H$52,$B7,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63</v>
      </c>
      <c r="I7" s="0" t="s">
        <v>64</v>
      </c>
      <c r="J7" s="0" t="str">
        <f aca="false">VLOOKUP(B7,all_products!$A$2:$C$6, 3, 0)</f>
        <v>Product 1</v>
      </c>
      <c r="K7" s="0" t="str">
        <f aca="false">VLOOKUP(B7, all_products!$A$2:$O$14, 4, 0)</f>
        <v>DORITOS</v>
      </c>
      <c r="L7" s="0" t="n">
        <f aca="false">VLOOKUP($B7, all_products!$A$2:$O$14, 5, 0)</f>
        <v>136</v>
      </c>
      <c r="M7" s="0" t="str">
        <f aca="false">VLOOKUP($B7, all_products!$A$2:$O$14, 6, 0)</f>
        <v>CSN</v>
      </c>
      <c r="N7" s="0" t="n">
        <f aca="false">VLOOKUP($B7, all_products!$A$2:$O$14, 7, 0)</f>
        <v>2</v>
      </c>
      <c r="Q7" s="0" t="n">
        <f aca="false">VLOOKUP($B7, all_products!$A$2:$K$6, 10, 0)</f>
        <v>2</v>
      </c>
      <c r="R7" s="0" t="str">
        <f aca="false">VLOOKUP(B7, all_products!$A$2:$K$6, 11, 0)</f>
        <v>PEPSICO</v>
      </c>
      <c r="S7" s="0" t="n">
        <f aca="false">VLOOKUP($B7, all_products!$A$2:$O$6, 12, 0)</f>
        <v>0</v>
      </c>
      <c r="T7" s="0" t="n">
        <f aca="false">VLOOKUP(B7, all_products!$A$2:$O$6, 13, 0)</f>
        <v>0</v>
      </c>
      <c r="U7" s="0" t="str">
        <f aca="false">VLOOKUP($B7, all_products!$A$2:$N$6, 14, 0)</f>
        <v>EAT REAL HUMMUS LENTIL &amp; QUINOA CHIPS</v>
      </c>
      <c r="V7" s="0" t="n">
        <f aca="false">VLOOKUP($B7, all_products!$A$2:$P$6, 16, 0)</f>
        <v>0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SUMIFS(matches!$N$2:$N$52,matches!$B$2:$B$52,A8,matches!$H$2:$H$52,B8)</f>
        <v>6</v>
      </c>
      <c r="D8" s="0" t="n">
        <f aca="false">SUMIFS(matches!$N$2:$N$52,matches!$B$2:$B$52,$A8,matches!$H$2:$H$52,$B8,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63</v>
      </c>
      <c r="I8" s="0" t="s">
        <v>64</v>
      </c>
      <c r="J8" s="0" t="str">
        <f aca="false">VLOOKUP(B8,all_products!$A$2:$C$6, 3, 0)</f>
        <v>Product 2</v>
      </c>
      <c r="K8" s="0" t="str">
        <f aca="false">VLOOKUP(B8, all_products!$A$2:$O$14, 4, 0)</f>
        <v>DORITOS</v>
      </c>
      <c r="L8" s="0" t="n">
        <f aca="false">VLOOKUP($B8, all_products!$A$2:$O$14, 5, 0)</f>
        <v>136</v>
      </c>
      <c r="M8" s="0" t="str">
        <f aca="false">VLOOKUP($B8, all_products!$A$2:$O$14, 6, 0)</f>
        <v>CSN</v>
      </c>
      <c r="N8" s="0" t="n">
        <f aca="false">VLOOKUP($B8, all_products!$A$2:$O$14, 7, 0)</f>
        <v>2</v>
      </c>
      <c r="Q8" s="0" t="n">
        <f aca="false">VLOOKUP($B8, all_products!$A$2:$K$6, 10, 0)</f>
        <v>2</v>
      </c>
      <c r="R8" s="0" t="str">
        <f aca="false">VLOOKUP(B8, all_products!$A$2:$K$6, 11, 0)</f>
        <v>PEPSICO</v>
      </c>
      <c r="S8" s="0" t="n">
        <f aca="false">VLOOKUP($B8, all_products!$A$2:$O$6, 12, 0)</f>
        <v>0</v>
      </c>
      <c r="T8" s="0" t="str">
        <f aca="false">VLOOKUP(B8, all_products!$A$2:$O$6, 13, 0)</f>
        <v>Fun times together Tortilla</v>
      </c>
      <c r="U8" s="0" t="n">
        <f aca="false">VLOOKUP($B8, all_products!$A$2:$N$6, 14, 0)</f>
        <v>0</v>
      </c>
      <c r="V8" s="0" t="n">
        <f aca="false">VLOOKUP($B8, all_products!$A$2:$P$6, 16, 0)</f>
        <v>0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SUMIFS(matches!$N$2:$N$52,matches!$B$2:$B$52,A9,matches!$H$2:$H$52,B9)</f>
        <v>1</v>
      </c>
      <c r="D9" s="0" t="n">
        <f aca="false">SUMIFS(matches!$N$2:$N$52,matches!$B$2:$B$52,$A9,matches!$H$2:$H$52,$B9,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63</v>
      </c>
      <c r="I9" s="0" t="s">
        <v>64</v>
      </c>
      <c r="J9" s="0" t="str">
        <f aca="false">VLOOKUP(B9,all_products!$A$2:$C$6, 3, 0)</f>
        <v>Product 3</v>
      </c>
      <c r="K9" s="0" t="str">
        <f aca="false">VLOOKUP(B9, all_products!$A$2:$O$14, 4, 0)</f>
        <v>PRINGLES</v>
      </c>
      <c r="L9" s="0" t="n">
        <f aca="false">VLOOKUP($B9, all_products!$A$2:$O$14, 5, 0)</f>
        <v>189</v>
      </c>
      <c r="M9" s="0" t="str">
        <f aca="false">VLOOKUP($B9, all_products!$A$2:$O$14, 6, 0)</f>
        <v>CSN</v>
      </c>
      <c r="N9" s="0" t="n">
        <f aca="false">VLOOKUP($B9, all_products!$A$2:$O$14, 7, 0)</f>
        <v>2</v>
      </c>
      <c r="Q9" s="0" t="n">
        <f aca="false">VLOOKUP($B9, all_products!$A$2:$K$6, 10, 0)</f>
        <v>2</v>
      </c>
      <c r="R9" s="0" t="str">
        <f aca="false">VLOOKUP(B9, all_products!$A$2:$K$6, 11, 0)</f>
        <v>PEPSICO</v>
      </c>
      <c r="S9" s="0" t="str">
        <f aca="false">VLOOKUP($B9, all_products!$A$2:$O$6, 12, 0)</f>
        <v>Healthier Multipack</v>
      </c>
      <c r="T9" s="0" t="str">
        <f aca="false">VLOOKUP(B9, all_products!$A$2:$O$6, 13, 0)</f>
        <v>Fun times together Tubes</v>
      </c>
      <c r="U9" s="0" t="n">
        <f aca="false">VLOOKUP($B9, all_products!$A$2:$N$6, 14, 0)</f>
        <v>0</v>
      </c>
      <c r="V9" s="0" t="n">
        <f aca="false">VLOOKUP($B9, all_products!$A$2:$P$6, 16, 0)</f>
        <v>0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SUMIFS(matches!$N$2:$N$52,matches!$B$2:$B$52,A10,matches!$H$2:$H$52,B10)</f>
        <v>2</v>
      </c>
      <c r="D10" s="0" t="n">
        <f aca="false">SUMIFS(matches!$N$2:$N$52,matches!$B$2:$B$52,$A10,matches!$H$2:$H$52,$B10,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65</v>
      </c>
      <c r="I10" s="0" t="s">
        <v>66</v>
      </c>
      <c r="J10" s="0" t="str">
        <f aca="false">VLOOKUP(B10,all_products!$A$2:$C$6, 3, 0)</f>
        <v>Product 1</v>
      </c>
      <c r="K10" s="0" t="str">
        <f aca="false">VLOOKUP(B10, all_products!$A$2:$O$14, 4, 0)</f>
        <v>DORITOS</v>
      </c>
      <c r="L10" s="0" t="n">
        <f aca="false">VLOOKUP($B10, all_products!$A$2:$O$14, 5, 0)</f>
        <v>136</v>
      </c>
      <c r="M10" s="0" t="str">
        <f aca="false">VLOOKUP($B10, all_products!$A$2:$O$14, 6, 0)</f>
        <v>CSN</v>
      </c>
      <c r="N10" s="0" t="n">
        <f aca="false">VLOOKUP($B10, all_products!$A$2:$O$14, 7, 0)</f>
        <v>2</v>
      </c>
      <c r="Q10" s="0" t="n">
        <f aca="false">VLOOKUP($B10, all_products!$A$2:$K$6, 10, 0)</f>
        <v>2</v>
      </c>
      <c r="R10" s="0" t="str">
        <f aca="false">VLOOKUP(B10, all_products!$A$2:$K$6, 11, 0)</f>
        <v>PEPSICO</v>
      </c>
      <c r="S10" s="0" t="n">
        <f aca="false">VLOOKUP($B10, all_products!$A$2:$O$6, 12, 0)</f>
        <v>0</v>
      </c>
      <c r="T10" s="0" t="n">
        <f aca="false">VLOOKUP(B10, all_products!$A$2:$O$6, 13, 0)</f>
        <v>0</v>
      </c>
      <c r="U10" s="0" t="str">
        <f aca="false">VLOOKUP($B10, all_products!$A$2:$N$6, 14, 0)</f>
        <v>EAT REAL HUMMUS LENTIL &amp; QUINOA CHIPS</v>
      </c>
      <c r="V10" s="0" t="n">
        <f aca="false">VLOOKUP($B10, all_products!$A$2:$P$6, 16, 0)</f>
        <v>0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SUMIFS(matches!$N$2:$N$52,matches!$B$2:$B$52,A11,matches!$H$2:$H$52,B11)</f>
        <v>3</v>
      </c>
      <c r="D11" s="0" t="n">
        <f aca="false">SUMIFS(matches!$N$2:$N$52,matches!$B$2:$B$52,$A11,matches!$H$2:$H$52,$B11,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65</v>
      </c>
      <c r="I11" s="0" t="s">
        <v>66</v>
      </c>
      <c r="J11" s="0" t="str">
        <f aca="false">VLOOKUP(B11,all_products!$A$2:$C$6, 3, 0)</f>
        <v>Product 2</v>
      </c>
      <c r="K11" s="0" t="str">
        <f aca="false">VLOOKUP(B11, all_products!$A$2:$O$14, 4, 0)</f>
        <v>DORITOS</v>
      </c>
      <c r="L11" s="0" t="n">
        <f aca="false">VLOOKUP($B11, all_products!$A$2:$O$14, 5, 0)</f>
        <v>136</v>
      </c>
      <c r="M11" s="0" t="str">
        <f aca="false">VLOOKUP($B11, all_products!$A$2:$O$14, 6, 0)</f>
        <v>CSN</v>
      </c>
      <c r="N11" s="0" t="n">
        <f aca="false">VLOOKUP($B11, all_products!$A$2:$O$14, 7, 0)</f>
        <v>2</v>
      </c>
      <c r="Q11" s="0" t="n">
        <f aca="false">VLOOKUP($B11, all_products!$A$2:$K$6, 10, 0)</f>
        <v>2</v>
      </c>
      <c r="R11" s="0" t="str">
        <f aca="false">VLOOKUP(B11, all_products!$A$2:$K$6, 11, 0)</f>
        <v>PEPSICO</v>
      </c>
      <c r="S11" s="0" t="n">
        <f aca="false">VLOOKUP($B11, all_products!$A$2:$O$6, 12, 0)</f>
        <v>0</v>
      </c>
      <c r="T11" s="0" t="str">
        <f aca="false">VLOOKUP(B11, all_products!$A$2:$O$6, 13, 0)</f>
        <v>Fun times together Tortilla</v>
      </c>
      <c r="U11" s="0" t="n">
        <f aca="false">VLOOKUP($B11, all_products!$A$2:$N$6, 14, 0)</f>
        <v>0</v>
      </c>
      <c r="V11" s="0" t="n">
        <f aca="false">VLOOKUP($B11, all_products!$A$2:$P$6, 16, 0)</f>
        <v>0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SUMIFS(matches!$N$2:$N$52,matches!$B$2:$B$52,A12,matches!$H$2:$H$52,B12)</f>
        <v>2</v>
      </c>
      <c r="D12" s="0" t="n">
        <f aca="false">SUMIFS(matches!$N$2:$N$52,matches!$B$2:$B$52,$A12,matches!$H$2:$H$52,$B12,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65</v>
      </c>
      <c r="I12" s="0" t="s">
        <v>66</v>
      </c>
      <c r="J12" s="0" t="str">
        <f aca="false">VLOOKUP(B12,all_products!$A$2:$C$6, 3, 0)</f>
        <v>Product 3</v>
      </c>
      <c r="K12" s="0" t="str">
        <f aca="false">VLOOKUP(B12, all_products!$A$2:$O$14, 4, 0)</f>
        <v>PRINGLES</v>
      </c>
      <c r="L12" s="0" t="n">
        <f aca="false">VLOOKUP($B12, all_products!$A$2:$O$14, 5, 0)</f>
        <v>189</v>
      </c>
      <c r="M12" s="0" t="str">
        <f aca="false">VLOOKUP($B12, all_products!$A$2:$O$14, 6, 0)</f>
        <v>CSN</v>
      </c>
      <c r="N12" s="0" t="n">
        <f aca="false">VLOOKUP($B12, all_products!$A$2:$O$14, 7, 0)</f>
        <v>2</v>
      </c>
      <c r="Q12" s="0" t="n">
        <f aca="false">VLOOKUP($B12, all_products!$A$2:$K$6, 10, 0)</f>
        <v>2</v>
      </c>
      <c r="R12" s="0" t="str">
        <f aca="false">VLOOKUP(B12, all_products!$A$2:$K$6, 11, 0)</f>
        <v>PEPSICO</v>
      </c>
      <c r="S12" s="0" t="str">
        <f aca="false">VLOOKUP($B12, all_products!$A$2:$O$6, 12, 0)</f>
        <v>Healthier Multipack</v>
      </c>
      <c r="T12" s="0" t="str">
        <f aca="false">VLOOKUP(B12, all_products!$A$2:$O$6, 13, 0)</f>
        <v>Fun times together Tubes</v>
      </c>
      <c r="U12" s="0" t="n">
        <f aca="false">VLOOKUP($B12, all_products!$A$2:$N$6, 14, 0)</f>
        <v>0</v>
      </c>
      <c r="V12" s="0" t="n">
        <f aca="false">VLOOKUP($B12, all_products!$A$2:$P$6, 16, 0)</f>
        <v>0</v>
      </c>
    </row>
  </sheetData>
  <autoFilter ref="A1:U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4" activeCellId="0" sqref="B34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0</v>
      </c>
      <c r="B1" s="0" t="s">
        <v>67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</row>
    <row r="33" customFormat="false" ht="12.8" hidden="false" customHeight="false" outlineLevel="0" collapsed="false">
      <c r="A33" s="0" t="n">
        <v>32</v>
      </c>
      <c r="B33" s="0" t="n">
        <v>1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2019-08-01T16:09:23Z</dcterms:modified>
  <cp:revision>91</cp:revision>
  <dc:subject/>
  <dc:title/>
</cp:coreProperties>
</file>