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matches!$A$1:$Q$52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matches!$A$1:$P$52</definedName>
    <definedName function="false" hidden="false" localSheetId="0" name="_xlnm._FilterDatabase_0" vbProcedure="false">matches!$A$1:$Q$52</definedName>
    <definedName function="false" hidden="false" localSheetId="0" name="_xlnm._FilterDatabase_0_0" vbProcedure="false">matches!$A$1:$P$52</definedName>
    <definedName function="false" hidden="false" localSheetId="0" name="_xlnm._FilterDatabase_0_0_0" vbProcedure="false">matches!$A$1:$Q$52</definedName>
    <definedName function="false" hidden="false" localSheetId="0" name="_xlnm._FilterDatabase_0_0_0_0" vbProcedure="false">matches!$A$1:$P$52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matches!$A$1:$P$52</definedName>
    <definedName function="false" hidden="false" localSheetId="0" name="_xlnm._FilterDatabase_0_0_0_0_0_0_0" vbProcedure="false">matches!$A$1:$N$52</definedName>
    <definedName function="false" hidden="false" localSheetId="0" name="_xlnm._FilterDatabase_0_0_0_0_0_0_0_0" vbProcedure="false">matches!$A$1:$P$52</definedName>
    <definedName function="false" hidden="false" localSheetId="0" name="_xlnm._FilterDatabase_0_0_0_0_0_0_0_0_0" vbProcedure="false">matches!$A$1:$N$52</definedName>
    <definedName function="false" hidden="false" localSheetId="0" name="_xlnm._FilterDatabase_0_0_0_0_0_0_0_0_0_0" vbProcedure="false">matches!$A$1:$P$52</definedName>
    <definedName function="false" hidden="false" localSheetId="0" name="_xlnm._FilterDatabase_0_0_0_0_0_0_0_0_0_0_0" vbProcedure="false">matches!$A$1:$N$52</definedName>
    <definedName function="false" hidden="false" localSheetId="0" name="_xlnm._FilterDatabase_0_0_0_0_0_0_0_0_0_0_0_0" vbProcedure="false">matches!$A$1:$N$52</definedName>
    <definedName function="false" hidden="false" localSheetId="0" name="_xlnm._FilterDatabase_0_0_0_0_0_0_0_0_0_0_0_0_0" vbProcedure="false">matches!$A$1:$N$52</definedName>
    <definedName function="false" hidden="false" localSheetId="0" name="_xlnm._FilterDatabase_0_0_0_0_0_0_0_0_0_0_0_0_0_0" vbProcedure="false">matches!$A$1:$N$52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  <definedName function="false" hidden="false" localSheetId="2" name="_xlnm._FilterDatabase_0_0_0_0_0_0" vbProcedure="false">scif!$A$1:$V$12</definedName>
    <definedName function="false" hidden="false" localSheetId="2" name="_xlnm._FilterDatabase_0_0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<sst xmlns="http://schemas.openxmlformats.org/spreadsheetml/2006/main" count="140" uniqueCount="79">
  <si>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</si>
  <si>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</si>
  <si>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</si>
  <si>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</si>
  <si>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</si>
  <si>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</si>
  <si>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</si>
  <si>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</si>
  <si>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</si>
  <si>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</si>
  <si>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</si>
  <si>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</si>
  <si>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</si>
  <si>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</si>
  <si>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</si>
  <si>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</si>
  <si>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</si>
  <si>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</si>
  <si>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</si>
  <si>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</si>
  <si>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</si>
  <si>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</si>
  <si>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</si>
  <si>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</si>
  <si>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</si>
  <si>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</si>
  <si>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</si>
  <si>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</si>
  <si>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</si>
  <si>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</si>
  <si>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</si>
  <si>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</si>
  <si>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</si>
  <si>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</si>
  <si>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</si>
  <si>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</si>
  <si>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 1</t>
  </si>
  <si>
    <t xml:space="preserve">DORITOS</t>
  </si>
  <si>
    <t xml:space="preserve">CSN</t>
  </si>
  <si>
    <t xml:space="preserve">Sharing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</si>
  <si>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</si>
  <si>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</si>
  <si>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</si>
  <si>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</si>
  <si>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</si>
  <si>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</si>
  <si>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</si>
  <si>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</si>
  <si>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</si>
  <si>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</si>
  <si>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Nuts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</si>
  <si>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</si>
  <si>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</si>
  <si>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</si>
  <si>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</si>
  <si>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</si>
  <si>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</si>
  <si>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</si>
  <si>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</si>
  <si>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</si>
  <si>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Dips</t>
  </si>
  <si>
    <t xml:space="preserve">Other</t>
  </si>
  <si>
    <t xml:space="preserve">Product 5</t>
  </si>
  <si>
    <t xml:space="preserve">BLACK COUNTRY SNACKS</t>
  </si>
  <si>
    <t xml:space="preserve">MP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</si>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</sst>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3" activePane="bottomLeft" state="frozen"/>
      <selection pane="topLeft" activeCell="A1" activeCellId="0" sqref="A1"/>
      <selection pane="bottomLeft" activeCell="A44" activeCellId="0" sqref="A44"/>
    </sheetView>
  </sheetViews>
  <sheetFormatPr defaultRowHeight="12.8"/>
  <cols>
    <col collapsed="false" hidden="false" max="1" min="1" style="0" width="11.6071428571429"/>
    <col collapsed="false" hidden="false" max="2" min="2" style="0" width="10.1224489795918"/>
    <col collapsed="false" hidden="false" max="4" min="3" style="0" width="8.50510204081633"/>
    <col collapsed="false" hidden="false" max="5" min="5" style="0" width="19.3061224489796"/>
    <col collapsed="false" hidden="false" max="6" min="6" style="0" width="10.8010204081633"/>
    <col collapsed="false" hidden="false" max="7" min="7" style="0" width="13.5"/>
    <col collapsed="false" hidden="false" max="8" min="8" style="0" width="8.50510204081633"/>
    <col collapsed="false" hidden="false" max="9" min="9" style="0" width="13.7704081632653"/>
    <col collapsed="false" hidden="false" max="12" min="10" style="0" width="8.50510204081633"/>
    <col collapsed="false" hidden="false" max="13" min="13" style="0" width="12.1479591836735"/>
    <col collapsed="false" hidden="false" max="14" min="14" style="1" width="6.88265306122449"/>
    <col collapsed="false" hidden="false" max="15" min="15" style="1" width="3.51020408163265"/>
    <col collapsed="false" hidden="false" max="16" min="16" style="1" width="15.1173469387755"/>
    <col collapsed="false" hidden="false" max="17" min="17" style="1" width="12.6887755102041"/>
    <col collapsed="false" hidden="false" max="1025" min="18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Q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RowHeight="12.8"/>
  <cols>
    <col collapsed="false" hidden="false" max="1" min="1" style="0" width="8.23469387755102"/>
    <col collapsed="false" hidden="false" max="2" min="2" style="0" width="3.64285714285714"/>
    <col collapsed="false" hidden="false" max="3" min="3" style="0" width="13.7704081632653"/>
    <col collapsed="false" hidden="false" max="4" min="4" style="0" width="19.9795918367347"/>
    <col collapsed="false" hidden="false" max="5" min="5" style="0" width="10.2602040816327"/>
    <col collapsed="false" hidden="false" max="6" min="6" style="0" width="9.98979591836735"/>
    <col collapsed="false" hidden="false" max="7" min="7" style="0" width="11.3418367346939"/>
    <col collapsed="false" hidden="false" max="8" min="8" style="0" width="14.3112244897959"/>
    <col collapsed="false" hidden="false" max="9" min="9" style="0" width="18.765306122449"/>
    <col collapsed="false" hidden="false" max="10" min="10" style="0" width="12.6887755102041"/>
    <col collapsed="false" hidden="false" max="11" min="11" style="0" width="13.2295918367347"/>
    <col collapsed="false" hidden="false" max="12" min="12" style="0" width="16.469387755102"/>
    <col collapsed="false" hidden="false" max="13" min="13" style="0" width="22.5459183673469"/>
    <col collapsed="false" hidden="false" max="14" min="14" style="0" width="24.9744897959184"/>
    <col collapsed="false" hidden="false" max="1025" min="15" style="0" width="8.50510204081633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  <c r="Q1" s="0" t="s">
        <v>35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36</v>
      </c>
      <c r="D2" s="0" t="s">
        <v>37</v>
      </c>
      <c r="E2" s="0" t="n">
        <v>136</v>
      </c>
      <c r="F2" s="0" t="s">
        <v>38</v>
      </c>
      <c r="G2" s="0" t="n">
        <v>2</v>
      </c>
      <c r="H2" s="0" t="s">
        <v>39</v>
      </c>
      <c r="I2" s="0" t="n">
        <v>5</v>
      </c>
      <c r="J2" s="0" t="n">
        <v>2</v>
      </c>
      <c r="K2" s="0" t="s">
        <v>40</v>
      </c>
      <c r="N2" s="0" t="s">
        <v>41</v>
      </c>
      <c r="O2" s="0" t="s">
        <v>42</v>
      </c>
      <c r="Q2" s="0" t="s">
        <v>43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44</v>
      </c>
      <c r="D3" s="0" t="s">
        <v>37</v>
      </c>
      <c r="E3" s="0" t="n">
        <v>136</v>
      </c>
      <c r="F3" s="0" t="s">
        <v>38</v>
      </c>
      <c r="G3" s="0" t="n">
        <v>2</v>
      </c>
      <c r="H3" s="0" t="s">
        <v>39</v>
      </c>
      <c r="I3" s="0" t="n">
        <v>5</v>
      </c>
      <c r="J3" s="0" t="n">
        <v>2</v>
      </c>
      <c r="K3" s="0" t="s">
        <v>40</v>
      </c>
      <c r="M3" s="0" t="s">
        <v>45</v>
      </c>
      <c r="N3" s="0" t="s">
        <v>46</v>
      </c>
      <c r="O3" s="0" t="s">
        <v>42</v>
      </c>
      <c r="Q3" s="0" t="s">
        <v>47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48</v>
      </c>
      <c r="D4" s="0" t="s">
        <v>49</v>
      </c>
      <c r="E4" s="0" t="n">
        <v>189</v>
      </c>
      <c r="F4" s="0" t="s">
        <v>38</v>
      </c>
      <c r="G4" s="0" t="n">
        <v>2</v>
      </c>
      <c r="H4" s="0" t="s">
        <v>50</v>
      </c>
      <c r="I4" s="0" t="n">
        <v>14</v>
      </c>
      <c r="J4" s="0" t="n">
        <v>2</v>
      </c>
      <c r="K4" s="0" t="s">
        <v>40</v>
      </c>
      <c r="L4" s="0" t="s">
        <v>51</v>
      </c>
      <c r="M4" s="0" t="s">
        <v>52</v>
      </c>
      <c r="N4" s="0" t="s">
        <v>46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53</v>
      </c>
      <c r="D5" s="18" t="s">
        <v>54</v>
      </c>
      <c r="E5" s="0" t="n">
        <v>138</v>
      </c>
      <c r="F5" s="0" t="s">
        <v>38</v>
      </c>
      <c r="G5" s="0" t="n">
        <v>2</v>
      </c>
      <c r="H5" s="0" t="s">
        <v>39</v>
      </c>
      <c r="I5" s="0" t="n">
        <v>5</v>
      </c>
      <c r="J5" s="0" t="n">
        <v>3</v>
      </c>
      <c r="K5" s="0" t="s">
        <v>55</v>
      </c>
      <c r="L5" s="0" t="s">
        <v>51</v>
      </c>
      <c r="N5" s="0" t="s">
        <v>56</v>
      </c>
      <c r="P5" s="0" t="s">
        <v>57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58</v>
      </c>
      <c r="D6" s="18" t="s">
        <v>59</v>
      </c>
      <c r="E6" s="0" t="n">
        <v>0</v>
      </c>
      <c r="F6" s="0" t="s">
        <v>59</v>
      </c>
      <c r="G6" s="0" t="n">
        <v>0</v>
      </c>
      <c r="H6" s="0" t="s">
        <v>60</v>
      </c>
      <c r="I6" s="0" t="n">
        <v>13</v>
      </c>
      <c r="J6" s="0" t="n">
        <v>1</v>
      </c>
      <c r="K6" s="0" t="s">
        <v>61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62</v>
      </c>
      <c r="D7" s="18" t="s">
        <v>63</v>
      </c>
      <c r="E7" s="0" t="n">
        <v>301</v>
      </c>
      <c r="F7" s="0" t="s">
        <v>38</v>
      </c>
      <c r="G7" s="0" t="n">
        <v>2</v>
      </c>
      <c r="H7" s="0" t="s">
        <v>64</v>
      </c>
      <c r="I7" s="0" t="n">
        <v>7</v>
      </c>
      <c r="J7" s="0" t="n">
        <v>2</v>
      </c>
      <c r="K7" s="0" t="s">
        <v>40</v>
      </c>
      <c r="N7" s="0" t="s">
        <v>46</v>
      </c>
      <c r="O7" s="0" t="s">
        <v>42</v>
      </c>
      <c r="Q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0510204081633"/>
    <col collapsed="false" hidden="false" max="5" min="4" style="0" width="15.2551020408163"/>
    <col collapsed="false" hidden="false" max="6" min="6" style="0" width="19.1683673469388"/>
    <col collapsed="false" hidden="false" max="9" min="7" style="0" width="11.8775510204082"/>
    <col collapsed="false" hidden="false" max="11" min="10" style="0" width="12.8265306122449"/>
    <col collapsed="false" hidden="false" max="12" min="12" style="0" width="11.6071428571429"/>
    <col collapsed="false" hidden="false" max="13" min="13" style="0" width="9.71938775510204"/>
    <col collapsed="false" hidden="false" max="14" min="14" style="0" width="8.36734693877551"/>
    <col collapsed="false" hidden="false" max="16" min="15" style="0" width="8.50510204081633"/>
    <col collapsed="false" hidden="false" max="17" min="17" style="0" width="11.8775510204082"/>
    <col collapsed="false" hidden="false" max="18" min="18" style="0" width="8.50510204081633"/>
    <col collapsed="false" hidden="false" max="19" min="19" style="0" width="11.6071428571429"/>
    <col collapsed="false" hidden="false" max="20" min="20" style="0" width="15.7959183673469"/>
    <col collapsed="false" hidden="false" max="1025" min="21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0" t="s">
        <v>34</v>
      </c>
      <c r="X1" s="0" t="s">
        <v>35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74</v>
      </c>
      <c r="I2" s="0" t="s">
        <v>75</v>
      </c>
      <c r="J2" s="0" t="n">
        <v>1</v>
      </c>
      <c r="K2" s="0" t="str">
        <f aca="false">VLOOKUP(B2,all_products!$A$2:$C$6, 3, 0)</f>
        <v>General Empty</v>
      </c>
      <c r="L2" s="0" t="str">
        <f aca="false">VLOOKUP($B2, all_products!$A$2:$O$14, 4, 0)</f>
        <v>General</v>
      </c>
      <c r="M2" s="0" t="n">
        <f aca="false">VLOOKUP($B2, all_products!$A$2:$O$14, 5, 0)</f>
        <v>0</v>
      </c>
      <c r="N2" s="0" t="str">
        <f aca="false">VLOOKUP($B2, all_products!$A$2:$O$14, 6, 0)</f>
        <v>General</v>
      </c>
      <c r="O2" s="0" t="n">
        <f aca="false">VLOOKUP($B2, all_products!$A$2:$O$14, 7, 0)</f>
        <v>0</v>
      </c>
      <c r="P2" s="0" t="str">
        <f aca="false">VLOOKUP($B2, all_products!$A$2:$O$14,8, 0)</f>
        <v>Dips</v>
      </c>
      <c r="Q2" s="0" t="n">
        <f aca="false">VLOOKUP($B2, all_products!$A$2:$O$14,9, 0)</f>
        <v>13</v>
      </c>
      <c r="R2" s="0" t="n">
        <f aca="false">VLOOKUP($B2, all_products!$A$2:$K$6, 10, 0)</f>
        <v>1</v>
      </c>
      <c r="S2" s="0" t="str">
        <f aca="false">VLOOKUP($B2, all_products!$A$2:$K$6, 11, 0)</f>
        <v>Other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n">
        <f aca="false">VLOOKUP($B2, all_products!$A$2:$N$6, 14, 0)</f>
        <v>0</v>
      </c>
      <c r="W2" s="0" t="n">
        <f aca="false">VLOOKUP($B2, all_products!$A$2:$P$6, 16, 0)</f>
        <v>0</v>
      </c>
      <c r="X2" s="0" t="n">
        <f aca="false">VLOOKUP($B2, all_products!$A$2:$Q$6, 17,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74</v>
      </c>
      <c r="I3" s="0" t="s">
        <v>75</v>
      </c>
      <c r="J3" s="0" t="n">
        <v>1</v>
      </c>
      <c r="K3" s="0" t="str">
        <f aca="false">VLOOKUP(B3,all_products!$A$2:$C$6, 3, 0)</f>
        <v>Product 1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P3" s="0" t="str">
        <f aca="false">VLOOKUP($B3, all_products!$A$2:$O$14,8, 0)</f>
        <v>Sharing</v>
      </c>
      <c r="Q3" s="0" t="n">
        <f aca="false">VLOOKUP($B3, all_products!$A$2:$O$14,9, 0)</f>
        <v>5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n">
        <f aca="false">VLOOKUP(B3, all_products!$A$2:$O$6, 13, 0)</f>
        <v>0</v>
      </c>
      <c r="V3" s="0" t="str">
        <f aca="false">VLOOKUP($B3, all_products!$A$2:$N$6, 14, 0)</f>
        <v>EAT REAL HUMMUS LENTIL &amp; QUINOA CHIPS</v>
      </c>
      <c r="W3" s="0" t="n">
        <f aca="false">VLOOKUP($B3, all_products!$A$2:$P$6, 16, 0)</f>
        <v>0</v>
      </c>
      <c r="X3" s="0" t="str">
        <f aca="false">VLOOKUP($B3, all_products!$A$2:$Q$6, 17,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74</v>
      </c>
      <c r="I4" s="0" t="s">
        <v>75</v>
      </c>
      <c r="J4" s="0" t="n">
        <v>1</v>
      </c>
      <c r="K4" s="0" t="str">
        <f aca="false">VLOOKUP(B4,all_products!$A$2:$C$6, 3, 0)</f>
        <v>Product 2</v>
      </c>
      <c r="L4" s="0" t="str">
        <f aca="false">VLOOKUP(B4, all_products!$A$2:$O$14, 4, 0)</f>
        <v>DORITOS</v>
      </c>
      <c r="M4" s="0" t="n">
        <f aca="false">VLOOKUP($B4, all_products!$A$2:$O$14, 5, 0)</f>
        <v>136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P4" s="0" t="str">
        <f aca="false">VLOOKUP($B4, all_products!$A$2:$O$14,8, 0)</f>
        <v>Sharing</v>
      </c>
      <c r="Q4" s="0" t="n">
        <f aca="false">VLOOKUP($B4, all_products!$A$2:$O$14,9, 0)</f>
        <v>5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n">
        <f aca="false">VLOOKUP($B4, all_products!$A$2:$O$6, 12, 0)</f>
        <v>0</v>
      </c>
      <c r="U4" s="0" t="str">
        <f aca="false">VLOOKUP(B4, all_products!$A$2:$O$6, 13, 0)</f>
        <v>Fun times together Tortilla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str">
        <f aca="false">VLOOKUP($B4, all_products!$A$2:$Q$6, 17, 0)</f>
        <v>Competitor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74</v>
      </c>
      <c r="I5" s="0" t="s">
        <v>75</v>
      </c>
      <c r="J5" s="0" t="n">
        <v>1</v>
      </c>
      <c r="K5" s="0" t="str">
        <f aca="false">VLOOKUP(B5,all_products!$A$2:$C$6, 3, 0)</f>
        <v>Product 3</v>
      </c>
      <c r="L5" s="0" t="str">
        <f aca="false">VLOOKUP(B5, all_products!$A$2:$O$14, 4, 0)</f>
        <v>PRINGLES</v>
      </c>
      <c r="M5" s="0" t="n">
        <f aca="false">VLOOKUP($B5, all_products!$A$2:$O$14, 5, 0)</f>
        <v>189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P5" s="0" t="str">
        <f aca="false">VLOOKUP($B5, all_products!$A$2:$O$14,8, 0)</f>
        <v>Nuts</v>
      </c>
      <c r="Q5" s="0" t="n">
        <f aca="false">VLOOKUP($B5, all_products!$A$2:$O$14,9, 0)</f>
        <v>14</v>
      </c>
      <c r="R5" s="0" t="n">
        <f aca="false">VLOOKUP($B5, all_products!$A$2:$K$6, 10, 0)</f>
        <v>2</v>
      </c>
      <c r="S5" s="0" t="str">
        <f aca="false">VLOOKUP(B5, all_products!$A$2:$K$6, 11, 0)</f>
        <v>PEPSICO</v>
      </c>
      <c r="T5" s="0" t="str">
        <f aca="false">VLOOKUP($B5, all_products!$A$2:$O$6, 12, 0)</f>
        <v>Healthier Multipack</v>
      </c>
      <c r="U5" s="0" t="str">
        <f aca="false">VLOOKUP(B5, all_products!$A$2:$O$6, 13, 0)</f>
        <v>Fun times together Tubes</v>
      </c>
      <c r="V5" s="0" t="str">
        <f aca="false">VLOOKUP($B5, all_products!$A$2:$N$6, 14, 0)</f>
        <v>TRANSFORM-A-SNACK</v>
      </c>
      <c r="W5" s="0" t="n">
        <f aca="false">VLOOKUP($B5, all_products!$A$2:$P$6, 16, 0)</f>
        <v>0</v>
      </c>
      <c r="X5" s="0" t="n">
        <f aca="false">VLOOKUP($B5, all_products!$A$2:$Q$6, 17,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74</v>
      </c>
      <c r="I6" s="0" t="s">
        <v>75</v>
      </c>
      <c r="J6" s="0" t="n">
        <v>1</v>
      </c>
      <c r="K6" s="0" t="str">
        <f aca="false">VLOOKUP(B6,all_products!$A$2:$C$6, 3, 0)</f>
        <v>Product 4</v>
      </c>
      <c r="L6" s="0" t="str">
        <f aca="false">VLOOKUP(B6, all_products!$A$2:$O$14, 4, 0)</f>
        <v>HULA HOOPS</v>
      </c>
      <c r="M6" s="0" t="n">
        <f aca="false">VLOOKUP($B6, all_products!$A$2:$O$14, 5, 0)</f>
        <v>138</v>
      </c>
      <c r="N6" s="0" t="str">
        <f aca="false">VLOOKUP($B6, all_products!$A$2:$O$14, 6, 0)</f>
        <v>CSN</v>
      </c>
      <c r="O6" s="0" t="n">
        <f aca="false">VLOOKUP($B6, all_products!$A$2:$O$14, 7, 0)</f>
        <v>2</v>
      </c>
      <c r="P6" s="0" t="str">
        <f aca="false">VLOOKUP($B6, all_products!$A$2:$O$14,8, 0)</f>
        <v>Sharing</v>
      </c>
      <c r="Q6" s="0" t="n">
        <f aca="false">VLOOKUP($B6, all_products!$A$2:$O$14,9, 0)</f>
        <v>5</v>
      </c>
      <c r="R6" s="0" t="n">
        <f aca="false">VLOOKUP($B6, all_products!$A$2:$K$6, 10, 0)</f>
        <v>3</v>
      </c>
      <c r="S6" s="0" t="str">
        <f aca="false">VLOOKUP(B6, all_products!$A$2:$K$6, 11, 0)</f>
        <v>Non-pepsico</v>
      </c>
      <c r="T6" s="0" t="str">
        <f aca="false">VLOOKUP($B6, all_products!$A$2:$O$6, 12, 0)</f>
        <v>Healthier Multipack</v>
      </c>
      <c r="U6" s="0" t="n">
        <f aca="false">VLOOKUP(B6, all_products!$A$2:$O$6, 13, 0)</f>
        <v>0</v>
      </c>
      <c r="V6" s="0" t="str">
        <f aca="false">VLOOKUP($B6, all_products!$A$2:$N$6, 14, 0)</f>
        <v>GOLDEN WONDER AWESOME OINKS</v>
      </c>
      <c r="W6" s="0" t="str">
        <f aca="false">VLOOKUP($B6, all_products!$A$2:$P$6, 16, 0)</f>
        <v>display cardboard box</v>
      </c>
      <c r="X6" s="0" t="n">
        <f aca="false">VLOOKUP($B6, all_products!$A$2:$Q$6, 17,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74</v>
      </c>
      <c r="I7" s="0" t="s">
        <v>75</v>
      </c>
      <c r="J7" s="0" t="n">
        <v>1</v>
      </c>
      <c r="K7" s="0" t="str">
        <f aca="false">VLOOKUP(B7,all_products!$A$2:$C$6, 3, 0)</f>
        <v>Product 1</v>
      </c>
      <c r="L7" s="0" t="str">
        <f aca="false">VLOOKUP(B7, all_products!$A$2:$O$14, 4, 0)</f>
        <v>DORITOS</v>
      </c>
      <c r="M7" s="0" t="n">
        <f aca="false">VLOOKUP($B7, all_products!$A$2:$O$14, 5, 0)</f>
        <v>136</v>
      </c>
      <c r="N7" s="0" t="str">
        <f aca="false">VLOOKUP($B7, all_products!$A$2:$O$14, 6, 0)</f>
        <v>CSN</v>
      </c>
      <c r="O7" s="0" t="n">
        <f aca="false">VLOOKUP($B7, all_products!$A$2:$O$14, 7, 0)</f>
        <v>2</v>
      </c>
      <c r="P7" s="0" t="str">
        <f aca="false">VLOOKUP($B7, all_products!$A$2:$O$14,8, 0)</f>
        <v>Sharing</v>
      </c>
      <c r="Q7" s="0" t="n">
        <f aca="false">VLOOKUP($B7, all_products!$A$2:$O$14,9, 0)</f>
        <v>5</v>
      </c>
      <c r="R7" s="0" t="n">
        <f aca="false">VLOOKUP($B7, all_products!$A$2:$K$6, 10, 0)</f>
        <v>2</v>
      </c>
      <c r="S7" s="0" t="str">
        <f aca="false">VLOOKUP(B7, all_products!$A$2:$K$6, 11, 0)</f>
        <v>PEPSICO</v>
      </c>
      <c r="T7" s="0" t="n">
        <f aca="false">VLOOKUP($B7, all_products!$A$2:$O$6, 12, 0)</f>
        <v>0</v>
      </c>
      <c r="U7" s="0" t="n">
        <f aca="false">VLOOKUP(B7, all_products!$A$2:$O$6, 13, 0)</f>
        <v>0</v>
      </c>
      <c r="V7" s="0" t="str">
        <f aca="false">VLOOKUP($B7, all_products!$A$2:$N$6, 14, 0)</f>
        <v>EAT REAL HUMMUS LENTIL &amp; QUINOA CHIPS</v>
      </c>
      <c r="W7" s="0" t="n">
        <f aca="false">VLOOKUP($B7, all_products!$A$2:$P$6, 16, 0)</f>
        <v>0</v>
      </c>
      <c r="X7" s="0" t="str">
        <f aca="false">VLOOKUP($B7, all_products!$A$2:$Q$6, 17,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74</v>
      </c>
      <c r="I8" s="0" t="s">
        <v>75</v>
      </c>
      <c r="J8" s="0" t="n">
        <v>1</v>
      </c>
      <c r="K8" s="0" t="str">
        <f aca="false">VLOOKUP(B8,all_products!$A$2:$C$6, 3, 0)</f>
        <v>Product 2</v>
      </c>
      <c r="L8" s="0" t="str">
        <f aca="false">VLOOKUP(B8, all_products!$A$2:$O$14, 4, 0)</f>
        <v>DORITOS</v>
      </c>
      <c r="M8" s="0" t="n">
        <f aca="false">VLOOKUP($B8, all_products!$A$2:$O$14, 5, 0)</f>
        <v>136</v>
      </c>
      <c r="N8" s="0" t="str">
        <f aca="false">VLOOKUP($B8, all_products!$A$2:$O$14, 6, 0)</f>
        <v>CSN</v>
      </c>
      <c r="O8" s="0" t="n">
        <f aca="false">VLOOKUP($B8, all_products!$A$2:$O$14, 7, 0)</f>
        <v>2</v>
      </c>
      <c r="P8" s="0" t="str">
        <f aca="false">VLOOKUP($B8, all_products!$A$2:$O$14,8, 0)</f>
        <v>Sharing</v>
      </c>
      <c r="Q8" s="0" t="n">
        <f aca="false">VLOOKUP($B8, all_products!$A$2:$O$14,9, 0)</f>
        <v>5</v>
      </c>
      <c r="R8" s="0" t="n">
        <f aca="false">VLOOKUP($B8, all_products!$A$2:$K$6, 10, 0)</f>
        <v>2</v>
      </c>
      <c r="S8" s="0" t="str">
        <f aca="false">VLOOKUP(B8, all_products!$A$2:$K$6, 11, 0)</f>
        <v>PEPSICO</v>
      </c>
      <c r="T8" s="0" t="n">
        <f aca="false">VLOOKUP($B8, all_products!$A$2:$O$6, 12, 0)</f>
        <v>0</v>
      </c>
      <c r="U8" s="0" t="str">
        <f aca="false">VLOOKUP(B8, all_products!$A$2:$O$6, 13, 0)</f>
        <v>Fun times together Tortilla</v>
      </c>
      <c r="V8" s="0" t="str">
        <f aca="false">VLOOKUP($B8, all_products!$A$2:$N$6, 14, 0)</f>
        <v>TRANSFORM-A-SNACK</v>
      </c>
      <c r="W8" s="0" t="n">
        <f aca="false">VLOOKUP($B8, all_products!$A$2:$P$6, 16, 0)</f>
        <v>0</v>
      </c>
      <c r="X8" s="0" t="str">
        <f aca="false">VLOOKUP($B8, all_products!$A$2:$Q$6, 17, 0)</f>
        <v>Competitor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74</v>
      </c>
      <c r="I9" s="0" t="s">
        <v>75</v>
      </c>
      <c r="J9" s="0" t="n">
        <v>1</v>
      </c>
      <c r="K9" s="0" t="str">
        <f aca="false">VLOOKUP(B9,all_products!$A$2:$C$6, 3, 0)</f>
        <v>Product 3</v>
      </c>
      <c r="L9" s="0" t="str">
        <f aca="false">VLOOKUP(B9, all_products!$A$2:$O$14, 4, 0)</f>
        <v>PRINGLES</v>
      </c>
      <c r="M9" s="0" t="n">
        <f aca="false">VLOOKUP($B9, all_products!$A$2:$O$14, 5, 0)</f>
        <v>189</v>
      </c>
      <c r="N9" s="0" t="str">
        <f aca="false">VLOOKUP($B9, all_products!$A$2:$O$14, 6, 0)</f>
        <v>CSN</v>
      </c>
      <c r="O9" s="0" t="n">
        <f aca="false">VLOOKUP($B9, all_products!$A$2:$O$14, 7, 0)</f>
        <v>2</v>
      </c>
      <c r="P9" s="0" t="str">
        <f aca="false">VLOOKUP($B9, all_products!$A$2:$O$14,8, 0)</f>
        <v>Nuts</v>
      </c>
      <c r="Q9" s="0" t="n">
        <f aca="false">VLOOKUP($B9, all_products!$A$2:$O$14,9, 0)</f>
        <v>14</v>
      </c>
      <c r="R9" s="0" t="n">
        <f aca="false">VLOOKUP($B9, all_products!$A$2:$K$6, 10, 0)</f>
        <v>2</v>
      </c>
      <c r="S9" s="0" t="str">
        <f aca="false">VLOOKUP(B9, all_products!$A$2:$K$6, 11, 0)</f>
        <v>PEPSICO</v>
      </c>
      <c r="T9" s="0" t="str">
        <f aca="false">VLOOKUP($B9, all_products!$A$2:$O$6, 12, 0)</f>
        <v>Healthier Multipack</v>
      </c>
      <c r="U9" s="0" t="str">
        <f aca="false">VLOOKUP(B9, all_products!$A$2:$O$6, 13, 0)</f>
        <v>Fun times together Tubes</v>
      </c>
      <c r="V9" s="0" t="str">
        <f aca="false">VLOOKUP($B9, all_products!$A$2:$N$6, 14, 0)</f>
        <v>TRANSFORM-A-SNACK</v>
      </c>
      <c r="W9" s="0" t="n">
        <f aca="false">VLOOKUP($B9, all_products!$A$2:$P$6, 16, 0)</f>
        <v>0</v>
      </c>
      <c r="X9" s="0" t="n">
        <f aca="false">VLOOKUP($B9, all_products!$A$2:$Q$6, 17,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76</v>
      </c>
      <c r="I10" s="0" t="s">
        <v>77</v>
      </c>
      <c r="J10" s="0" t="n">
        <v>2</v>
      </c>
      <c r="K10" s="0" t="str">
        <f aca="false">VLOOKUP(B10,all_products!$A$2:$C$6, 3, 0)</f>
        <v>Product 1</v>
      </c>
      <c r="L10" s="0" t="str">
        <f aca="false">VLOOKUP(B10, all_products!$A$2:$O$14, 4, 0)</f>
        <v>DORITOS</v>
      </c>
      <c r="M10" s="0" t="n">
        <f aca="false">VLOOKUP($B10, all_products!$A$2:$O$14, 5, 0)</f>
        <v>136</v>
      </c>
      <c r="N10" s="0" t="str">
        <f aca="false">VLOOKUP($B10, all_products!$A$2:$O$14, 6, 0)</f>
        <v>CSN</v>
      </c>
      <c r="O10" s="0" t="n">
        <f aca="false">VLOOKUP($B10, all_products!$A$2:$O$14, 7, 0)</f>
        <v>2</v>
      </c>
      <c r="P10" s="0" t="str">
        <f aca="false">VLOOKUP($B10, all_products!$A$2:$O$14,8, 0)</f>
        <v>Sharing</v>
      </c>
      <c r="Q10" s="0" t="n">
        <f aca="false">VLOOKUP($B10, all_products!$A$2:$O$14,9, 0)</f>
        <v>5</v>
      </c>
      <c r="R10" s="0" t="n">
        <f aca="false">VLOOKUP($B10, all_products!$A$2:$K$6, 10, 0)</f>
        <v>2</v>
      </c>
      <c r="S10" s="0" t="str">
        <f aca="false">VLOOKUP(B10, all_products!$A$2:$K$6, 11, 0)</f>
        <v>PEPSICO</v>
      </c>
      <c r="T10" s="0" t="n">
        <f aca="false">VLOOKUP($B10, all_products!$A$2:$O$6, 12, 0)</f>
        <v>0</v>
      </c>
      <c r="U10" s="0" t="n">
        <f aca="false">VLOOKUP(B10, all_products!$A$2:$O$6, 13, 0)</f>
        <v>0</v>
      </c>
      <c r="V10" s="0" t="str">
        <f aca="false">VLOOKUP($B10, all_products!$A$2:$N$6, 14, 0)</f>
        <v>EAT REAL HUMMUS LENTIL &amp; QUINOA CHIPS</v>
      </c>
      <c r="W10" s="0" t="n">
        <f aca="false">VLOOKUP($B10, all_products!$A$2:$P$6, 16, 0)</f>
        <v>0</v>
      </c>
      <c r="X10" s="0" t="str">
        <f aca="false">VLOOKUP($B10, all_products!$A$2:$Q$6, 17,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76</v>
      </c>
      <c r="I11" s="0" t="s">
        <v>77</v>
      </c>
      <c r="J11" s="0" t="n">
        <v>2</v>
      </c>
      <c r="K11" s="0" t="str">
        <f aca="false">VLOOKUP(B11,all_products!$A$2:$C$6, 3, 0)</f>
        <v>Product 2</v>
      </c>
      <c r="L11" s="0" t="str">
        <f aca="false">VLOOKUP(B11, all_products!$A$2:$O$14, 4, 0)</f>
        <v>DORITOS</v>
      </c>
      <c r="M11" s="0" t="n">
        <f aca="false">VLOOKUP($B11, all_products!$A$2:$O$14, 5, 0)</f>
        <v>136</v>
      </c>
      <c r="N11" s="0" t="str">
        <f aca="false">VLOOKUP($B11, all_products!$A$2:$O$14, 6, 0)</f>
        <v>CSN</v>
      </c>
      <c r="O11" s="0" t="n">
        <f aca="false">VLOOKUP($B11, all_products!$A$2:$O$14, 7, 0)</f>
        <v>2</v>
      </c>
      <c r="P11" s="0" t="str">
        <f aca="false">VLOOKUP($B11, all_products!$A$2:$O$14,8, 0)</f>
        <v>Sharing</v>
      </c>
      <c r="Q11" s="0" t="n">
        <f aca="false">VLOOKUP($B11, all_products!$A$2:$O$14,9, 0)</f>
        <v>5</v>
      </c>
      <c r="R11" s="0" t="n">
        <f aca="false">VLOOKUP($B11, all_products!$A$2:$K$6, 10, 0)</f>
        <v>2</v>
      </c>
      <c r="S11" s="0" t="str">
        <f aca="false">VLOOKUP(B11, all_products!$A$2:$K$6, 11, 0)</f>
        <v>PEPSICO</v>
      </c>
      <c r="T11" s="0" t="n">
        <f aca="false">VLOOKUP($B11, all_products!$A$2:$O$6, 12, 0)</f>
        <v>0</v>
      </c>
      <c r="U11" s="0" t="str">
        <f aca="false">VLOOKUP(B11, all_products!$A$2:$O$6, 13, 0)</f>
        <v>Fun times together Tortilla</v>
      </c>
      <c r="V11" s="0" t="str">
        <f aca="false">VLOOKUP($B11, all_products!$A$2:$N$6, 14, 0)</f>
        <v>TRANSFORM-A-SNACK</v>
      </c>
      <c r="W11" s="0" t="n">
        <f aca="false">VLOOKUP($B11, all_products!$A$2:$P$6, 16, 0)</f>
        <v>0</v>
      </c>
      <c r="X11" s="0" t="str">
        <f aca="false">VLOOKUP($B11, all_products!$A$2:$Q$6, 17, 0)</f>
        <v>Competitor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76</v>
      </c>
      <c r="I12" s="0" t="s">
        <v>77</v>
      </c>
      <c r="J12" s="0" t="n">
        <v>2</v>
      </c>
      <c r="K12" s="0" t="str">
        <f aca="false">VLOOKUP(B12,all_products!$A$2:$C$6, 3, 0)</f>
        <v>Product 3</v>
      </c>
      <c r="L12" s="0" t="str">
        <f aca="false">VLOOKUP(B12, all_products!$A$2:$O$14, 4, 0)</f>
        <v>PRINGLES</v>
      </c>
      <c r="M12" s="0" t="n">
        <f aca="false">VLOOKUP($B12, all_products!$A$2:$O$14, 5, 0)</f>
        <v>189</v>
      </c>
      <c r="N12" s="0" t="str">
        <f aca="false">VLOOKUP($B12, all_products!$A$2:$O$14, 6, 0)</f>
        <v>CSN</v>
      </c>
      <c r="O12" s="0" t="n">
        <f aca="false">VLOOKUP($B12, all_products!$A$2:$O$14, 7, 0)</f>
        <v>2</v>
      </c>
      <c r="P12" s="0" t="str">
        <f aca="false">VLOOKUP($B12, all_products!$A$2:$O$14,8, 0)</f>
        <v>Nuts</v>
      </c>
      <c r="Q12" s="0" t="n">
        <f aca="false">VLOOKUP($B12, all_products!$A$2:$O$14,9, 0)</f>
        <v>14</v>
      </c>
      <c r="R12" s="0" t="n">
        <f aca="false">VLOOKUP($B12, all_products!$A$2:$K$6, 10, 0)</f>
        <v>2</v>
      </c>
      <c r="S12" s="0" t="str">
        <f aca="false">VLOOKUP(B12, all_products!$A$2:$K$6, 11, 0)</f>
        <v>PEPSICO</v>
      </c>
      <c r="T12" s="0" t="str">
        <f aca="false">VLOOKUP($B12, all_products!$A$2:$O$6, 12, 0)</f>
        <v>Healthier Multipack</v>
      </c>
      <c r="U12" s="0" t="str">
        <f aca="false">VLOOKUP(B12, all_products!$A$2:$O$6, 13, 0)</f>
        <v>Fun times together Tubes</v>
      </c>
      <c r="V12" s="0" t="str">
        <f aca="false">VLOOKUP($B12, all_products!$A$2:$N$6, 14, 0)</f>
        <v>TRANSFORM-A-SNACK</v>
      </c>
      <c r="W12" s="0" t="n">
        <f aca="false">VLOOKUP($B12, all_products!$A$2:$P$6, 16, 0)</f>
        <v>0</v>
      </c>
      <c r="X12" s="0" t="n">
        <f aca="false">VLOOKUP($B12,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78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2020-04-23T11:42:20Z</dcterms:modified>
  <cp:revision>97</cp:revision>
  <dc:subject/>
  <dc:title/>
</cp:coreProperties>
</file>