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  <sheet name="display" sheetId="5" state="visible" r:id="rId6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matches!$A$1:$R$52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matches!$A$1:$R$52</definedName>
    <definedName function="false" hidden="false" localSheetId="0" name="_xlnm._FilterDatabase_0_0_0" vbProcedure="false">matches!$A$1:$Q$52</definedName>
    <definedName function="false" hidden="false" localSheetId="0" name="_xlnm._FilterDatabase_0_0_0_0" vbProcedure="false">matches!$A$1:$R$52</definedName>
    <definedName function="false" hidden="false" localSheetId="0" name="_xlnm._FilterDatabase_0_0_0_0_0" vbProcedure="false">matches!$A$1:$Q$52</definedName>
    <definedName function="false" hidden="false" localSheetId="0" name="_xlnm._FilterDatabase_0_0_0_0_0_0" vbProcedure="false">matches!$A$1:$O$52</definedName>
    <definedName function="false" hidden="false" localSheetId="0" name="_xlnm._FilterDatabase_0_0_0_0_0_0_0" vbProcedure="false">matches!$A$1:$Q$52</definedName>
    <definedName function="false" hidden="false" localSheetId="0" name="_xlnm._FilterDatabase_0_0_0_0_0_0_0_0" vbProcedure="false">matches!$A$1:$O$52</definedName>
    <definedName function="false" hidden="false" localSheetId="0" name="_xlnm._FilterDatabase_0_0_0_0_0_0_0_0_0" vbProcedure="false">matches!$A$1:$Q$52</definedName>
    <definedName function="false" hidden="false" localSheetId="0" name="_xlnm._FilterDatabase_0_0_0_0_0_0_0_0_0_0" vbProcedure="false">matches!$A$1:$O$52</definedName>
    <definedName function="false" hidden="false" localSheetId="0" name="_xlnm._FilterDatabase_0_0_0_0_0_0_0_0_0_0_0" vbProcedure="false">matches!$A$1:$Q$52</definedName>
    <definedName function="false" hidden="false" localSheetId="0" name="_xlnm._FilterDatabase_0_0_0_0_0_0_0_0_0_0_0_0" vbProcedure="false">matches!$A$1:$O$52</definedName>
    <definedName function="false" hidden="false" localSheetId="0" name="_xlnm._FilterDatabase_0_0_0_0_0_0_0_0_0_0_0_0_0" vbProcedure="false">matches!$A$1:$O$52</definedName>
    <definedName function="false" hidden="false" localSheetId="0" name="_xlnm._FilterDatabase_0_0_0_0_0_0_0_0_0_0_0_0_0_0" vbProcedure="false">matches!$A$1:$O$52</definedName>
    <definedName function="false" hidden="false" localSheetId="0" name="_xlnm._FilterDatabase_0_0_0_0_0_0_0_0_0_0_0_0_0_0_0" vbProcedure="false">matches!$A$1:$O$52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  <definedName function="false" hidden="false" localSheetId="2" name="_xlnm._FilterDatabase_0_0_0_0_0_0_0" vbProcedure="false">scif!$A$1:$V$12</definedName>
    <definedName function="false" hidden="false" localSheetId="2" name="_xlnm._FilterDatabase_0_0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<sst xmlns="http://schemas.openxmlformats.org/spreadsheetml/2006/main" count="132" uniqueCount="82">
  <si>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</si>
  <si>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</si>
  <si>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</si>
  <si>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</si>
  <si>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</si>
  <si>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</si>
  <si>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</si>
  <si>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</si>
  <si>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</si>
  <si>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</si>
  <si>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</si>
  <si>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</si>
  <si>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</si>
  <si>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</si>
  <si>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</si>
  <si>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</si>
  <si>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</si>
  <si>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</si>
  <si>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</si>
  <si>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</si>
  <si>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</si>
  <si>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</si>
  <si>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</si>
  <si>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</si>
  <si>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</si>
  <si>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</si>
  <si>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</si>
  <si>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</si>
  <si>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</si>
  <si>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</si>
  <si>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</si>
  <si>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</si>
  <si>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</si>
  <si>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</si>
  <si>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</si>
  <si>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</si>
  <si>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</si>
  <si>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</si>
  <si>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</si>
  <si>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</si>
  <si>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</si>
  <si>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</si>
  <si>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</si>
  <si>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</si>
  <si>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</si>
  <si>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</si>
  <si>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</si>
  <si>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</si>
  <si>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</si>
  <si>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</si>
  <si>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</si>
  <si>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</si>
  <si>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</si>
  <si>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</si>
  <si>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</si>
  <si>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</si>
  <si>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</si>
  <si>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</si>
  <si>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</si>
  <si>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</si>
  <si>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</si>
  <si>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</si>
  <si>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</si>
  <si>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</si>
  <si>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</si>
  <si>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</si>
  <si>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</si>
  <si>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</si>
  <si>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</si>
  <si>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</si>
  <si>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</si>
  <si>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</si>
  <si>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</si>
  <si>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</si>
  <si>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probe_group_id</t>
  </si>
  <si>
    <t xml:space="preserve">name</t>
  </si>
  <si>
    <t xml:space="preserve">display_name</t>
  </si>
  <si>
    <t xml:space="preserve">display_fk</t>
  </si>
  <si>
    <t xml:space="preserve">rect_y</t>
  </si>
  <si>
    <t xml:space="preserve">top</t>
  </si>
  <si>
    <t xml:space="preserve">Top Left Corner</t>
  </si>
  <si>
    <t xml:space="preserve">Top Right Corner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</si>
</sst>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A5C261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A5C261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pane xSplit="0" ySplit="1" topLeftCell="A2" activePane="bottomLeft" state="frozen"/>
      <selection pane="topLeft" activeCell="B1" activeCellId="0" sqref="B1"/>
      <selection pane="bottomLeft" activeCell="P2" activeCellId="0" sqref="P2"/>
    </sheetView>
  </sheetViews>
  <sheetFormatPr defaultRowHeight="12.8"/>
  <cols>
    <col collapsed="false" hidden="false" max="1" min="1" style="0" width="11.3418367346939"/>
    <col collapsed="false" hidden="false" max="2" min="2" style="0" width="9.98979591836735"/>
    <col collapsed="false" hidden="false" max="4" min="3" style="0" width="8.36734693877551"/>
    <col collapsed="false" hidden="false" max="5" min="5" style="0" width="19.0357142857143"/>
    <col collapsed="false" hidden="false" max="6" min="6" style="0" width="10.6632653061225"/>
    <col collapsed="false" hidden="false" max="7" min="7" style="0" width="13.2295918367347"/>
    <col collapsed="false" hidden="false" max="8" min="8" style="0" width="8.36734693877551"/>
    <col collapsed="false" hidden="false" max="9" min="9" style="0" width="13.5"/>
    <col collapsed="false" hidden="false" max="12" min="10" style="0" width="8.36734693877551"/>
    <col collapsed="false" hidden="false" max="13" min="13" style="0" width="11.8775510204082"/>
    <col collapsed="false" hidden="false" max="14" min="14" style="0" width="6.75"/>
    <col collapsed="false" hidden="false" max="15" min="15" style="1" width="6.75"/>
    <col collapsed="false" hidden="false" max="16" min="16" style="1" width="3.51020408163265"/>
    <col collapsed="false" hidden="false" max="17" min="17" style="1" width="14.8469387755102"/>
    <col collapsed="false" hidden="false" max="18" min="18" style="1" width="12.5561224489796"/>
    <col collapsed="false" hidden="false" max="1025" min="19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</v>
      </c>
      <c r="O1" s="3" t="s">
        <v>13</v>
      </c>
      <c r="P1" s="3" t="s">
        <v>14</v>
      </c>
      <c r="Q1" s="3" t="s">
        <v>15</v>
      </c>
      <c r="R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1</v>
      </c>
      <c r="F2" s="0" t="n">
        <v>1</v>
      </c>
      <c r="G2" s="0" t="n">
        <v>1</v>
      </c>
      <c r="H2" s="0" t="n">
        <v>2</v>
      </c>
      <c r="I2" s="0" t="n">
        <f aca="false">VLOOKUP(H2, all_products!$A$2:$B$20, 2, 0)</f>
        <v>5</v>
      </c>
      <c r="J2" s="0" t="n">
        <v>30</v>
      </c>
      <c r="K2" s="0" t="n">
        <v>5</v>
      </c>
      <c r="L2" s="0" t="n">
        <v>10</v>
      </c>
      <c r="M2" s="0" t="n">
        <v>5</v>
      </c>
      <c r="O2" s="1" t="n">
        <v>1</v>
      </c>
      <c r="P2" s="1" t="n">
        <v>1</v>
      </c>
      <c r="Q2" s="1" t="s">
        <v>17</v>
      </c>
      <c r="R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1</v>
      </c>
      <c r="F3" s="0" t="n">
        <v>1</v>
      </c>
      <c r="G3" s="0" t="n">
        <v>2</v>
      </c>
      <c r="H3" s="0" t="n">
        <v>2</v>
      </c>
      <c r="I3" s="0" t="n">
        <f aca="false">VLOOKUP(H3, all_products!$A$2:$B$20, 2, 0)</f>
        <v>5</v>
      </c>
      <c r="J3" s="0" t="n">
        <v>500</v>
      </c>
      <c r="K3" s="0" t="n">
        <v>15</v>
      </c>
      <c r="O3" s="1" t="n">
        <v>1</v>
      </c>
      <c r="P3" s="1" t="n">
        <v>1</v>
      </c>
      <c r="Q3" s="1" t="s">
        <v>17</v>
      </c>
      <c r="R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1</v>
      </c>
      <c r="E4" s="7" t="n">
        <v>1</v>
      </c>
      <c r="F4" s="0" t="n">
        <v>1</v>
      </c>
      <c r="G4" s="0" t="n">
        <v>3</v>
      </c>
      <c r="H4" s="0" t="n">
        <v>3</v>
      </c>
      <c r="I4" s="0" t="n">
        <f aca="false">VLOOKUP(H4, all_products!$A$2:$B$20, 2, 0)</f>
        <v>15</v>
      </c>
      <c r="J4" s="0" t="n">
        <v>1200</v>
      </c>
      <c r="K4" s="0" t="n">
        <v>5</v>
      </c>
      <c r="L4" s="0" t="n">
        <v>9</v>
      </c>
      <c r="O4" s="1" t="n">
        <v>1</v>
      </c>
      <c r="P4" s="0"/>
      <c r="Q4" s="0"/>
      <c r="R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1</v>
      </c>
      <c r="E5" s="7" t="n">
        <v>1</v>
      </c>
      <c r="F5" s="0" t="n">
        <v>1</v>
      </c>
      <c r="G5" s="0" t="n">
        <v>4</v>
      </c>
      <c r="H5" s="0" t="n">
        <v>4</v>
      </c>
      <c r="I5" s="0" t="n">
        <f aca="false">VLOOKUP(H5, all_products!$A$2:$B$20, 2, 0)</f>
        <v>20</v>
      </c>
      <c r="J5" s="0" t="n">
        <v>1800</v>
      </c>
      <c r="K5" s="0" t="n">
        <v>17</v>
      </c>
      <c r="O5" s="1" t="n">
        <v>1</v>
      </c>
      <c r="P5" s="0"/>
      <c r="Q5" s="0"/>
      <c r="R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1</v>
      </c>
      <c r="E6" s="7" t="n">
        <v>1</v>
      </c>
      <c r="F6" s="0" t="n">
        <v>2</v>
      </c>
      <c r="G6" s="0" t="n">
        <v>1</v>
      </c>
      <c r="H6" s="0" t="n">
        <v>1</v>
      </c>
      <c r="I6" s="0" t="n">
        <f aca="false">VLOOKUP(H6, all_products!$A$2:$B$20, 2, 0)</f>
        <v>10</v>
      </c>
      <c r="J6" s="0" t="n">
        <v>50</v>
      </c>
      <c r="K6" s="0" t="n">
        <v>23</v>
      </c>
      <c r="O6" s="1" t="n">
        <v>1</v>
      </c>
      <c r="P6" s="0"/>
      <c r="Q6" s="0"/>
      <c r="R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1</v>
      </c>
      <c r="E7" s="7" t="n">
        <v>1</v>
      </c>
      <c r="F7" s="0" t="n">
        <v>2</v>
      </c>
      <c r="G7" s="0" t="n">
        <v>2</v>
      </c>
      <c r="H7" s="0" t="n">
        <v>2</v>
      </c>
      <c r="I7" s="0" t="n">
        <f aca="false">VLOOKUP(H7, all_products!$A$2:$B$20, 2, 0)</f>
        <v>5</v>
      </c>
      <c r="J7" s="0" t="n">
        <v>600</v>
      </c>
      <c r="K7" s="0" t="n">
        <v>5</v>
      </c>
      <c r="O7" s="1" t="n">
        <v>1</v>
      </c>
      <c r="P7" s="0"/>
      <c r="Q7" s="0"/>
      <c r="R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1</v>
      </c>
      <c r="E8" s="7" t="n">
        <v>1</v>
      </c>
      <c r="F8" s="0" t="n">
        <v>2</v>
      </c>
      <c r="G8" s="0" t="n">
        <v>3</v>
      </c>
      <c r="H8" s="0" t="n">
        <v>3</v>
      </c>
      <c r="I8" s="0" t="n">
        <f aca="false">VLOOKUP(H8, all_products!$A$2:$B$20, 2, 0)</f>
        <v>15</v>
      </c>
      <c r="J8" s="0" t="n">
        <v>110</v>
      </c>
      <c r="K8" s="0" t="n">
        <v>13</v>
      </c>
      <c r="O8" s="1" t="n">
        <v>1</v>
      </c>
      <c r="P8" s="0"/>
      <c r="Q8" s="0"/>
      <c r="R8" s="1" t="n">
        <v>325</v>
      </c>
    </row>
    <row r="9" customFormat="false" ht="12.8" hidden="false" customHeight="false" outlineLevel="0" collapsed="false">
      <c r="B9" s="4"/>
      <c r="C9" s="5"/>
      <c r="D9" s="7"/>
      <c r="E9" s="7"/>
      <c r="P9" s="0"/>
      <c r="Q9" s="0"/>
    </row>
    <row r="10" s="8" customFormat="true" ht="12.8" hidden="false" customHeight="false" outlineLevel="0" collapsed="false">
      <c r="B10" s="9"/>
      <c r="C10" s="10"/>
      <c r="D10" s="11"/>
      <c r="E10" s="11"/>
      <c r="O10" s="12"/>
      <c r="P10" s="12"/>
      <c r="Q10" s="12"/>
      <c r="R10" s="12"/>
      <c r="AMJ10" s="0"/>
    </row>
    <row r="11" s="8" customFormat="true" ht="12.8" hidden="false" customHeight="false" outlineLevel="0" collapsed="false">
      <c r="B11" s="9"/>
      <c r="C11" s="10"/>
      <c r="D11" s="11"/>
      <c r="E11" s="11"/>
      <c r="O11" s="12"/>
      <c r="P11" s="12"/>
      <c r="Q11" s="12"/>
      <c r="R11" s="12"/>
      <c r="AMJ11" s="0"/>
    </row>
    <row r="12" customFormat="false" ht="12.8" hidden="false" customHeight="false" outlineLevel="0" collapsed="false">
      <c r="B12" s="4"/>
      <c r="C12" s="5"/>
      <c r="D12" s="13"/>
      <c r="E12" s="13"/>
      <c r="P12" s="0"/>
      <c r="Q12" s="0"/>
    </row>
    <row r="13" customFormat="false" ht="12.8" hidden="false" customHeight="false" outlineLevel="0" collapsed="false">
      <c r="B13" s="4"/>
      <c r="C13" s="5"/>
      <c r="D13" s="13"/>
      <c r="E13" s="13"/>
      <c r="P13" s="0"/>
      <c r="Q13" s="0"/>
    </row>
    <row r="14" customFormat="false" ht="12.8" hidden="false" customHeight="false" outlineLevel="0" collapsed="false">
      <c r="B14" s="4"/>
      <c r="C14" s="5"/>
      <c r="D14" s="13"/>
      <c r="E14" s="13"/>
      <c r="P14" s="0"/>
      <c r="Q14" s="0"/>
    </row>
    <row r="15" customFormat="false" ht="12.8" hidden="false" customHeight="false" outlineLevel="0" collapsed="false">
      <c r="B15" s="4"/>
      <c r="C15" s="5"/>
      <c r="D15" s="14"/>
      <c r="E15" s="14"/>
      <c r="P15" s="0"/>
      <c r="Q15" s="0"/>
    </row>
    <row r="16" customFormat="false" ht="12.8" hidden="false" customHeight="false" outlineLevel="0" collapsed="false">
      <c r="B16" s="4"/>
      <c r="C16" s="5"/>
      <c r="D16" s="14"/>
      <c r="E16" s="14"/>
      <c r="P16" s="0"/>
      <c r="Q16" s="0"/>
    </row>
    <row r="17" customFormat="false" ht="12.8" hidden="false" customHeight="false" outlineLevel="0" collapsed="false">
      <c r="B17" s="4"/>
      <c r="C17" s="5"/>
      <c r="D17" s="14"/>
      <c r="E17" s="14"/>
    </row>
    <row r="18" customFormat="false" ht="12.8" hidden="false" customHeight="false" outlineLevel="0" collapsed="false">
      <c r="B18" s="4"/>
      <c r="C18" s="5"/>
      <c r="D18" s="14"/>
      <c r="E18" s="14"/>
      <c r="P18" s="0"/>
      <c r="Q18" s="0"/>
    </row>
    <row r="19" customFormat="false" ht="12.8" hidden="false" customHeight="false" outlineLevel="0" collapsed="false">
      <c r="B19" s="4"/>
      <c r="C19" s="5"/>
      <c r="D19" s="15"/>
      <c r="E19" s="15"/>
      <c r="P19" s="0"/>
      <c r="Q19" s="0"/>
    </row>
    <row r="20" customFormat="false" ht="12.8" hidden="false" customHeight="false" outlineLevel="0" collapsed="false">
      <c r="B20" s="4"/>
      <c r="C20" s="5"/>
      <c r="D20" s="15"/>
      <c r="E20" s="15"/>
      <c r="P20" s="0"/>
      <c r="Q20" s="0"/>
    </row>
    <row r="21" customFormat="false" ht="12.8" hidden="false" customHeight="false" outlineLevel="0" collapsed="false">
      <c r="B21" s="4"/>
      <c r="C21" s="5"/>
      <c r="D21" s="15"/>
      <c r="E21" s="15"/>
      <c r="P21" s="0"/>
      <c r="Q21" s="0"/>
    </row>
    <row r="22" customFormat="false" ht="12.8" hidden="false" customHeight="false" outlineLevel="0" collapsed="false">
      <c r="B22" s="4"/>
      <c r="C22" s="16"/>
      <c r="D22" s="6"/>
      <c r="E22" s="6"/>
      <c r="P22" s="0"/>
      <c r="Q22" s="0"/>
    </row>
    <row r="23" customFormat="false" ht="12.8" hidden="false" customHeight="false" outlineLevel="0" collapsed="false">
      <c r="B23" s="4"/>
      <c r="C23" s="16"/>
      <c r="D23" s="6"/>
      <c r="E23" s="6"/>
      <c r="P23" s="0"/>
      <c r="Q23" s="0"/>
    </row>
    <row r="24" customFormat="false" ht="12.8" hidden="false" customHeight="false" outlineLevel="0" collapsed="false">
      <c r="B24" s="4"/>
      <c r="C24" s="16"/>
      <c r="D24" s="6"/>
      <c r="E24" s="6"/>
      <c r="P24" s="0"/>
      <c r="Q24" s="0"/>
    </row>
    <row r="25" customFormat="false" ht="12.8" hidden="false" customHeight="false" outlineLevel="0" collapsed="false">
      <c r="B25" s="4"/>
      <c r="C25" s="16"/>
      <c r="D25" s="6"/>
      <c r="E25" s="6"/>
      <c r="P25" s="0"/>
      <c r="Q25" s="0"/>
    </row>
    <row r="26" customFormat="false" ht="12.8" hidden="false" customHeight="false" outlineLevel="0" collapsed="false">
      <c r="B26" s="4"/>
      <c r="C26" s="16"/>
      <c r="D26" s="6"/>
      <c r="E26" s="6"/>
      <c r="P26" s="0"/>
      <c r="Q26" s="0"/>
    </row>
    <row r="27" customFormat="false" ht="12.8" hidden="false" customHeight="false" outlineLevel="0" collapsed="false">
      <c r="B27" s="4"/>
      <c r="C27" s="16"/>
      <c r="D27" s="7"/>
      <c r="E27" s="7"/>
      <c r="P27" s="0"/>
      <c r="Q27" s="0"/>
    </row>
    <row r="28" customFormat="false" ht="12.8" hidden="false" customHeight="false" outlineLevel="0" collapsed="false">
      <c r="B28" s="4"/>
      <c r="C28" s="16"/>
      <c r="D28" s="7"/>
      <c r="E28" s="7"/>
      <c r="P28" s="0"/>
      <c r="Q28" s="0"/>
    </row>
    <row r="29" customFormat="false" ht="12.8" hidden="false" customHeight="false" outlineLevel="0" collapsed="false">
      <c r="B29" s="4"/>
      <c r="C29" s="16"/>
      <c r="D29" s="7"/>
      <c r="E29" s="7"/>
      <c r="P29" s="0"/>
      <c r="Q29" s="0"/>
    </row>
    <row r="30" customFormat="false" ht="12.8" hidden="false" customHeight="false" outlineLevel="0" collapsed="false">
      <c r="B30" s="4"/>
      <c r="C30" s="16"/>
      <c r="D30" s="17"/>
      <c r="E30" s="17"/>
      <c r="P30" s="0"/>
      <c r="Q30" s="0"/>
    </row>
    <row r="31" customFormat="false" ht="12.8" hidden="false" customHeight="false" outlineLevel="0" collapsed="false">
      <c r="B31" s="4"/>
      <c r="C31" s="16"/>
      <c r="D31" s="17"/>
      <c r="E31" s="17"/>
      <c r="P31" s="0"/>
      <c r="Q31" s="0"/>
    </row>
    <row r="32" customFormat="false" ht="12.8" hidden="false" customHeight="false" outlineLevel="0" collapsed="false">
      <c r="B32" s="4"/>
      <c r="C32" s="16"/>
      <c r="D32" s="17"/>
      <c r="E32" s="17"/>
      <c r="P32" s="0"/>
      <c r="Q32" s="0"/>
    </row>
    <row r="33" customFormat="false" ht="12.8" hidden="false" customHeight="false" outlineLevel="0" collapsed="false">
      <c r="B33" s="4"/>
      <c r="C33" s="16"/>
      <c r="D33" s="17"/>
      <c r="E33" s="17"/>
      <c r="P33" s="0"/>
      <c r="Q33" s="0"/>
    </row>
    <row r="34" customFormat="false" ht="12.8" hidden="false" customHeight="false" outlineLevel="0" collapsed="false">
      <c r="B34" s="18"/>
      <c r="C34" s="5"/>
      <c r="D34" s="6"/>
      <c r="E34" s="6"/>
      <c r="P34" s="0"/>
      <c r="Q34" s="0"/>
    </row>
    <row r="35" customFormat="false" ht="12.8" hidden="false" customHeight="false" outlineLevel="0" collapsed="false">
      <c r="B35" s="18"/>
      <c r="C35" s="5"/>
      <c r="D35" s="6"/>
      <c r="E35" s="6"/>
      <c r="P35" s="0"/>
      <c r="Q35" s="0"/>
    </row>
    <row r="36" customFormat="false" ht="12.8" hidden="false" customHeight="false" outlineLevel="0" collapsed="false">
      <c r="B36" s="18"/>
      <c r="C36" s="5"/>
      <c r="D36" s="6"/>
      <c r="E36" s="6"/>
      <c r="P36" s="0"/>
      <c r="Q36" s="0"/>
    </row>
    <row r="37" customFormat="false" ht="12.8" hidden="false" customHeight="false" outlineLevel="0" collapsed="false">
      <c r="B37" s="18"/>
      <c r="C37" s="5"/>
      <c r="D37" s="7"/>
      <c r="E37" s="7"/>
      <c r="P37" s="0"/>
      <c r="Q37" s="0"/>
    </row>
    <row r="38" customFormat="false" ht="12.8" hidden="false" customHeight="false" outlineLevel="0" collapsed="false">
      <c r="B38" s="18"/>
      <c r="C38" s="5"/>
      <c r="D38" s="7"/>
      <c r="E38" s="7"/>
      <c r="P38" s="0"/>
      <c r="Q38" s="0"/>
    </row>
    <row r="39" customFormat="false" ht="12.8" hidden="false" customHeight="false" outlineLevel="0" collapsed="false">
      <c r="B39" s="18"/>
      <c r="C39" s="5"/>
      <c r="D39" s="17"/>
      <c r="E39" s="17"/>
      <c r="P39" s="0"/>
      <c r="Q39" s="0"/>
    </row>
    <row r="40" customFormat="false" ht="12.8" hidden="false" customHeight="false" outlineLevel="0" collapsed="false">
      <c r="B40" s="18"/>
      <c r="C40" s="5"/>
      <c r="D40" s="13"/>
      <c r="E40" s="13"/>
      <c r="P40" s="0"/>
      <c r="Q40" s="0"/>
    </row>
    <row r="41" customFormat="false" ht="12.8" hidden="false" customHeight="false" outlineLevel="0" collapsed="false">
      <c r="B41" s="18"/>
      <c r="C41" s="5"/>
      <c r="D41" s="14"/>
      <c r="E41" s="14"/>
      <c r="P41" s="0"/>
      <c r="Q41" s="0"/>
    </row>
    <row r="42" customFormat="false" ht="12.8" hidden="false" customHeight="false" outlineLevel="0" collapsed="false">
      <c r="B42" s="18"/>
      <c r="C42" s="5"/>
      <c r="D42" s="15"/>
      <c r="E42" s="15"/>
      <c r="P42" s="0"/>
      <c r="Q42" s="0"/>
    </row>
    <row r="43" customFormat="false" ht="12.8" hidden="false" customHeight="false" outlineLevel="0" collapsed="false">
      <c r="B43" s="18"/>
      <c r="C43" s="5"/>
      <c r="D43" s="19"/>
      <c r="E43" s="19"/>
      <c r="P43" s="0"/>
      <c r="Q43" s="0"/>
    </row>
    <row r="44" customFormat="false" ht="12.8" hidden="false" customHeight="false" outlineLevel="0" collapsed="false">
      <c r="B44" s="18"/>
      <c r="C44" s="5"/>
      <c r="D44" s="20"/>
      <c r="E44" s="20"/>
      <c r="P44" s="0"/>
      <c r="Q44" s="0"/>
    </row>
    <row r="45" customFormat="false" ht="12.8" hidden="false" customHeight="false" outlineLevel="0" collapsed="false">
      <c r="B45" s="18"/>
      <c r="C45" s="5"/>
      <c r="D45" s="20"/>
      <c r="E45" s="20"/>
      <c r="P45" s="0"/>
      <c r="Q45" s="0"/>
    </row>
    <row r="46" customFormat="false" ht="12.8" hidden="false" customHeight="false" outlineLevel="0" collapsed="false">
      <c r="B46" s="21"/>
      <c r="C46" s="5"/>
      <c r="D46" s="6"/>
      <c r="E46" s="6"/>
    </row>
    <row r="47" customFormat="false" ht="12.8" hidden="false" customHeight="false" outlineLevel="0" collapsed="false">
      <c r="B47" s="21"/>
      <c r="C47" s="5"/>
      <c r="D47" s="6"/>
      <c r="E47" s="6"/>
    </row>
    <row r="48" customFormat="false" ht="12.8" hidden="false" customHeight="false" outlineLevel="0" collapsed="false">
      <c r="B48" s="21"/>
      <c r="C48" s="5"/>
      <c r="D48" s="7"/>
      <c r="E48" s="7"/>
    </row>
    <row r="49" customFormat="false" ht="12.8" hidden="false" customHeight="false" outlineLevel="0" collapsed="false">
      <c r="B49" s="21"/>
      <c r="C49" s="5"/>
      <c r="D49" s="17"/>
      <c r="E49" s="17"/>
    </row>
    <row r="50" customFormat="false" ht="12.8" hidden="false" customHeight="false" outlineLevel="0" collapsed="false">
      <c r="B50" s="21"/>
      <c r="C50" s="5"/>
      <c r="D50" s="13"/>
      <c r="E50" s="13"/>
    </row>
    <row r="51" customFormat="false" ht="12.8" hidden="false" customHeight="false" outlineLevel="0" collapsed="false">
      <c r="B51" s="21"/>
      <c r="C51" s="5"/>
      <c r="D51" s="14"/>
      <c r="E51" s="14"/>
    </row>
    <row r="52" customFormat="false" ht="12.8" hidden="false" customHeight="false" outlineLevel="0" collapsed="false">
      <c r="B52" s="21"/>
      <c r="C52" s="5"/>
      <c r="D52" s="14"/>
      <c r="E52" s="14"/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RowHeight="12.8"/>
  <cols>
    <col collapsed="false" hidden="false" max="2" min="2" style="0" width="3.51020408163265"/>
    <col collapsed="false" hidden="false" max="3" min="3" style="0" width="13.5"/>
    <col collapsed="false" hidden="false" max="4" min="4" style="0" width="19.7091836734694"/>
    <col collapsed="false" hidden="false" max="5" min="5" style="0" width="10.1224489795918"/>
    <col collapsed="false" hidden="false" max="6" min="6" style="0" width="9.85204081632653"/>
    <col collapsed="false" hidden="false" max="7" min="7" style="0" width="11.0714285714286"/>
    <col collapsed="false" hidden="false" max="8" min="8" style="0" width="14.0408163265306"/>
    <col collapsed="false" hidden="false" max="9" min="9" style="0" width="18.4948979591837"/>
    <col collapsed="false" hidden="false" max="10" min="10" style="0" width="12.5561224489796"/>
    <col collapsed="false" hidden="false" max="11" min="11" style="0" width="13.0918367346939"/>
    <col collapsed="false" hidden="false" max="12" min="12" style="0" width="16.1989795918367"/>
    <col collapsed="false" hidden="false" max="13" min="13" style="0" width="22.2755102040816"/>
    <col collapsed="false" hidden="false" max="14" min="14" style="0" width="24.7040816326531"/>
    <col collapsed="false" hidden="false" max="1025" min="15" style="0" width="8.36734693877551"/>
  </cols>
  <sheetData>
    <row r="1" customFormat="false" ht="12.8" hidden="false" customHeight="false" outlineLevel="0" collapsed="false">
      <c r="A1" s="22" t="s">
        <v>7</v>
      </c>
      <c r="B1" s="22" t="s">
        <v>18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0" t="s">
        <v>33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34</v>
      </c>
      <c r="D2" s="0" t="s">
        <v>35</v>
      </c>
      <c r="E2" s="0" t="n">
        <v>136</v>
      </c>
      <c r="F2" s="0" t="s">
        <v>36</v>
      </c>
      <c r="G2" s="0" t="n">
        <v>2</v>
      </c>
      <c r="H2" s="0" t="s">
        <v>37</v>
      </c>
      <c r="I2" s="0" t="n">
        <v>5</v>
      </c>
      <c r="J2" s="0" t="n">
        <v>2</v>
      </c>
      <c r="K2" s="0" t="s">
        <v>38</v>
      </c>
      <c r="N2" s="0" t="s">
        <v>39</v>
      </c>
      <c r="O2" s="0" t="s">
        <v>40</v>
      </c>
      <c r="Q2" s="0" t="s">
        <v>41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42</v>
      </c>
      <c r="D3" s="0" t="s">
        <v>35</v>
      </c>
      <c r="E3" s="0" t="n">
        <v>136</v>
      </c>
      <c r="F3" s="0" t="s">
        <v>36</v>
      </c>
      <c r="G3" s="0" t="n">
        <v>2</v>
      </c>
      <c r="H3" s="0" t="s">
        <v>37</v>
      </c>
      <c r="I3" s="0" t="n">
        <v>5</v>
      </c>
      <c r="J3" s="0" t="n">
        <v>2</v>
      </c>
      <c r="K3" s="0" t="s">
        <v>38</v>
      </c>
      <c r="M3" s="0" t="s">
        <v>43</v>
      </c>
      <c r="N3" s="0" t="s">
        <v>44</v>
      </c>
      <c r="O3" s="0" t="s">
        <v>40</v>
      </c>
      <c r="Q3" s="0" t="s">
        <v>45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46</v>
      </c>
      <c r="D4" s="0" t="s">
        <v>47</v>
      </c>
      <c r="E4" s="0" t="n">
        <v>189</v>
      </c>
      <c r="F4" s="0" t="s">
        <v>36</v>
      </c>
      <c r="G4" s="0" t="n">
        <v>2</v>
      </c>
      <c r="H4" s="0" t="s">
        <v>48</v>
      </c>
      <c r="I4" s="0" t="n">
        <v>14</v>
      </c>
      <c r="J4" s="0" t="n">
        <v>2</v>
      </c>
      <c r="K4" s="0" t="s">
        <v>38</v>
      </c>
      <c r="L4" s="0" t="s">
        <v>49</v>
      </c>
      <c r="M4" s="0" t="s">
        <v>50</v>
      </c>
      <c r="N4" s="0" t="s">
        <v>44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51</v>
      </c>
      <c r="D5" s="18" t="s">
        <v>52</v>
      </c>
      <c r="E5" s="0" t="n">
        <v>138</v>
      </c>
      <c r="F5" s="0" t="s">
        <v>36</v>
      </c>
      <c r="G5" s="0" t="n">
        <v>2</v>
      </c>
      <c r="H5" s="0" t="s">
        <v>37</v>
      </c>
      <c r="I5" s="0" t="n">
        <v>5</v>
      </c>
      <c r="J5" s="0" t="n">
        <v>3</v>
      </c>
      <c r="K5" s="0" t="s">
        <v>53</v>
      </c>
      <c r="L5" s="0" t="s">
        <v>49</v>
      </c>
      <c r="N5" s="0" t="s">
        <v>54</v>
      </c>
      <c r="P5" s="0" t="s">
        <v>55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56</v>
      </c>
      <c r="D6" s="18" t="s">
        <v>57</v>
      </c>
      <c r="E6" s="0" t="n">
        <v>0</v>
      </c>
      <c r="F6" s="0" t="s">
        <v>57</v>
      </c>
      <c r="G6" s="0" t="n">
        <v>0</v>
      </c>
      <c r="H6" s="0" t="s">
        <v>58</v>
      </c>
      <c r="I6" s="0" t="n">
        <v>13</v>
      </c>
      <c r="J6" s="0" t="n">
        <v>1</v>
      </c>
      <c r="K6" s="0" t="s">
        <v>59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60</v>
      </c>
      <c r="D7" s="18" t="s">
        <v>61</v>
      </c>
      <c r="E7" s="0" t="n">
        <v>301</v>
      </c>
      <c r="F7" s="0" t="s">
        <v>36</v>
      </c>
      <c r="G7" s="0" t="n">
        <v>2</v>
      </c>
      <c r="H7" s="0" t="s">
        <v>62</v>
      </c>
      <c r="I7" s="0" t="n">
        <v>7</v>
      </c>
      <c r="J7" s="0" t="n">
        <v>2</v>
      </c>
      <c r="K7" s="0" t="s">
        <v>38</v>
      </c>
      <c r="N7" s="0" t="s">
        <v>44</v>
      </c>
      <c r="O7" s="0" t="s">
        <v>40</v>
      </c>
      <c r="Q7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12" activeCellId="0" sqref="K12"/>
    </sheetView>
  </sheetViews>
  <sheetFormatPr defaultRowHeight="12.8"/>
  <cols>
    <col collapsed="false" hidden="false" max="3" min="1" style="0" width="8.36734693877551"/>
    <col collapsed="false" hidden="false" max="5" min="4" style="0" width="15.1173469387755"/>
    <col collapsed="false" hidden="false" max="6" min="6" style="0" width="18.8979591836735"/>
    <col collapsed="false" hidden="false" max="9" min="7" style="0" width="11.6071428571429"/>
    <col collapsed="false" hidden="false" max="11" min="10" style="0" width="12.6887755102041"/>
    <col collapsed="false" hidden="false" max="12" min="12" style="0" width="11.3418367346939"/>
    <col collapsed="false" hidden="false" max="13" min="13" style="0" width="9.58673469387755"/>
    <col collapsed="false" hidden="false" max="14" min="14" style="0" width="8.23469387755102"/>
    <col collapsed="false" hidden="false" max="16" min="15" style="0" width="8.36734693877551"/>
    <col collapsed="false" hidden="false" max="17" min="17" style="0" width="11.6071428571429"/>
    <col collapsed="false" hidden="false" max="18" min="18" style="0" width="8.36734693877551"/>
    <col collapsed="false" hidden="false" max="19" min="19" style="0" width="11.3418367346939"/>
    <col collapsed="false" hidden="false" max="20" min="20" style="0" width="15.6581632653061"/>
    <col collapsed="false" hidden="false" max="1025" min="21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0" t="s">
        <v>32</v>
      </c>
      <c r="X1" s="0" t="s">
        <v>33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SUMIFS(matches!$O$2:$O$52,matches!$B$2:$B$52,$A2,matches!$H$2:$H$52,$B2)</f>
        <v>1</v>
      </c>
      <c r="D2" s="0" t="n">
        <f aca="false">SUMIFS(matches!$O$2:$O$52,matches!$B$2:$B$52,$A2,matches!$H$2:$H$52,$B2, matches!$F$2:$F$52, 1)</f>
        <v>0</v>
      </c>
      <c r="E2" s="0" t="n">
        <f aca="false">SUMIFS(matches!$I$2:$I$52,matches!$B$2:$B$52,$A2,matches!$H$2:$H$52,$B2)</f>
        <v>10</v>
      </c>
      <c r="F2" s="0" t="n">
        <f aca="false">SUMIFS(matches!$I$2:$I$52,matches!$B$2:$B$52,$A2,matches!$H$2:$H$52,$B2, matches!$F$2:$F$52, 1)</f>
        <v>0</v>
      </c>
      <c r="G2" s="0" t="n">
        <v>1</v>
      </c>
      <c r="H2" s="0" t="s">
        <v>72</v>
      </c>
      <c r="I2" s="0" t="s">
        <v>73</v>
      </c>
      <c r="J2" s="0" t="n">
        <v>1</v>
      </c>
      <c r="K2" s="0" t="str">
        <f aca="false">VLOOKUP(B2,all_products!$A$2:$C$6, 3, 0)</f>
        <v>Product 1</v>
      </c>
      <c r="L2" s="0" t="str">
        <f aca="false">VLOOKUP($B2, all_products!$A$2:$O$14, 4, 0)</f>
        <v>DORITOS</v>
      </c>
      <c r="M2" s="0" t="n">
        <f aca="false">VLOOKUP($B2, all_products!$A$2:$O$14, 5, 0)</f>
        <v>136</v>
      </c>
      <c r="N2" s="0" t="str">
        <f aca="false">VLOOKUP($B2, all_products!$A$2:$O$14, 6, 0)</f>
        <v>CSN</v>
      </c>
      <c r="O2" s="0" t="n">
        <f aca="false">VLOOKUP($B2, all_products!$A$2:$O$14, 7, 0)</f>
        <v>2</v>
      </c>
      <c r="P2" s="0" t="str">
        <f aca="false">VLOOKUP($B2, all_products!$A$2:$O$14,8, 0)</f>
        <v>Sharing</v>
      </c>
      <c r="Q2" s="0" t="n">
        <f aca="false">VLOOKUP($B2, all_products!$A$2:$O$14,9, 0)</f>
        <v>5</v>
      </c>
      <c r="R2" s="0" t="n">
        <f aca="false">VLOOKUP($B2, all_products!$A$2:$K$6, 10, 0)</f>
        <v>2</v>
      </c>
      <c r="S2" s="0" t="str">
        <f aca="false">VLOOKUP($B2, all_products!$A$2:$K$6, 11, 0)</f>
        <v>PEPSICO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str">
        <f aca="false">VLOOKUP($B2, all_products!$A$2:$N$6, 14, 0)</f>
        <v>EAT REAL HUMMUS LENTIL &amp; QUINOA CHIPS</v>
      </c>
      <c r="W2" s="0" t="n">
        <f aca="false">VLOOKUP($B2, all_products!$A$2:$P$6, 16, 0)</f>
        <v>0</v>
      </c>
      <c r="X2" s="0" t="str">
        <f aca="false">VLOOKUP($B2, all_products!$A$2:$Q$6, 17, 0)</f>
        <v>PepsiCo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f aca="false">SUMIFS(matches!$O$2:$O$52,matches!$B$2:$B$52,A3,matches!$H$2:$H$52,B3)</f>
        <v>3</v>
      </c>
      <c r="D3" s="0" t="n">
        <f aca="false">SUMIFS(matches!$O$2:$O$52,matches!$B$2:$B$52,$A3,matches!$H$2:$H$52,$B3, matches!$F$2:$F$52, 1)</f>
        <v>2</v>
      </c>
      <c r="E3" s="0" t="n">
        <f aca="false">SUMIFS(matches!$I$2:$I$52,matches!$B$2:$B$52,$A3,matches!$H$2:$H$52,$B3)</f>
        <v>15</v>
      </c>
      <c r="F3" s="0" t="n">
        <f aca="false">SUMIFS(matches!$I$2:$I$52,matches!$B$2:$B$52,$A3,matches!$H$2:$H$52,$B3, matches!$F$2:$F$52, 1)</f>
        <v>10</v>
      </c>
      <c r="G3" s="0" t="n">
        <v>1</v>
      </c>
      <c r="H3" s="0" t="s">
        <v>72</v>
      </c>
      <c r="I3" s="0" t="s">
        <v>73</v>
      </c>
      <c r="J3" s="0" t="n">
        <v>1</v>
      </c>
      <c r="K3" s="0" t="str">
        <f aca="false">VLOOKUP(B3,all_products!$A$2:$C$6, 3, 0)</f>
        <v>Product 2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str">
        <f aca="false">VLOOKUP(B3, all_products!$A$2:$O$6, 13, 0)</f>
        <v>Fun times together Tortilla</v>
      </c>
      <c r="V3" s="0" t="str">
        <f aca="false">VLOOKUP($B3, all_products!$A$2:$N$6, 14, 0)</f>
        <v>TRANSFORM-A-SNACK</v>
      </c>
      <c r="W3" s="0" t="n">
        <f aca="false">VLOOKUP($B3, all_products!$A$2:$P$6, 16, 0)</f>
        <v>0</v>
      </c>
      <c r="X3" s="0" t="str">
        <f aca="false">VLOOKUP($B3, all_products!$A$2:$Q$6, 17, 0)</f>
        <v>Competitor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f aca="false">SUMIFS(matches!$O$2:$O$52,matches!$B$2:$B$52,A4,matches!$H$2:$H$52,B4)</f>
        <v>2</v>
      </c>
      <c r="D4" s="0" t="n">
        <f aca="false">SUMIFS(matches!$O$2:$O$52,matches!$B$2:$B$52,$A4,matches!$H$2:$H$52,$B4, matches!$F$2:$F$52, 1)</f>
        <v>1</v>
      </c>
      <c r="E4" s="0" t="n">
        <f aca="false">SUMIFS(matches!$I$2:$I$52,matches!$B$2:$B$52,$A4,matches!$H$2:$H$52,$B4)</f>
        <v>30</v>
      </c>
      <c r="F4" s="0" t="n">
        <f aca="false">SUMIFS(matches!$I$2:$I$52,matches!$B$2:$B$52,$A4,matches!$H$2:$H$52,$B4, matches!$F$2:$F$52, 1)</f>
        <v>15</v>
      </c>
      <c r="G4" s="0" t="n">
        <v>1</v>
      </c>
      <c r="H4" s="0" t="s">
        <v>72</v>
      </c>
      <c r="I4" s="0" t="s">
        <v>73</v>
      </c>
      <c r="J4" s="0" t="n">
        <v>1</v>
      </c>
      <c r="K4" s="0" t="str">
        <f aca="false">VLOOKUP(B4,all_products!$A$2:$C$6, 3, 0)</f>
        <v>Product 3</v>
      </c>
      <c r="L4" s="0" t="str">
        <f aca="false">VLOOKUP(B4, all_products!$A$2:$O$14, 4, 0)</f>
        <v>PRINGLES</v>
      </c>
      <c r="M4" s="0" t="n">
        <f aca="false">VLOOKUP($B4, all_products!$A$2:$O$14, 5, 0)</f>
        <v>189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Nuts</v>
      </c>
      <c r="Q4" s="0" t="n">
        <f aca="false">VLOOKUP($B4, all_products!$A$2:$O$14,9, 0)</f>
        <v>14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str">
        <f aca="false">VLOOKUP($B4, all_products!$A$2:$O$6, 12, 0)</f>
        <v>Healthier Multipack</v>
      </c>
      <c r="U4" s="0" t="str">
        <f aca="false">VLOOKUP(B4, all_products!$A$2:$O$6, 13, 0)</f>
        <v>Fun times together Tubes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n">
        <f aca="false">VLOOKUP($B4, all_products!$A$2:$Q$6, 17, 0)</f>
        <v>0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f aca="false">SUMIFS(matches!$O$2:$O$52,matches!$B$2:$B$52,A5,matches!$H$2:$H$52,B5)</f>
        <v>1</v>
      </c>
      <c r="D5" s="0" t="n">
        <f aca="false">SUMIFS(matches!$O$2:$O$52,matches!$B$2:$B$52,$A5,matches!$H$2:$H$52,$B5, matches!$F$2:$F$52, 1)</f>
        <v>1</v>
      </c>
      <c r="E5" s="0" t="n">
        <f aca="false">SUMIFS(matches!$I$2:$I$52,matches!$B$2:$B$52,$A5,matches!$H$2:$H$52,$B5)</f>
        <v>20</v>
      </c>
      <c r="F5" s="0" t="n">
        <f aca="false">SUMIFS(matches!$I$2:$I$52,matches!$B$2:$B$52,$A5,matches!$H$2:$H$52,$B5, matches!$F$2:$F$52, 1)</f>
        <v>20</v>
      </c>
      <c r="G5" s="0" t="n">
        <v>1</v>
      </c>
      <c r="H5" s="0" t="s">
        <v>72</v>
      </c>
      <c r="I5" s="0" t="s">
        <v>73</v>
      </c>
      <c r="J5" s="0" t="n">
        <v>1</v>
      </c>
      <c r="K5" s="0" t="str">
        <f aca="false">VLOOKUP(B5,all_products!$A$2:$C$6, 3, 0)</f>
        <v>Product 4</v>
      </c>
      <c r="L5" s="0" t="str">
        <f aca="false">VLOOKUP(B5, all_products!$A$2:$O$14, 4, 0)</f>
        <v>HULA HOOPS</v>
      </c>
      <c r="M5" s="0" t="n">
        <f aca="false">VLOOKUP($B5, all_products!$A$2:$O$14, 5, 0)</f>
        <v>138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Sharing</v>
      </c>
      <c r="Q5" s="0" t="n">
        <f aca="false">VLOOKUP($B5, all_products!$A$2:$O$14,9, 0)</f>
        <v>5</v>
      </c>
      <c r="R5" s="0" t="n">
        <f aca="false">VLOOKUP($B5, all_products!$A$2:$K$6, 10, 0)</f>
        <v>3</v>
      </c>
      <c r="S5" s="0" t="str">
        <f aca="false">VLOOKUP(B5, all_products!$A$2:$K$6, 11, 0)</f>
        <v>Non-pepsico</v>
      </c>
      <c r="T5" s="0" t="str">
        <f aca="false">VLOOKUP($B5, all_products!$A$2:$O$6, 12, 0)</f>
        <v>Healthier Multipack</v>
      </c>
      <c r="U5" s="0" t="n">
        <f aca="false">VLOOKUP(B5, all_products!$A$2:$O$6, 13, 0)</f>
        <v>0</v>
      </c>
      <c r="V5" s="0" t="str">
        <f aca="false">VLOOKUP($B5, all_products!$A$2:$N$6, 14, 0)</f>
        <v>GOLDEN WONDER AWESOME OINKS</v>
      </c>
      <c r="W5" s="0" t="str">
        <f aca="false">VLOOKUP($B5, all_products!$A$2:$P$6, 16, 0)</f>
        <v>display cardboard box</v>
      </c>
      <c r="X5" s="0" t="n">
        <f aca="false">VLOOKUP($B5,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74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false" outlineLevel="0" collapsed="false">
      <c r="A1" s="23" t="s">
        <v>1</v>
      </c>
      <c r="B1" s="23" t="s">
        <v>75</v>
      </c>
      <c r="C1" s="0" t="s">
        <v>76</v>
      </c>
      <c r="D1" s="0" t="s">
        <v>77</v>
      </c>
      <c r="E1" s="0" t="s">
        <v>2</v>
      </c>
      <c r="F1" s="0" t="s">
        <v>9</v>
      </c>
      <c r="G1" s="0" t="s">
        <v>78</v>
      </c>
    </row>
    <row r="2" customFormat="false" ht="12.8" hidden="false" customHeight="false" outlineLevel="0" collapsed="false">
      <c r="A2" s="0" t="n">
        <v>1</v>
      </c>
      <c r="B2" s="0" t="s">
        <v>79</v>
      </c>
      <c r="C2" s="0" t="s">
        <v>80</v>
      </c>
      <c r="D2" s="0" t="n">
        <v>1</v>
      </c>
      <c r="E2" s="0" t="n">
        <v>1</v>
      </c>
      <c r="F2" s="0" t="n">
        <v>10</v>
      </c>
    </row>
    <row r="3" customFormat="false" ht="12.8" hidden="false" customHeight="false" outlineLevel="0" collapsed="false">
      <c r="A3" s="0" t="n">
        <v>1</v>
      </c>
      <c r="B3" s="0" t="s">
        <v>79</v>
      </c>
      <c r="C3" s="0" t="s">
        <v>81</v>
      </c>
      <c r="D3" s="0" t="n">
        <v>2</v>
      </c>
      <c r="E3" s="0" t="n">
        <v>1</v>
      </c>
      <c r="F3" s="0" t="n">
        <v>1000</v>
      </c>
    </row>
    <row r="4" customFormat="false" ht="12.8" hidden="false" customHeight="false" outlineLevel="0" collapsed="false">
      <c r="A4" s="0" t="n">
        <v>1</v>
      </c>
      <c r="B4" s="0" t="s">
        <v>79</v>
      </c>
      <c r="C4" s="0" t="s">
        <v>80</v>
      </c>
      <c r="D4" s="0" t="n">
        <v>1</v>
      </c>
      <c r="E4" s="0" t="n">
        <v>1</v>
      </c>
      <c r="F4" s="0" t="n">
        <v>1005</v>
      </c>
    </row>
    <row r="5" customFormat="false" ht="12.8" hidden="false" customHeight="false" outlineLevel="0" collapsed="false">
      <c r="A5" s="0" t="n">
        <v>1</v>
      </c>
      <c r="B5" s="0" t="s">
        <v>79</v>
      </c>
      <c r="C5" s="0" t="s">
        <v>81</v>
      </c>
      <c r="D5" s="0" t="n">
        <v>2</v>
      </c>
      <c r="E5" s="0" t="n">
        <v>1</v>
      </c>
      <c r="F5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2020-05-31T09:28:29Z</dcterms:modified>
  <cp:revision>100</cp:revision>
  <dc:subject/>
  <dc:title/>
</cp:coreProperties>
</file>