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matches" sheetId="1" state="visible" r:id="rId2"/>
    <sheet name="all_products" sheetId="2" state="visible" r:id="rId3"/>
    <sheet name="scif" sheetId="3" state="visible" r:id="rId4"/>
  </sheets>
  <definedNames>
    <definedName function="false" hidden="true" localSheetId="1" name="_xlnm._FilterDatabase" vbProcedure="false">all_products!$A$1:$I$14</definedName>
    <definedName function="false" hidden="true" localSheetId="0" name="_xlnm._FilterDatabase" vbProcedure="false">matches!$A$1:$J$54</definedName>
    <definedName function="false" hidden="true" localSheetId="2" name="_xlnm._FilterDatabase" vbProcedure="false">scif!$A$1:$K$5</definedName>
    <definedName function="false" hidden="false" localSheetId="0" name="_xlnm._FilterDatabase" vbProcedure="false">matches!$A$1:$J$54</definedName>
    <definedName function="false" hidden="false" localSheetId="0" name="_xlnm._FilterDatabase_0" vbProcedure="false">matches!$A$1:$J$54</definedName>
    <definedName function="false" hidden="false" localSheetId="0" name="_xlnm._FilterDatabase_0_0" vbProcedure="false">matches!$A$1:$J$54</definedName>
    <definedName function="false" hidden="false" localSheetId="0" name="_xlnm._FilterDatabase_0_0_0" vbProcedure="false">matches!$A$1:$J$54</definedName>
    <definedName function="false" hidden="false" localSheetId="0" name="_xlnm._FilterDatabase_0_0_0_0" vbProcedure="false">matches!$A$1:$J$54</definedName>
    <definedName function="false" hidden="false" localSheetId="0" name="_xlnm._FilterDatabase_0_0_0_0_0" vbProcedure="false">matches!$A$1:$J$54</definedName>
    <definedName function="false" hidden="false" localSheetId="0" name="_xlnm._FilterDatabase_0_0_0_0_0_0" vbProcedure="false">matches!$A$1:$J$54</definedName>
    <definedName function="false" hidden="false" localSheetId="0" name="_xlnm._FilterDatabase_0_0_0_0_0_0_0" vbProcedure="false">matches!$A$1:$J$54</definedName>
    <definedName function="false" hidden="false" localSheetId="0" name="_xlnm._FilterDatabase_0_0_0_0_0_0_0_0" vbProcedure="false">matches!$A$1:$J$54</definedName>
    <definedName function="false" hidden="false" localSheetId="0" name="_xlnm._FilterDatabase_0_0_0_0_0_0_0_0_0" vbProcedure="false">matches!$A$1:$J$54</definedName>
    <definedName function="false" hidden="false" localSheetId="0" name="_xlnm._FilterDatabase_0_0_0_0_0_0_0_0_0_0" vbProcedure="false">matches!$A$1:$J$54</definedName>
    <definedName function="false" hidden="false" localSheetId="0" name="_xlnm._FilterDatabase_0_0_0_0_0_0_0_0_0_0_0" vbProcedure="false">matches!$A$1:$J$54</definedName>
    <definedName function="false" hidden="false" localSheetId="0" name="_xlnm._FilterDatabase_0_0_0_0_0_0_0_0_0_0_0_0" vbProcedure="false">matches!$A$1:$J$54</definedName>
    <definedName function="false" hidden="false" localSheetId="0" name="_xlnm._FilterDatabase_0_0_0_0_0_0_0_0_0_0_0_0_0" vbProcedure="false">matches!$A$1:$J$54</definedName>
    <definedName function="false" hidden="false" localSheetId="0" name="_xlnm._FilterDatabase_0_0_0_0_0_0_0_0_0_0_0_0_0_0" vbProcedure="false">matches!$A$1:$J$54</definedName>
    <definedName function="false" hidden="false" localSheetId="0" name="_xlnm._FilterDatabase_0_0_0_0_0_0_0_0_0_0_0_0_0_0_0" vbProcedure="false">matches!$A$1:$J$54</definedName>
    <definedName function="false" hidden="false" localSheetId="0" name="_xlnm._FilterDatabase_0_0_0_0_0_0_0_0_0_0_0_0_0_0_0_0" vbProcedure="false">matches!$A$1:$J$54</definedName>
    <definedName function="false" hidden="false" localSheetId="0" name="_xlnm._FilterDatabase_0_0_0_0_0_0_0_0_0_0_0_0_0_0_0_0_0" vbProcedure="false">matches!$A$1:$J$54</definedName>
    <definedName function="false" hidden="false" localSheetId="0" name="_xlnm._FilterDatabase_0_0_0_0_0_0_0_0_0_0_0_0_0_0_0_0_0_0" vbProcedure="false">matches!$A$1:$J$54</definedName>
    <definedName function="false" hidden="false" localSheetId="0" name="_xlnm._FilterDatabase_0_0_0_0_0_0_0_0_0_0_0_0_0_0_0_0_0_0_0" vbProcedure="false">matches!$A$1:$J$54</definedName>
    <definedName function="false" hidden="false" localSheetId="2" name="_xlnm._FilterDatabase" vbProcedure="false">scif!$A$1:$K$5</definedName>
    <definedName function="false" hidden="false" localSheetId="2" name="_xlnm._FilterDatabase_0" vbProcedure="false">scif!$A$1:$K$5</definedName>
    <definedName function="false" hidden="false" localSheetId="2" name="_xlnm._FilterDatabase_0_0" vbProcedure="false">scif!$A$1:$K$5</definedName>
    <definedName function="false" hidden="false" localSheetId="2" name="_xlnm._FilterDatabase_0_0_0" vbProcedure="false">scif!$A$1:$K$5</definedName>
    <definedName function="false" hidden="false" localSheetId="2" name="_xlnm._FilterDatabase_0_0_0_0" vbProcedure="false">scif!$A$1:$K$5</definedName>
    <definedName function="false" hidden="false" localSheetId="2" name="_xlnm._FilterDatabase_0_0_0_0_0" vbProcedure="false">scif!$A$1:$K$5</definedName>
    <definedName function="false" hidden="false" localSheetId="2" name="_xlnm._FilterDatabase_0_0_0_0_0_0" vbProcedure="false">scif!$A$1:$K$5</definedName>
    <definedName function="false" hidden="false" localSheetId="2" name="_xlnm._FilterDatabase_0_0_0_0_0_0_0" vbProcedure="false">scif!$A$1:$K$5</definedName>
    <definedName function="false" hidden="false" localSheetId="2" name="_xlnm._FilterDatabase_0_0_0_0_0_0_0_0" vbProcedure="false">scif!$A$1:$K$5</definedName>
    <definedName function="false" hidden="false" localSheetId="2" name="_xlnm._FilterDatabase_0_0_0_0_0_0_0_0_0" vbProcedure="false">scif!$A$1:$K$5</definedName>
    <definedName function="false" hidden="false" localSheetId="2" name="_xlnm._FilterDatabase_0_0_0_0_0_0_0_0_0_0" vbProcedure="false">scif!$A$1:$K$5</definedName>
    <definedName function="false" hidden="false" localSheetId="2" name="_xlnm._FilterDatabase_0_0_0_0_0_0_0_0_0_0_0" vbProcedure="false">scif!$A$1:$K$5</definedName>
    <definedName function="false" hidden="false" localSheetId="2" name="_xlnm._FilterDatabase_0_0_0_0_0_0_0_0_0_0_0_0" vbProcedure="false">scif!$A$1:$K$5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<sst xmlns="http://schemas.openxmlformats.org/spreadsheetml/2006/main" count="70" uniqueCount="39">
  <si>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</si>
  <si>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</si>
  <si>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</si>
  <si>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</si>
  <si>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</si>
  <si>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</si>
  <si>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</si>
  <si>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</si>
  <si>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</si>
  <si>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facing_test_purposes_only</t>
  </si>
  <si>
    <t xml:space="preserve">width</t>
  </si>
  <si>
    <t xml:space="preserve">product_name</t>
  </si>
  <si>
    <t xml:space="preserve">category</t>
  </si>
  <si>
    <t xml:space="preserve">category_fk</t>
  </si>
  <si>
    <t xml:space="preserve">manufacturer_fk</t>
  </si>
  <si>
    <t xml:space="preserve">manufacturer_name</t>
  </si>
  <si>
    <t xml:space="preserve">trax_category_fk</t>
  </si>
  <si>
    <t xml:space="preserve">brand_fk</t>
  </si>
  <si>
    <t xml:space="preserve">Product 1</t>
  </si>
  <si>
    <t xml:space="preserve">Snacks</t>
  </si>
  <si>
    <t xml:space="preserve">Osem</t>
  </si>
  <si>
    <t xml:space="preserve">Product 2</t>
  </si>
  <si>
    <t xml:space="preserve">Product 3</t>
  </si>
  <si>
    <t xml:space="preserve">Product 4</t>
  </si>
  <si>
    <t xml:space="preserve">Sabra</t>
  </si>
  <si>
    <t xml:space="preserve">Product 5</t>
  </si>
  <si>
    <t xml:space="preserve">Product 6</t>
  </si>
  <si>
    <t xml:space="preserve">Non-Osem</t>
  </si>
  <si>
    <t xml:space="preserve">Product 7</t>
  </si>
  <si>
    <t xml:space="preserve">Product 8</t>
  </si>
  <si>
    <t xml:space="preserve">Product 9</t>
  </si>
  <si>
    <t xml:space="preserve">Product 10</t>
  </si>
  <si>
    <t xml:space="preserve">Product 11</t>
  </si>
  <si>
    <t xml:space="preserve">Product 12</t>
  </si>
  <si>
    <t xml:space="preserve">Product 13</t>
  </si>
  <si>
    <t xml:space="preserve">facings</t>
  </si>
  <si>
    <t xml:space="preserve">facings_ign_stack</t>
  </si>
  <si>
    <t xml:space="preserve">gross_len_add_stack</t>
  </si>
  <si>
    <t xml:space="preserve">gross_len_ign_stack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</si>
</sst>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C27" activeCellId="0" sqref="C27"/>
    </sheetView>
  </sheetViews>
  <sheetFormatPr defaultRowHeight="12.8"/>
  <cols>
    <col collapsed="false" hidden="false" max="1" min="1" style="0" width="10.530612244898"/>
    <col collapsed="false" hidden="false" max="2" min="2" style="0" width="9.44897959183673"/>
    <col collapsed="false" hidden="false" max="3" min="3" style="0" width="14.5816326530612"/>
    <col collapsed="false" hidden="false" max="4" min="4" style="0" width="10.530612244898"/>
    <col collapsed="false" hidden="false" max="5" min="5" style="0" width="21.4642857142857"/>
    <col collapsed="false" hidden="false" max="6" min="6" style="0" width="13.5"/>
    <col collapsed="false" hidden="false" max="7" min="7" style="0" width="16.469387755102"/>
    <col collapsed="false" hidden="false" max="8" min="8" style="0" width="11.3418367346939"/>
    <col collapsed="false" hidden="false" max="9" min="9" style="0" width="22.5459183673469"/>
    <col collapsed="false" hidden="false" max="10" min="10" style="1" width="9.44897959183673"/>
    <col collapsed="false" hidden="false" max="1025" min="11" style="0" width="8.367346938775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3</v>
      </c>
      <c r="F2" s="0" t="n">
        <v>1</v>
      </c>
      <c r="G2" s="0" t="n">
        <v>1</v>
      </c>
      <c r="H2" s="0" t="n">
        <v>153</v>
      </c>
      <c r="I2" s="0" t="n">
        <f aca="false">VLOOKUP(H2, all_products!$A$2:$C$20, 2, 0)</f>
        <v>5</v>
      </c>
      <c r="J2" s="1" t="n">
        <v>1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1</v>
      </c>
      <c r="E3" s="0" t="n">
        <v>3</v>
      </c>
      <c r="F3" s="0" t="n">
        <v>1</v>
      </c>
      <c r="G3" s="0" t="n">
        <v>2</v>
      </c>
      <c r="H3" s="0" t="n">
        <v>157</v>
      </c>
      <c r="I3" s="0" t="n">
        <f aca="false">VLOOKUP(H3, all_products!$A$2:$C$20, 2, 0)</f>
        <v>15</v>
      </c>
      <c r="J3" s="1" t="n">
        <v>1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1</v>
      </c>
      <c r="E4" s="0" t="n">
        <v>3</v>
      </c>
      <c r="F4" s="0" t="n">
        <v>1</v>
      </c>
      <c r="G4" s="0" t="n">
        <v>3</v>
      </c>
      <c r="H4" s="0" t="n">
        <v>253</v>
      </c>
      <c r="I4" s="0" t="n">
        <f aca="false">VLOOKUP(H4, all_products!$A$2:$C$20, 2, 0)</f>
        <v>20</v>
      </c>
      <c r="J4" s="1" t="n">
        <v>1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1</v>
      </c>
      <c r="E5" s="0" t="n">
        <v>3</v>
      </c>
      <c r="F5" s="0" t="n">
        <v>1</v>
      </c>
      <c r="G5" s="0" t="n">
        <v>4</v>
      </c>
      <c r="H5" s="0" t="n">
        <v>253</v>
      </c>
      <c r="I5" s="0" t="n">
        <f aca="false">VLOOKUP(H5, all_products!$A$2:$C$20, 2, 0)</f>
        <v>20</v>
      </c>
      <c r="J5" s="1" t="n">
        <v>1</v>
      </c>
    </row>
    <row r="6" customFormat="false" ht="12.8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1</v>
      </c>
      <c r="E6" s="0" t="n">
        <v>3</v>
      </c>
      <c r="F6" s="0" t="n">
        <v>2</v>
      </c>
      <c r="G6" s="0" t="n">
        <v>1</v>
      </c>
      <c r="H6" s="0" t="n">
        <v>1</v>
      </c>
      <c r="I6" s="0" t="n">
        <f aca="false">VLOOKUP(H6, all_products!$A$2:$C$20, 2, 0)</f>
        <v>3</v>
      </c>
      <c r="J6" s="1" t="n">
        <v>1</v>
      </c>
    </row>
    <row r="7" customFormat="false" ht="12.8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1</v>
      </c>
      <c r="E7" s="0" t="n">
        <v>3</v>
      </c>
      <c r="F7" s="0" t="n">
        <v>2</v>
      </c>
      <c r="G7" s="0" t="n">
        <v>2</v>
      </c>
      <c r="H7" s="0" t="n">
        <v>1</v>
      </c>
      <c r="I7" s="0" t="n">
        <f aca="false">VLOOKUP(H7, all_products!$A$2:$C$20, 2, 0)</f>
        <v>3</v>
      </c>
      <c r="J7" s="1" t="n">
        <v>1</v>
      </c>
    </row>
    <row r="8" s="4" customFormat="true" ht="12.8" hidden="false" customHeight="false" outlineLevel="0" collapsed="false">
      <c r="A8" s="4" t="n">
        <v>101</v>
      </c>
      <c r="B8" s="4" t="n">
        <v>2</v>
      </c>
      <c r="C8" s="4" t="n">
        <v>1</v>
      </c>
      <c r="D8" s="4" t="n">
        <v>1</v>
      </c>
      <c r="E8" s="4" t="n">
        <v>4</v>
      </c>
      <c r="F8" s="4" t="n">
        <v>1</v>
      </c>
      <c r="G8" s="4" t="n">
        <v>1</v>
      </c>
      <c r="H8" s="4" t="n">
        <v>8</v>
      </c>
      <c r="I8" s="4" t="n">
        <f aca="false">VLOOKUP(H8, all_products!$A$2:$C$20, 2, 0)</f>
        <v>5</v>
      </c>
      <c r="J8" s="1" t="n">
        <v>1</v>
      </c>
    </row>
    <row r="9" s="4" customFormat="true" ht="12.8" hidden="false" customHeight="false" outlineLevel="0" collapsed="false">
      <c r="A9" s="4" t="n">
        <v>102</v>
      </c>
      <c r="B9" s="4" t="n">
        <v>2</v>
      </c>
      <c r="C9" s="4" t="n">
        <v>1</v>
      </c>
      <c r="D9" s="4" t="n">
        <v>1</v>
      </c>
      <c r="E9" s="4" t="n">
        <v>4</v>
      </c>
      <c r="F9" s="4" t="n">
        <v>1</v>
      </c>
      <c r="G9" s="4" t="n">
        <v>2</v>
      </c>
      <c r="H9" s="4" t="n">
        <v>8</v>
      </c>
      <c r="I9" s="4" t="n">
        <f aca="false">VLOOKUP(H9, all_products!$A$2:$C$20, 2, 0)</f>
        <v>5</v>
      </c>
      <c r="J9" s="1" t="n">
        <v>1</v>
      </c>
    </row>
    <row r="10" s="4" customFormat="true" ht="12.8" hidden="false" customHeight="false" outlineLevel="0" collapsed="false">
      <c r="A10" s="4" t="n">
        <v>103</v>
      </c>
      <c r="B10" s="4" t="n">
        <v>2</v>
      </c>
      <c r="C10" s="4" t="n">
        <v>1</v>
      </c>
      <c r="D10" s="4" t="n">
        <v>1</v>
      </c>
      <c r="E10" s="4" t="n">
        <v>4</v>
      </c>
      <c r="F10" s="4" t="n">
        <v>1</v>
      </c>
      <c r="G10" s="4" t="n">
        <v>3</v>
      </c>
      <c r="H10" s="4" t="n">
        <v>8</v>
      </c>
      <c r="I10" s="4" t="n">
        <f aca="false">VLOOKUP(H10, all_products!$A$2:$C$20, 2, 0)</f>
        <v>5</v>
      </c>
      <c r="J10" s="1" t="n">
        <v>1</v>
      </c>
    </row>
    <row r="11" s="4" customFormat="true" ht="12.8" hidden="false" customHeight="false" outlineLevel="0" collapsed="false">
      <c r="A11" s="4" t="n">
        <v>104</v>
      </c>
      <c r="B11" s="4" t="n">
        <v>2</v>
      </c>
      <c r="C11" s="4" t="n">
        <v>1</v>
      </c>
      <c r="D11" s="4" t="n">
        <v>2</v>
      </c>
      <c r="E11" s="4" t="n">
        <v>3</v>
      </c>
      <c r="F11" s="4" t="n">
        <v>1</v>
      </c>
      <c r="G11" s="4" t="n">
        <v>1</v>
      </c>
      <c r="H11" s="4" t="n">
        <v>7</v>
      </c>
      <c r="I11" s="4" t="n">
        <f aca="false">VLOOKUP(H11, all_products!$A$2:$C$20, 2, 0)</f>
        <v>5</v>
      </c>
      <c r="J11" s="1" t="n">
        <v>1</v>
      </c>
    </row>
    <row r="12" s="4" customFormat="true" ht="12.8" hidden="false" customHeight="false" outlineLevel="0" collapsed="false">
      <c r="A12" s="4" t="n">
        <v>105</v>
      </c>
      <c r="B12" s="4" t="n">
        <v>2</v>
      </c>
      <c r="C12" s="4" t="n">
        <v>1</v>
      </c>
      <c r="D12" s="4" t="n">
        <v>2</v>
      </c>
      <c r="E12" s="4" t="n">
        <v>3</v>
      </c>
      <c r="F12" s="4" t="n">
        <v>1</v>
      </c>
      <c r="G12" s="4" t="n">
        <v>2</v>
      </c>
      <c r="H12" s="4" t="n">
        <v>7</v>
      </c>
      <c r="I12" s="4" t="n">
        <f aca="false">VLOOKUP(H12, all_products!$A$2:$C$20, 2, 0)</f>
        <v>5</v>
      </c>
      <c r="J12" s="1" t="n">
        <v>1</v>
      </c>
    </row>
    <row r="13" s="4" customFormat="true" ht="12.8" hidden="false" customHeight="false" outlineLevel="0" collapsed="false">
      <c r="A13" s="4" t="n">
        <v>106</v>
      </c>
      <c r="B13" s="4" t="n">
        <v>2</v>
      </c>
      <c r="C13" s="4" t="n">
        <v>1</v>
      </c>
      <c r="D13" s="4" t="n">
        <v>2</v>
      </c>
      <c r="E13" s="4" t="n">
        <v>3</v>
      </c>
      <c r="F13" s="4" t="n">
        <v>1</v>
      </c>
      <c r="G13" s="4" t="n">
        <v>3</v>
      </c>
      <c r="H13" s="4" t="n">
        <v>7</v>
      </c>
      <c r="I13" s="4" t="n">
        <f aca="false">VLOOKUP(H13, all_products!$A$2:$C$20, 2, 0)</f>
        <v>5</v>
      </c>
      <c r="J13" s="1" t="n">
        <v>1</v>
      </c>
    </row>
    <row r="14" s="4" customFormat="true" ht="12.8" hidden="false" customHeight="false" outlineLevel="0" collapsed="false">
      <c r="A14" s="4" t="n">
        <v>107</v>
      </c>
      <c r="B14" s="4" t="n">
        <v>2</v>
      </c>
      <c r="C14" s="4" t="n">
        <v>1</v>
      </c>
      <c r="D14" s="4" t="n">
        <v>3</v>
      </c>
      <c r="E14" s="4" t="n">
        <v>2</v>
      </c>
      <c r="F14" s="4" t="n">
        <v>1</v>
      </c>
      <c r="G14" s="4" t="n">
        <v>1</v>
      </c>
      <c r="H14" s="4" t="n">
        <v>5</v>
      </c>
      <c r="I14" s="4" t="n">
        <f aca="false">VLOOKUP(H14, all_products!$A$2:$C$20, 2, 0)</f>
        <v>5</v>
      </c>
      <c r="J14" s="1" t="n">
        <v>1</v>
      </c>
    </row>
    <row r="15" customFormat="false" ht="12.8" hidden="false" customHeight="false" outlineLevel="0" collapsed="false">
      <c r="A15" s="4" t="n">
        <v>108</v>
      </c>
      <c r="B15" s="0" t="n">
        <v>2</v>
      </c>
      <c r="C15" s="0" t="n">
        <v>1</v>
      </c>
      <c r="D15" s="0" t="n">
        <v>3</v>
      </c>
      <c r="E15" s="0" t="n">
        <v>2</v>
      </c>
      <c r="F15" s="0" t="n">
        <v>1</v>
      </c>
      <c r="G15" s="0" t="n">
        <v>2</v>
      </c>
      <c r="H15" s="0" t="n">
        <v>5</v>
      </c>
      <c r="I15" s="4" t="n">
        <f aca="false">VLOOKUP(H15, all_products!$A$2:$C$20, 2, 0)</f>
        <v>5</v>
      </c>
      <c r="J15" s="1" t="n">
        <v>1</v>
      </c>
    </row>
    <row r="16" customFormat="false" ht="12.8" hidden="false" customHeight="false" outlineLevel="0" collapsed="false">
      <c r="A16" s="4" t="n">
        <v>109</v>
      </c>
      <c r="B16" s="0" t="n">
        <v>2</v>
      </c>
      <c r="C16" s="0" t="n">
        <v>1</v>
      </c>
      <c r="D16" s="0" t="n">
        <v>3</v>
      </c>
      <c r="E16" s="0" t="n">
        <v>2</v>
      </c>
      <c r="F16" s="0" t="n">
        <v>1</v>
      </c>
      <c r="G16" s="0" t="n">
        <v>3</v>
      </c>
      <c r="H16" s="0" t="n">
        <v>5</v>
      </c>
      <c r="I16" s="4" t="n">
        <f aca="false">VLOOKUP(H16, all_products!$A$2:$C$20, 2, 0)</f>
        <v>5</v>
      </c>
      <c r="J16" s="1" t="n">
        <v>1</v>
      </c>
    </row>
    <row r="17" customFormat="false" ht="12.8" hidden="false" customHeight="false" outlineLevel="0" collapsed="false">
      <c r="A17" s="4" t="n">
        <v>110</v>
      </c>
      <c r="B17" s="0" t="n">
        <v>2</v>
      </c>
      <c r="C17" s="0" t="n">
        <v>1</v>
      </c>
      <c r="D17" s="0" t="n">
        <v>3</v>
      </c>
      <c r="E17" s="0" t="n">
        <v>2</v>
      </c>
      <c r="F17" s="0" t="n">
        <v>2</v>
      </c>
      <c r="G17" s="0" t="n">
        <v>1</v>
      </c>
      <c r="H17" s="0" t="n">
        <v>6</v>
      </c>
      <c r="I17" s="4" t="n">
        <f aca="false">VLOOKUP(H17, all_products!$A$2:$C$20, 2, 0)</f>
        <v>5</v>
      </c>
      <c r="J17" s="1" t="n">
        <v>1</v>
      </c>
    </row>
    <row r="18" customFormat="false" ht="12.8" hidden="false" customHeight="false" outlineLevel="0" collapsed="false">
      <c r="A18" s="4" t="n">
        <v>111</v>
      </c>
      <c r="B18" s="0" t="n">
        <v>2</v>
      </c>
      <c r="C18" s="0" t="n">
        <v>1</v>
      </c>
      <c r="D18" s="0" t="n">
        <v>3</v>
      </c>
      <c r="E18" s="0" t="n">
        <v>2</v>
      </c>
      <c r="F18" s="0" t="n">
        <v>2</v>
      </c>
      <c r="G18" s="0" t="n">
        <v>2</v>
      </c>
      <c r="H18" s="0" t="n">
        <v>6</v>
      </c>
      <c r="I18" s="4" t="n">
        <f aca="false">VLOOKUP(H18, all_products!$A$2:$C$20, 2, 0)</f>
        <v>5</v>
      </c>
      <c r="J18" s="1" t="n">
        <v>1</v>
      </c>
    </row>
    <row r="19" customFormat="false" ht="12.8" hidden="false" customHeight="false" outlineLevel="0" collapsed="false">
      <c r="A19" s="4" t="n">
        <v>112</v>
      </c>
      <c r="B19" s="0" t="n">
        <v>2</v>
      </c>
      <c r="C19" s="0" t="n">
        <v>1</v>
      </c>
      <c r="D19" s="0" t="n">
        <v>3</v>
      </c>
      <c r="E19" s="0" t="n">
        <v>2</v>
      </c>
      <c r="F19" s="0" t="n">
        <v>2</v>
      </c>
      <c r="G19" s="0" t="n">
        <v>3</v>
      </c>
      <c r="H19" s="0" t="n">
        <v>6</v>
      </c>
      <c r="I19" s="4" t="n">
        <f aca="false">VLOOKUP(H19, all_products!$A$2:$C$20, 2, 0)</f>
        <v>5</v>
      </c>
      <c r="J19" s="1" t="n">
        <v>1</v>
      </c>
    </row>
    <row r="20" customFormat="false" ht="12.8" hidden="false" customHeight="false" outlineLevel="0" collapsed="false">
      <c r="A20" s="4" t="n">
        <v>113</v>
      </c>
      <c r="B20" s="0" t="n">
        <v>2</v>
      </c>
      <c r="C20" s="0" t="n">
        <v>1</v>
      </c>
      <c r="D20" s="0" t="n">
        <v>4</v>
      </c>
      <c r="E20" s="0" t="n">
        <v>1</v>
      </c>
      <c r="F20" s="0" t="n">
        <v>1</v>
      </c>
      <c r="G20" s="0" t="n">
        <v>1</v>
      </c>
      <c r="H20" s="0" t="n">
        <v>4</v>
      </c>
      <c r="I20" s="4" t="n">
        <f aca="false">VLOOKUP(H20, all_products!$A$2:$C$20, 2, 0)</f>
        <v>5</v>
      </c>
      <c r="J20" s="1" t="n">
        <v>1</v>
      </c>
    </row>
    <row r="21" customFormat="false" ht="12.8" hidden="false" customHeight="false" outlineLevel="0" collapsed="false">
      <c r="A21" s="4" t="n">
        <v>114</v>
      </c>
      <c r="B21" s="0" t="n">
        <v>2</v>
      </c>
      <c r="C21" s="0" t="n">
        <v>1</v>
      </c>
      <c r="D21" s="0" t="n">
        <v>4</v>
      </c>
      <c r="E21" s="0" t="n">
        <v>1</v>
      </c>
      <c r="F21" s="0" t="n">
        <v>1</v>
      </c>
      <c r="G21" s="0" t="n">
        <v>2</v>
      </c>
      <c r="H21" s="0" t="n">
        <v>4</v>
      </c>
      <c r="I21" s="4" t="n">
        <f aca="false">VLOOKUP(H21, all_products!$A$2:$C$20, 2, 0)</f>
        <v>5</v>
      </c>
      <c r="J21" s="1" t="n">
        <v>1</v>
      </c>
    </row>
    <row r="22" customFormat="false" ht="12.8" hidden="false" customHeight="false" outlineLevel="0" collapsed="false">
      <c r="A22" s="4" t="n">
        <v>115</v>
      </c>
      <c r="B22" s="0" t="n">
        <v>2</v>
      </c>
      <c r="C22" s="0" t="n">
        <v>1</v>
      </c>
      <c r="D22" s="0" t="n">
        <v>4</v>
      </c>
      <c r="E22" s="0" t="n">
        <v>1</v>
      </c>
      <c r="F22" s="0" t="n">
        <v>1</v>
      </c>
      <c r="G22" s="0" t="n">
        <v>3</v>
      </c>
      <c r="H22" s="0" t="n">
        <v>4</v>
      </c>
      <c r="I22" s="4" t="n">
        <f aca="false">VLOOKUP(H22, all_products!$A$2:$C$20, 2, 0)</f>
        <v>5</v>
      </c>
      <c r="J22" s="1" t="n">
        <v>1</v>
      </c>
    </row>
    <row r="23" customFormat="false" ht="12.8" hidden="false" customHeight="false" outlineLevel="0" collapsed="false">
      <c r="A23" s="0" t="n">
        <v>116</v>
      </c>
      <c r="B23" s="0" t="n">
        <v>2</v>
      </c>
      <c r="C23" s="0" t="n">
        <v>1</v>
      </c>
      <c r="D23" s="0" t="n">
        <v>4</v>
      </c>
      <c r="E23" s="0" t="n">
        <v>1</v>
      </c>
      <c r="F23" s="0" t="n">
        <v>1</v>
      </c>
      <c r="G23" s="0" t="n">
        <v>4</v>
      </c>
      <c r="H23" s="0" t="n">
        <v>3</v>
      </c>
      <c r="I23" s="4" t="n">
        <f aca="false">VLOOKUP(H23, all_products!$A$2:$C$20, 2, 0)</f>
        <v>13</v>
      </c>
      <c r="J23" s="1" t="n">
        <v>1</v>
      </c>
    </row>
  </sheetData>
  <autoFilter ref="A1:J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6" activeCellId="0" sqref="F6"/>
    </sheetView>
  </sheetViews>
  <sheetFormatPr defaultRowHeight="12.8"/>
  <cols>
    <col collapsed="false" hidden="false" max="1" min="1" style="0" width="10.2602040816327"/>
    <col collapsed="false" hidden="false" max="2" min="2" style="0" width="10.1224489795918"/>
    <col collapsed="false" hidden="false" max="3" min="3" style="0" width="12.8265306122449"/>
    <col collapsed="false" hidden="false" max="4" min="4" style="0" width="25.1071428571429"/>
    <col collapsed="false" hidden="false" max="5" min="5" style="0" width="13.8877551020408"/>
    <col collapsed="false" hidden="false" max="6" min="6" style="0" width="15.5255102040816"/>
    <col collapsed="false" hidden="false" max="7" min="7" style="0" width="20.7908163265306"/>
    <col collapsed="false" hidden="false" max="8" min="8" style="0" width="17.0102040816327"/>
    <col collapsed="false" hidden="false" max="1025" min="9" style="0" width="8.36734693877551"/>
  </cols>
  <sheetData>
    <row r="1" customFormat="false" ht="12.8" hidden="false" customHeight="false" outlineLevel="0" collapsed="false">
      <c r="A1" s="5" t="s">
        <v>7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</row>
    <row r="2" customFormat="false" ht="12.8" hidden="false" customHeight="false" outlineLevel="0" collapsed="false">
      <c r="A2" s="0" t="n">
        <v>152</v>
      </c>
      <c r="B2" s="0" t="n">
        <v>10</v>
      </c>
      <c r="C2" s="0" t="s">
        <v>18</v>
      </c>
      <c r="D2" s="0" t="s">
        <v>19</v>
      </c>
      <c r="E2" s="0" t="n">
        <v>2</v>
      </c>
      <c r="F2" s="0" t="n">
        <v>3</v>
      </c>
      <c r="G2" s="0" t="s">
        <v>20</v>
      </c>
      <c r="H2" s="0" t="n">
        <v>25</v>
      </c>
      <c r="I2" s="0" t="n">
        <v>7</v>
      </c>
    </row>
    <row r="3" customFormat="false" ht="12.8" hidden="false" customHeight="false" outlineLevel="0" collapsed="false">
      <c r="A3" s="0" t="n">
        <v>153</v>
      </c>
      <c r="B3" s="0" t="n">
        <v>5</v>
      </c>
      <c r="C3" s="0" t="s">
        <v>21</v>
      </c>
      <c r="D3" s="0" t="s">
        <v>19</v>
      </c>
      <c r="E3" s="0" t="n">
        <v>2</v>
      </c>
      <c r="F3" s="0" t="n">
        <v>3</v>
      </c>
      <c r="G3" s="0" t="s">
        <v>20</v>
      </c>
      <c r="H3" s="0" t="n">
        <v>25</v>
      </c>
      <c r="I3" s="0" t="n">
        <v>8</v>
      </c>
    </row>
    <row r="4" customFormat="false" ht="12.8" hidden="false" customHeight="false" outlineLevel="0" collapsed="false">
      <c r="A4" s="0" t="n">
        <v>157</v>
      </c>
      <c r="B4" s="0" t="n">
        <v>15</v>
      </c>
      <c r="C4" s="0" t="s">
        <v>22</v>
      </c>
      <c r="D4" s="0" t="s">
        <v>19</v>
      </c>
      <c r="E4" s="0" t="n">
        <v>2</v>
      </c>
      <c r="F4" s="0" t="n">
        <v>3</v>
      </c>
      <c r="G4" s="0" t="s">
        <v>20</v>
      </c>
      <c r="H4" s="0" t="n">
        <v>25</v>
      </c>
      <c r="I4" s="0" t="n">
        <v>7</v>
      </c>
    </row>
    <row r="5" customFormat="false" ht="12.8" hidden="false" customHeight="false" outlineLevel="0" collapsed="false">
      <c r="A5" s="0" t="n">
        <v>253</v>
      </c>
      <c r="B5" s="0" t="n">
        <v>20</v>
      </c>
      <c r="C5" s="0" t="s">
        <v>23</v>
      </c>
      <c r="D5" s="0" t="s">
        <v>24</v>
      </c>
      <c r="E5" s="0" t="n">
        <v>7</v>
      </c>
      <c r="F5" s="0" t="n">
        <v>3</v>
      </c>
      <c r="G5" s="0" t="s">
        <v>20</v>
      </c>
      <c r="H5" s="0" t="n">
        <v>68</v>
      </c>
      <c r="I5" s="0" t="n">
        <v>7</v>
      </c>
    </row>
    <row r="6" customFormat="false" ht="12.8" hidden="false" customHeight="false" outlineLevel="0" collapsed="false">
      <c r="A6" s="0" t="n">
        <v>255</v>
      </c>
      <c r="B6" s="0" t="n">
        <v>8</v>
      </c>
      <c r="C6" s="0" t="s">
        <v>25</v>
      </c>
      <c r="D6" s="0" t="s">
        <v>24</v>
      </c>
      <c r="E6" s="0" t="n">
        <v>8</v>
      </c>
      <c r="F6" s="0" t="n">
        <v>3</v>
      </c>
      <c r="G6" s="0" t="s">
        <v>20</v>
      </c>
      <c r="H6" s="0" t="n">
        <v>68</v>
      </c>
      <c r="I6" s="0" t="n">
        <v>7</v>
      </c>
    </row>
    <row r="7" customFormat="false" ht="12.8" hidden="false" customHeight="false" outlineLevel="0" collapsed="false">
      <c r="A7" s="0" t="n">
        <v>1</v>
      </c>
      <c r="B7" s="0" t="n">
        <v>3</v>
      </c>
      <c r="C7" s="0" t="s">
        <v>26</v>
      </c>
      <c r="D7" s="0" t="s">
        <v>19</v>
      </c>
      <c r="E7" s="0" t="n">
        <v>2</v>
      </c>
      <c r="F7" s="0" t="n">
        <v>1</v>
      </c>
      <c r="G7" s="0" t="s">
        <v>27</v>
      </c>
      <c r="H7" s="0" t="n">
        <v>25</v>
      </c>
      <c r="I7" s="0" t="n">
        <v>100</v>
      </c>
    </row>
    <row r="8" customFormat="false" ht="12.8" hidden="false" customHeight="false" outlineLevel="0" collapsed="false">
      <c r="A8" s="0" t="n">
        <v>2</v>
      </c>
      <c r="B8" s="0" t="n">
        <v>7</v>
      </c>
      <c r="C8" s="0" t="s">
        <v>28</v>
      </c>
      <c r="D8" s="0" t="s">
        <v>19</v>
      </c>
      <c r="E8" s="0" t="n">
        <v>2</v>
      </c>
      <c r="F8" s="0" t="n">
        <v>1</v>
      </c>
      <c r="G8" s="0" t="s">
        <v>27</v>
      </c>
      <c r="H8" s="0" t="n">
        <v>25</v>
      </c>
      <c r="I8" s="0" t="n">
        <v>100</v>
      </c>
    </row>
    <row r="9" customFormat="false" ht="12.8" hidden="false" customHeight="false" outlineLevel="0" collapsed="false">
      <c r="A9" s="0" t="n">
        <v>3</v>
      </c>
      <c r="B9" s="0" t="n">
        <v>13</v>
      </c>
      <c r="C9" s="0" t="s">
        <v>29</v>
      </c>
      <c r="D9" s="0" t="s">
        <v>24</v>
      </c>
      <c r="E9" s="0" t="n">
        <v>8</v>
      </c>
      <c r="F9" s="0" t="n">
        <v>1</v>
      </c>
      <c r="G9" s="0" t="s">
        <v>27</v>
      </c>
      <c r="H9" s="0" t="n">
        <v>68</v>
      </c>
      <c r="I9" s="0" t="n">
        <v>15</v>
      </c>
    </row>
    <row r="10" customFormat="false" ht="12.8" hidden="false" customHeight="false" outlineLevel="0" collapsed="false">
      <c r="A10" s="4" t="n">
        <v>4</v>
      </c>
      <c r="B10" s="4" t="n">
        <v>5</v>
      </c>
      <c r="C10" s="4" t="s">
        <v>30</v>
      </c>
      <c r="D10" s="4" t="s">
        <v>19</v>
      </c>
      <c r="E10" s="4" t="n">
        <v>2</v>
      </c>
      <c r="F10" s="4" t="n">
        <v>3</v>
      </c>
      <c r="G10" s="4" t="s">
        <v>20</v>
      </c>
      <c r="H10" s="4" t="n">
        <v>25</v>
      </c>
      <c r="I10" s="4" t="n">
        <v>8</v>
      </c>
      <c r="J10" s="4"/>
    </row>
    <row r="11" customFormat="false" ht="12.8" hidden="false" customHeight="false" outlineLevel="0" collapsed="false">
      <c r="A11" s="4" t="n">
        <v>5</v>
      </c>
      <c r="B11" s="4" t="n">
        <v>5</v>
      </c>
      <c r="C11" s="4" t="s">
        <v>31</v>
      </c>
      <c r="D11" s="4" t="s">
        <v>19</v>
      </c>
      <c r="E11" s="4" t="n">
        <v>2</v>
      </c>
      <c r="F11" s="4" t="n">
        <v>3</v>
      </c>
      <c r="G11" s="4" t="s">
        <v>20</v>
      </c>
      <c r="H11" s="4" t="n">
        <v>25</v>
      </c>
      <c r="I11" s="4" t="n">
        <v>7</v>
      </c>
    </row>
    <row r="12" customFormat="false" ht="12.8" hidden="false" customHeight="false" outlineLevel="0" collapsed="false">
      <c r="A12" s="4" t="n">
        <v>6</v>
      </c>
      <c r="B12" s="4" t="n">
        <v>5</v>
      </c>
      <c r="C12" s="4" t="s">
        <v>32</v>
      </c>
      <c r="D12" s="4" t="s">
        <v>19</v>
      </c>
      <c r="E12" s="4" t="n">
        <v>2</v>
      </c>
      <c r="F12" s="4" t="n">
        <v>3</v>
      </c>
      <c r="G12" s="4" t="s">
        <v>20</v>
      </c>
      <c r="H12" s="4" t="n">
        <v>25</v>
      </c>
      <c r="I12" s="4" t="n">
        <v>10</v>
      </c>
    </row>
    <row r="13" customFormat="false" ht="12.8" hidden="false" customHeight="false" outlineLevel="0" collapsed="false">
      <c r="A13" s="4" t="n">
        <v>7</v>
      </c>
      <c r="B13" s="4" t="n">
        <v>5</v>
      </c>
      <c r="C13" s="4" t="s">
        <v>33</v>
      </c>
      <c r="D13" s="4" t="s">
        <v>19</v>
      </c>
      <c r="E13" s="4" t="n">
        <v>2</v>
      </c>
      <c r="F13" s="4" t="n">
        <v>3</v>
      </c>
      <c r="G13" s="4" t="s">
        <v>20</v>
      </c>
      <c r="H13" s="4" t="n">
        <v>25</v>
      </c>
      <c r="I13" s="4" t="n">
        <v>11</v>
      </c>
    </row>
    <row r="14" customFormat="false" ht="12.8" hidden="false" customHeight="false" outlineLevel="0" collapsed="false">
      <c r="A14" s="4" t="n">
        <v>8</v>
      </c>
      <c r="B14" s="4" t="n">
        <v>5</v>
      </c>
      <c r="C14" s="4" t="s">
        <v>34</v>
      </c>
      <c r="D14" s="4" t="s">
        <v>19</v>
      </c>
      <c r="E14" s="4" t="n">
        <v>2</v>
      </c>
      <c r="F14" s="4" t="n">
        <v>3</v>
      </c>
      <c r="G14" s="4" t="s">
        <v>20</v>
      </c>
      <c r="H14" s="4" t="n">
        <v>25</v>
      </c>
      <c r="I14" s="4" t="n">
        <v>12</v>
      </c>
    </row>
  </sheetData>
  <autoFilter ref="A1:I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0" activeCellId="0" sqref="K10"/>
    </sheetView>
  </sheetViews>
  <sheetFormatPr defaultRowHeight="12.8"/>
  <cols>
    <col collapsed="false" hidden="false" max="1" min="1" style="0" width="14.3112244897959"/>
    <col collapsed="false" hidden="false" max="2" min="2" style="0" width="10.2602040816327"/>
    <col collapsed="false" hidden="false" max="3" min="3" style="0" width="8.36734693877551"/>
    <col collapsed="false" hidden="false" max="5" min="4" style="0" width="14.0408163265306"/>
    <col collapsed="false" hidden="false" max="6" min="6" style="0" width="17.8214285714286"/>
    <col collapsed="false" hidden="false" max="7" min="7" style="0" width="15.1173469387755"/>
    <col collapsed="false" hidden="false" max="8" min="8" style="0" width="10.530612244898"/>
    <col collapsed="false" hidden="false" max="9" min="9" style="0" width="10.6632653061225"/>
    <col collapsed="false" hidden="false" max="10" min="10" style="0" width="12.8265306122449"/>
    <col collapsed="false" hidden="false" max="11" min="11" style="0" width="12.5561224489796"/>
    <col collapsed="false" hidden="false" max="1025" min="12" style="0" width="8.36734693877551"/>
  </cols>
  <sheetData>
    <row r="1" customFormat="false" ht="12.8" hidden="false" customHeight="false" outlineLevel="0" collapsed="false">
      <c r="A1" s="2" t="s">
        <v>1</v>
      </c>
      <c r="B1" s="2" t="s">
        <v>7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0" t="s">
        <v>17</v>
      </c>
    </row>
    <row r="2" s="6" customFormat="true" ht="12.8" hidden="false" customHeight="false" outlineLevel="0" collapsed="false">
      <c r="A2" s="6" t="n">
        <v>1</v>
      </c>
      <c r="B2" s="6" t="n">
        <v>153</v>
      </c>
      <c r="C2" s="6" t="n">
        <f aca="false">SUMIFS(matches!$J$2:$J$103,matches!$B$2:$B$103,$A2,matches!$H$2:$H$103,$B2)</f>
        <v>1</v>
      </c>
      <c r="D2" s="6" t="n">
        <f aca="false">SUMIFS(matches!$J$2:$J$103,matches!$B$2:$B$103,$A2,matches!$H$2:$H$103,$B2, matches!$F$2:$F$103, 1)</f>
        <v>1</v>
      </c>
      <c r="E2" s="6" t="n">
        <f aca="false">SUMIFS(matches!$I$2:$I$103,matches!$B$2:$B$103,$A2,matches!$H$2:$H$103,$B2)</f>
        <v>5</v>
      </c>
      <c r="F2" s="6" t="n">
        <f aca="false">SUMIFS(matches!$I$2:$I$103,matches!$B$2:$B$103,$A2,matches!$H$2:$H$103,$B2, matches!$F$2:$F$103, 1)</f>
        <v>5</v>
      </c>
      <c r="G2" s="6" t="str">
        <f aca="false">VLOOKUP(B2,all_products!$A$2:$C$20, 3, 0)</f>
        <v>Product 2</v>
      </c>
      <c r="H2" s="6" t="str">
        <f aca="false">VLOOKUP($B2, all_products!$A$2:$G$20, 4, 0)</f>
        <v>Snacks</v>
      </c>
      <c r="I2" s="6" t="n">
        <f aca="false">VLOOKUP($B2, all_products!$A$2:$G$20, 5, 0)</f>
        <v>2</v>
      </c>
      <c r="J2" s="6" t="n">
        <f aca="false">VLOOKUP($B2, all_products!$A$2:$G$20, 6, 0)</f>
        <v>3</v>
      </c>
      <c r="K2" s="6" t="str">
        <f aca="false">VLOOKUP($B2, all_products!$A$2:$G$20, 7, 0)</f>
        <v>Osem</v>
      </c>
      <c r="L2" s="6" t="n">
        <f aca="false">VLOOKUP($B2, all_products!$A$2:$I$20, 9, 0)</f>
        <v>8</v>
      </c>
      <c r="AMC2" s="0"/>
      <c r="AMD2" s="0"/>
      <c r="AME2" s="0"/>
      <c r="AMF2" s="0"/>
      <c r="AMG2" s="0"/>
      <c r="AMH2" s="0"/>
      <c r="AMI2" s="0"/>
      <c r="AMJ2" s="0"/>
    </row>
    <row r="3" s="6" customFormat="true" ht="12.8" hidden="false" customHeight="false" outlineLevel="0" collapsed="false">
      <c r="A3" s="6" t="n">
        <v>1</v>
      </c>
      <c r="B3" s="6" t="n">
        <v>157</v>
      </c>
      <c r="C3" s="6" t="n">
        <f aca="false">SUMIFS(matches!$J$2:$J$103,matches!$B$2:$B$103,$A3,matches!$H$2:$H$103,$B3)</f>
        <v>1</v>
      </c>
      <c r="D3" s="6" t="n">
        <f aca="false">SUMIFS(matches!$J$2:$J$103,matches!$B$2:$B$103,$A3,matches!$H$2:$H$103,$B3, matches!$F$2:$F$103, 1)</f>
        <v>1</v>
      </c>
      <c r="E3" s="6" t="n">
        <f aca="false">SUMIFS(matches!$I$2:$I$103,matches!$B$2:$B$103,$A3,matches!$H$2:$H$103,$B3)</f>
        <v>15</v>
      </c>
      <c r="F3" s="6" t="n">
        <f aca="false">SUMIFS(matches!$I$2:$I$103,matches!$B$2:$B$103,$A3,matches!$H$2:$H$103,$B3, matches!$F$2:$F$103, 1)</f>
        <v>15</v>
      </c>
      <c r="G3" s="6" t="str">
        <f aca="false">VLOOKUP(B3,all_products!$A$2:$C$20, 3, 0)</f>
        <v>Product 3</v>
      </c>
      <c r="H3" s="6" t="str">
        <f aca="false">VLOOKUP($B3, all_products!$A$2:$G$20, 4, 0)</f>
        <v>Snacks</v>
      </c>
      <c r="I3" s="6" t="n">
        <f aca="false">VLOOKUP($B3, all_products!$A$2:$G$20, 5, 0)</f>
        <v>2</v>
      </c>
      <c r="J3" s="6" t="n">
        <f aca="false">VLOOKUP($B3, all_products!$A$2:$G$20, 6, 0)</f>
        <v>3</v>
      </c>
      <c r="K3" s="6" t="str">
        <f aca="false">VLOOKUP($B3, all_products!$A$2:$G$20, 7, 0)</f>
        <v>Osem</v>
      </c>
      <c r="L3" s="6" t="n">
        <f aca="false">VLOOKUP($B3, all_products!$A$2:$I$20, 9, 0)</f>
        <v>7</v>
      </c>
      <c r="AMC3" s="0"/>
      <c r="AMD3" s="0"/>
      <c r="AME3" s="0"/>
      <c r="AMF3" s="0"/>
      <c r="AMG3" s="0"/>
      <c r="AMH3" s="0"/>
      <c r="AMI3" s="0"/>
      <c r="AMJ3" s="0"/>
    </row>
    <row r="4" s="6" customFormat="true" ht="12.8" hidden="false" customHeight="false" outlineLevel="0" collapsed="false">
      <c r="A4" s="6" t="n">
        <v>1</v>
      </c>
      <c r="B4" s="6" t="n">
        <v>253</v>
      </c>
      <c r="C4" s="6" t="n">
        <f aca="false">SUMIFS(matches!$J$2:$J$103,matches!$B$2:$B$103,$A4,matches!$H$2:$H$103,$B4)</f>
        <v>2</v>
      </c>
      <c r="D4" s="6" t="n">
        <f aca="false">SUMIFS(matches!$J$2:$J$103,matches!$B$2:$B$103,$A4,matches!$H$2:$H$103,$B4, matches!$F$2:$F$103, 1)</f>
        <v>2</v>
      </c>
      <c r="E4" s="6" t="n">
        <f aca="false">SUMIFS(matches!$I$2:$I$103,matches!$B$2:$B$103,$A4,matches!$H$2:$H$103,$B4)</f>
        <v>40</v>
      </c>
      <c r="F4" s="6" t="n">
        <f aca="false">SUMIFS(matches!$I$2:$I$103,matches!$B$2:$B$103,$A4,matches!$H$2:$H$103,$B4, matches!$F$2:$F$103, 1)</f>
        <v>40</v>
      </c>
      <c r="G4" s="6" t="str">
        <f aca="false">VLOOKUP(B4,all_products!$A$2:$C$20, 3, 0)</f>
        <v>Product 4</v>
      </c>
      <c r="H4" s="6" t="str">
        <f aca="false">VLOOKUP($B4, all_products!$A$2:$G$20, 4, 0)</f>
        <v>Sabra</v>
      </c>
      <c r="I4" s="6" t="n">
        <f aca="false">VLOOKUP($B4, all_products!$A$2:$G$20, 5, 0)</f>
        <v>7</v>
      </c>
      <c r="J4" s="6" t="n">
        <f aca="false">VLOOKUP($B4, all_products!$A$2:$G$20, 6, 0)</f>
        <v>3</v>
      </c>
      <c r="K4" s="6" t="str">
        <f aca="false">VLOOKUP($B4, all_products!$A$2:$G$20, 7, 0)</f>
        <v>Osem</v>
      </c>
      <c r="L4" s="6" t="n">
        <f aca="false">VLOOKUP($B4, all_products!$A$2:$I$20, 9, 0)</f>
        <v>7</v>
      </c>
      <c r="AMC4" s="0"/>
      <c r="AMD4" s="0"/>
      <c r="AME4" s="0"/>
      <c r="AMF4" s="0"/>
      <c r="AMG4" s="0"/>
      <c r="AMH4" s="0"/>
      <c r="AMI4" s="0"/>
      <c r="AMJ4" s="0"/>
    </row>
    <row r="5" s="6" customFormat="true" ht="12.8" hidden="false" customHeight="false" outlineLevel="0" collapsed="false">
      <c r="A5" s="6" t="n">
        <v>1</v>
      </c>
      <c r="B5" s="6" t="n">
        <v>1</v>
      </c>
      <c r="C5" s="6" t="n">
        <f aca="false">SUMIFS(matches!$J$2:$J$103,matches!$B$2:$B$103,$A5,matches!$H$2:$H$103,$B5)</f>
        <v>2</v>
      </c>
      <c r="D5" s="6" t="n">
        <f aca="false">SUMIFS(matches!$J$2:$J$103,matches!$B$2:$B$103,$A5,matches!$H$2:$H$103,$B5, matches!$F$2:$F$103, 1)</f>
        <v>0</v>
      </c>
      <c r="E5" s="6" t="n">
        <f aca="false">SUMIFS(matches!$I$2:$I$103,matches!$B$2:$B$103,$A5,matches!$H$2:$H$103,$B5)</f>
        <v>6</v>
      </c>
      <c r="F5" s="6" t="n">
        <f aca="false">SUMIFS(matches!$I$2:$I$103,matches!$B$2:$B$103,$A5,matches!$H$2:$H$103,$B5, matches!$F$2:$F$103, 1)</f>
        <v>0</v>
      </c>
      <c r="G5" s="6" t="str">
        <f aca="false">VLOOKUP(B5,all_products!$A$2:$C$20, 3, 0)</f>
        <v>Product 6</v>
      </c>
      <c r="H5" s="6" t="str">
        <f aca="false">VLOOKUP($B5, all_products!$A$2:$G$20, 4, 0)</f>
        <v>Snacks</v>
      </c>
      <c r="I5" s="6" t="n">
        <f aca="false">VLOOKUP($B5, all_products!$A$2:$G$20, 5, 0)</f>
        <v>2</v>
      </c>
      <c r="J5" s="6" t="n">
        <f aca="false">VLOOKUP($B5, all_products!$A$2:$G$20, 6, 0)</f>
        <v>1</v>
      </c>
      <c r="K5" s="6" t="str">
        <f aca="false">VLOOKUP($B5, all_products!$A$2:$G$20, 7, 0)</f>
        <v>Non-Osem</v>
      </c>
      <c r="L5" s="6" t="n">
        <f aca="false">VLOOKUP($B5, all_products!$A$2:$I$20, 9, 0)</f>
        <v>100</v>
      </c>
      <c r="AMC5" s="0"/>
      <c r="AMD5" s="0"/>
      <c r="AME5" s="0"/>
      <c r="AMF5" s="0"/>
      <c r="AMG5" s="0"/>
      <c r="AMH5" s="0"/>
      <c r="AMI5" s="0"/>
      <c r="AMJ5" s="0"/>
    </row>
    <row r="6" s="7" customFormat="true" ht="12.8" hidden="false" customHeight="false" outlineLevel="0" collapsed="false">
      <c r="A6" s="7" t="n">
        <v>2</v>
      </c>
      <c r="B6" s="7" t="n">
        <v>4</v>
      </c>
      <c r="C6" s="7" t="n">
        <f aca="false">SUMIFS(matches!$J$2:$J$103,matches!$B$2:$B$103,$A6,matches!$H$2:$H$103,$B6)</f>
        <v>3</v>
      </c>
      <c r="D6" s="7" t="n">
        <f aca="false">SUMIFS(matches!$J$2:$J$103,matches!$B$2:$B$103,$A6,matches!$H$2:$H$103,$B6, matches!$F$2:$F$103, 1)</f>
        <v>3</v>
      </c>
      <c r="E6" s="7" t="n">
        <f aca="false">SUMIFS(matches!$I$2:$I$103,matches!$B$2:$B$103,$A6,matches!$H$2:$H$103,$B6)</f>
        <v>15</v>
      </c>
      <c r="F6" s="7" t="n">
        <f aca="false">SUMIFS(matches!$I$2:$I$103,matches!$B$2:$B$103,$A6,matches!$H$2:$H$103,$B6, matches!$F$2:$F$103, 1)</f>
        <v>15</v>
      </c>
      <c r="G6" s="7" t="str">
        <f aca="false">VLOOKUP(B6,all_products!$A$2:$C$20, 3, 0)</f>
        <v>Product 9</v>
      </c>
      <c r="H6" s="7" t="str">
        <f aca="false">VLOOKUP($B6, all_products!$A$2:$G$20, 4, 0)</f>
        <v>Snacks</v>
      </c>
      <c r="I6" s="7" t="n">
        <f aca="false">VLOOKUP($B6, all_products!$A$2:$G$20, 5, 0)</f>
        <v>2</v>
      </c>
      <c r="J6" s="7" t="n">
        <f aca="false">VLOOKUP($B6, all_products!$A$2:$G$20, 6, 0)</f>
        <v>3</v>
      </c>
      <c r="K6" s="7" t="str">
        <f aca="false">VLOOKUP($B6, all_products!$A$2:$G$20, 7, 0)</f>
        <v>Osem</v>
      </c>
      <c r="L6" s="7" t="n">
        <f aca="false">VLOOKUP($B6, all_products!$A$2:$I$20, 9, 0)</f>
        <v>8</v>
      </c>
    </row>
    <row r="7" s="7" customFormat="true" ht="12.8" hidden="false" customHeight="false" outlineLevel="0" collapsed="false">
      <c r="A7" s="7" t="n">
        <v>2</v>
      </c>
      <c r="B7" s="7" t="n">
        <v>5</v>
      </c>
      <c r="C7" s="7" t="n">
        <f aca="false">SUMIFS(matches!$J$2:$J$103,matches!$B$2:$B$103,$A7,matches!$H$2:$H$103,$B7)</f>
        <v>3</v>
      </c>
      <c r="D7" s="7" t="n">
        <f aca="false">SUMIFS(matches!$J$2:$J$103,matches!$B$2:$B$103,$A7,matches!$H$2:$H$103,$B7, matches!$F$2:$F$103, 1)</f>
        <v>3</v>
      </c>
      <c r="E7" s="7" t="n">
        <f aca="false">SUMIFS(matches!$I$2:$I$103,matches!$B$2:$B$103,$A7,matches!$H$2:$H$103,$B7)</f>
        <v>15</v>
      </c>
      <c r="F7" s="7" t="n">
        <f aca="false">SUMIFS(matches!$I$2:$I$103,matches!$B$2:$B$103,$A7,matches!$H$2:$H$103,$B7, matches!$F$2:$F$103, 1)</f>
        <v>15</v>
      </c>
      <c r="G7" s="7" t="str">
        <f aca="false">VLOOKUP(B7,all_products!$A$2:$C$20, 3, 0)</f>
        <v>Product 10</v>
      </c>
      <c r="H7" s="7" t="str">
        <f aca="false">VLOOKUP($B7, all_products!$A$2:$G$20, 4, 0)</f>
        <v>Snacks</v>
      </c>
      <c r="I7" s="7" t="n">
        <f aca="false">VLOOKUP($B7, all_products!$A$2:$G$20, 5, 0)</f>
        <v>2</v>
      </c>
      <c r="J7" s="7" t="n">
        <f aca="false">VLOOKUP($B7, all_products!$A$2:$G$20, 6, 0)</f>
        <v>3</v>
      </c>
      <c r="K7" s="7" t="str">
        <f aca="false">VLOOKUP($B7, all_products!$A$2:$G$20, 7, 0)</f>
        <v>Osem</v>
      </c>
      <c r="L7" s="7" t="n">
        <f aca="false">VLOOKUP($B7, all_products!$A$2:$I$20, 9, 0)</f>
        <v>7</v>
      </c>
    </row>
    <row r="8" s="7" customFormat="true" ht="12.8" hidden="false" customHeight="false" outlineLevel="0" collapsed="false">
      <c r="A8" s="7" t="n">
        <v>2</v>
      </c>
      <c r="B8" s="7" t="n">
        <v>6</v>
      </c>
      <c r="C8" s="7" t="n">
        <f aca="false">SUMIFS(matches!$J$2:$J$103,matches!$B$2:$B$103,$A8,matches!$H$2:$H$103,$B8)</f>
        <v>3</v>
      </c>
      <c r="D8" s="7" t="n">
        <f aca="false">SUMIFS(matches!$J$2:$J$103,matches!$B$2:$B$103,$A8,matches!$H$2:$H$103,$B8, matches!$F$2:$F$103, 1)</f>
        <v>0</v>
      </c>
      <c r="E8" s="7" t="n">
        <f aca="false">SUMIFS(matches!$I$2:$I$103,matches!$B$2:$B$103,$A8,matches!$H$2:$H$103,$B8)</f>
        <v>15</v>
      </c>
      <c r="F8" s="7" t="n">
        <f aca="false">SUMIFS(matches!$I$2:$I$103,matches!$B$2:$B$103,$A8,matches!$H$2:$H$103,$B8, matches!$F$2:$F$103, 1)</f>
        <v>0</v>
      </c>
      <c r="G8" s="7" t="str">
        <f aca="false">VLOOKUP(B8,all_products!$A$2:$C$20, 3, 0)</f>
        <v>Product 11</v>
      </c>
      <c r="H8" s="7" t="str">
        <f aca="false">VLOOKUP($B8, all_products!$A$2:$G$20, 4, 0)</f>
        <v>Snacks</v>
      </c>
      <c r="I8" s="7" t="n">
        <f aca="false">VLOOKUP($B8, all_products!$A$2:$G$20, 5, 0)</f>
        <v>2</v>
      </c>
      <c r="J8" s="7" t="n">
        <f aca="false">VLOOKUP($B8, all_products!$A$2:$G$20, 6, 0)</f>
        <v>3</v>
      </c>
      <c r="K8" s="7" t="str">
        <f aca="false">VLOOKUP($B8, all_products!$A$2:$G$20, 7, 0)</f>
        <v>Osem</v>
      </c>
      <c r="L8" s="7" t="n">
        <f aca="false">VLOOKUP($B8, all_products!$A$2:$I$20, 9, 0)</f>
        <v>10</v>
      </c>
    </row>
    <row r="9" s="7" customFormat="true" ht="12.8" hidden="false" customHeight="false" outlineLevel="0" collapsed="false">
      <c r="A9" s="7" t="n">
        <v>2</v>
      </c>
      <c r="B9" s="7" t="n">
        <v>7</v>
      </c>
      <c r="C9" s="7" t="n">
        <f aca="false">SUMIFS(matches!$J$2:$J$103,matches!$B$2:$B$103,$A9,matches!$H$2:$H$103,$B9)</f>
        <v>3</v>
      </c>
      <c r="D9" s="7" t="n">
        <f aca="false">SUMIFS(matches!$J$2:$J$103,matches!$B$2:$B$103,$A9,matches!$H$2:$H$103,$B9, matches!$F$2:$F$103, 1)</f>
        <v>3</v>
      </c>
      <c r="E9" s="7" t="n">
        <f aca="false">SUMIFS(matches!$I$2:$I$103,matches!$B$2:$B$103,$A9,matches!$H$2:$H$103,$B9)</f>
        <v>15</v>
      </c>
      <c r="F9" s="7" t="n">
        <f aca="false">SUMIFS(matches!$I$2:$I$103,matches!$B$2:$B$103,$A9,matches!$H$2:$H$103,$B9, matches!$F$2:$F$103, 1)</f>
        <v>15</v>
      </c>
      <c r="G9" s="7" t="str">
        <f aca="false">VLOOKUP(B9,all_products!$A$2:$C$20, 3, 0)</f>
        <v>Product 12</v>
      </c>
      <c r="H9" s="7" t="str">
        <f aca="false">VLOOKUP($B9, all_products!$A$2:$G$20, 4, 0)</f>
        <v>Snacks</v>
      </c>
      <c r="I9" s="7" t="n">
        <f aca="false">VLOOKUP($B9, all_products!$A$2:$G$20, 5, 0)</f>
        <v>2</v>
      </c>
      <c r="J9" s="7" t="n">
        <f aca="false">VLOOKUP($B9, all_products!$A$2:$G$20, 6, 0)</f>
        <v>3</v>
      </c>
      <c r="K9" s="7" t="str">
        <f aca="false">VLOOKUP($B9, all_products!$A$2:$G$20, 7, 0)</f>
        <v>Osem</v>
      </c>
      <c r="L9" s="7" t="n">
        <f aca="false">VLOOKUP($B9, all_products!$A$2:$I$20, 9, 0)</f>
        <v>11</v>
      </c>
    </row>
    <row r="10" s="7" customFormat="true" ht="12.8" hidden="false" customHeight="false" outlineLevel="0" collapsed="false">
      <c r="A10" s="7" t="n">
        <v>2</v>
      </c>
      <c r="B10" s="7" t="n">
        <v>8</v>
      </c>
      <c r="C10" s="7" t="n">
        <f aca="false">SUMIFS(matches!$J$2:$J$103,matches!$B$2:$B$103,$A10,matches!$H$2:$H$103,$B10)</f>
        <v>3</v>
      </c>
      <c r="D10" s="7" t="n">
        <f aca="false">SUMIFS(matches!$J$2:$J$103,matches!$B$2:$B$103,$A10,matches!$H$2:$H$103,$B10, matches!$F$2:$F$103, 1)</f>
        <v>3</v>
      </c>
      <c r="E10" s="7" t="n">
        <f aca="false">SUMIFS(matches!$I$2:$I$103,matches!$B$2:$B$103,$A10,matches!$H$2:$H$103,$B10)</f>
        <v>15</v>
      </c>
      <c r="F10" s="7" t="n">
        <f aca="false">SUMIFS(matches!$I$2:$I$103,matches!$B$2:$B$103,$A10,matches!$H$2:$H$103,$B10, matches!$F$2:$F$103, 1)</f>
        <v>15</v>
      </c>
      <c r="G10" s="7" t="str">
        <f aca="false">VLOOKUP(B10,all_products!$A$2:$C$20, 3, 0)</f>
        <v>Product 13</v>
      </c>
      <c r="H10" s="7" t="str">
        <f aca="false">VLOOKUP($B10, all_products!$A$2:$G$20, 4, 0)</f>
        <v>Snacks</v>
      </c>
      <c r="I10" s="7" t="n">
        <f aca="false">VLOOKUP($B10, all_products!$A$2:$G$20, 5, 0)</f>
        <v>2</v>
      </c>
      <c r="J10" s="7" t="n">
        <f aca="false">VLOOKUP($B10, all_products!$A$2:$G$20, 6, 0)</f>
        <v>3</v>
      </c>
      <c r="K10" s="7" t="str">
        <f aca="false">VLOOKUP($B10, all_products!$A$2:$G$20, 7, 0)</f>
        <v>Osem</v>
      </c>
      <c r="L10" s="7" t="n">
        <f aca="false">VLOOKUP($B10, all_products!$A$2:$I$20, 9, 0)</f>
        <v>12</v>
      </c>
    </row>
    <row r="11" customFormat="false" ht="12.8" hidden="false" customHeight="false" outlineLevel="0" collapsed="false">
      <c r="A11" s="7" t="n">
        <v>2</v>
      </c>
      <c r="B11" s="7" t="n">
        <v>3</v>
      </c>
      <c r="C11" s="7" t="n">
        <f aca="false">SUMIFS(matches!$J$2:$J$103,matches!$B$2:$B$103,$A11,matches!$H$2:$H$103,$B11)</f>
        <v>1</v>
      </c>
      <c r="D11" s="7" t="n">
        <f aca="false">SUMIFS(matches!$J$2:$J$103,matches!$B$2:$B$103,$A11,matches!$H$2:$H$103,$B11, matches!$F$2:$F$103, 1)</f>
        <v>1</v>
      </c>
      <c r="E11" s="7" t="n">
        <f aca="false">SUMIFS(matches!$I$2:$I$103,matches!$B$2:$B$103,$A11,matches!$H$2:$H$103,$B11)</f>
        <v>13</v>
      </c>
      <c r="F11" s="7" t="n">
        <f aca="false">SUMIFS(matches!$I$2:$I$103,matches!$B$2:$B$103,$A11,matches!$H$2:$H$103,$B11, matches!$F$2:$F$103, 1)</f>
        <v>13</v>
      </c>
      <c r="G11" s="7" t="str">
        <f aca="false">VLOOKUP(B11,all_products!$A$2:$C$20, 3, 0)</f>
        <v>Product 8</v>
      </c>
      <c r="H11" s="7" t="str">
        <f aca="false">VLOOKUP($B11, all_products!$A$2:$G$20, 4, 0)</f>
        <v>Sabra</v>
      </c>
      <c r="I11" s="7" t="n">
        <f aca="false">VLOOKUP($B11, all_products!$A$2:$G$20, 5, 0)</f>
        <v>8</v>
      </c>
      <c r="J11" s="7" t="n">
        <f aca="false">VLOOKUP($B11, all_products!$A$2:$G$20, 6, 0)</f>
        <v>1</v>
      </c>
      <c r="K11" s="7" t="str">
        <f aca="false">VLOOKUP($B11, all_products!$A$2:$G$20, 7, 0)</f>
        <v>Non-Osem</v>
      </c>
      <c r="L11" s="7" t="n">
        <f aca="false">VLOOKUP($B11, all_products!$A$2:$I$20, 9, 0)</f>
        <v>15</v>
      </c>
    </row>
  </sheetData>
  <autoFilter ref="A1:K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2020-03-08T10:54:34Z</dcterms:modified>
  <cp:revision>147</cp:revision>
  <dc:subject/>
  <dc:title/>
</cp:coreProperties>
</file>