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sales" sheetId="1" r:id="rId3"/>
  </sheets>
  <definedNames/>
  <calcPr/>
</workbook>
</file>

<file path=xl/sharedStrings.xml><?xml version="1.0" encoding="utf-8"?>
<sst xmlns="http://schemas.openxmlformats.org/spreadsheetml/2006/main" count="40" uniqueCount="26">
  <si>
    <t>period num</t>
  </si>
  <si>
    <t>year</t>
  </si>
  <si>
    <t>month</t>
  </si>
  <si>
    <t>annual_sales</t>
  </si>
  <si>
    <t>trend value</t>
  </si>
  <si>
    <t>deviation of actual values from the trend values</t>
  </si>
  <si>
    <t>average deviation by month</t>
  </si>
  <si>
    <t>overall seasonal index</t>
  </si>
  <si>
    <t>month_num</t>
  </si>
  <si>
    <t>seasonal coefficients cleared from growth</t>
  </si>
  <si>
    <t>prediction</t>
  </si>
  <si>
    <t>to compare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</si>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</sst>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0" numFmtId="4" xfId="0" applyAlignment="1" applyFont="1" applyNumberFormat="1">
      <alignment horizontal="left" readingOrder="0" shrinkToFit="0" wrapText="1"/>
    </xf>
    <xf borderId="0" fillId="0" fontId="1" numFmtId="3" xfId="0" applyFont="1" applyNumberFormat="1"/>
    <xf borderId="0" fillId="0" fontId="1" numFmtId="0" xfId="0" applyFont="1"/>
    <xf borderId="0" fillId="0" fontId="1" numFmtId="2" xfId="0" applyFont="1" applyNumberFormat="1"/>
    <xf borderId="0" fillId="5" fontId="0" numFmtId="3" xfId="0" applyFill="1" applyFont="1" applyNumberFormat="1"/>
    <xf borderId="0" fillId="0" fontId="1" numFmtId="3" xfId="0" applyAlignment="1" applyFont="1" applyNumberFormat="1">
      <alignment horizontal="right" readingOrder="0"/>
    </xf>
    <xf borderId="0" fillId="0" fontId="1" numFmtId="10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annual_sales!$N$1</c:f>
            </c:strRef>
          </c:tx>
          <c:spPr>
            <a:ln cmpd="sng" w="19050">
              <a:solidFill>
                <a:srgbClr val="3D85C6"/>
              </a:solidFill>
            </a:ln>
          </c:spPr>
          <c:marker>
            <c:symbol val="circle"/>
            <c:size val="2"/>
            <c:spPr>
              <a:solidFill>
                <a:srgbClr val="3D85C6"/>
              </a:solidFill>
              <a:ln cmpd="sng">
                <a:solidFill>
                  <a:srgbClr val="3D85C6"/>
                </a:solidFill>
              </a:ln>
            </c:spPr>
          </c:marker>
          <c:dPt>
            <c:idx val="8"/>
            <c:marker>
              <c:symbol val="none"/>
            </c:marker>
          </c:dPt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annual_sales!$D$2:$D$37</c:f>
            </c:strRef>
          </c:cat>
          <c:val>
            <c:numRef>
              <c:f>annual_sales!$N$2:$N$37</c:f>
              <c:numCache/>
            </c:numRef>
          </c:val>
          <c:smooth val="0"/>
        </c:ser>
        <c:axId val="977940915"/>
        <c:axId val="395062188"/>
      </c:lineChart>
      <c:catAx>
        <c:axId val="977940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5062188"/>
      </c:catAx>
      <c:valAx>
        <c:axId val="395062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7940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438150</xdr:colOff>
      <xdr:row>14</xdr:row>
      <xdr:rowOff>0</xdr:rowOff>
    </xdr:from>
    <xdr:ext cx="4095750" cy="2390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7.14"/>
    <col customWidth="1" min="5" max="5" width="17.86"/>
    <col customWidth="1" min="6" max="6" width="17.14"/>
    <col customWidth="1" min="7" max="7" width="21.57"/>
    <col customWidth="1" min="9" max="9" width="15.43"/>
    <col customWidth="1" min="10" max="10" width="15.71"/>
    <col customWidth="1" min="12" max="12" width="17.43"/>
    <col customWidth="1" min="13" max="13" width="20.86"/>
    <col customWidth="1" min="14" max="14" width="18.57"/>
    <col customWidth="1" min="15" max="15" width="19.43"/>
  </cols>
  <sheetData>
    <row r="1" ht="5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0</v>
      </c>
      <c r="L1" s="5" t="s">
        <v>4</v>
      </c>
      <c r="M1" s="5" t="s">
        <v>10</v>
      </c>
      <c r="N1" s="6" t="s">
        <v>11</v>
      </c>
      <c r="P1" s="6"/>
    </row>
    <row r="2">
      <c r="A2" s="7">
        <v>1.0</v>
      </c>
      <c r="B2" s="7">
        <v>2016.0</v>
      </c>
      <c r="C2" s="7" t="s">
        <v>12</v>
      </c>
      <c r="D2" s="8">
        <v>9.68123349E7</v>
      </c>
      <c r="E2" s="9">
        <f t="shared" ref="E2:E25" si="1">A2*$H$19+$I$19</f>
        <v>92333256</v>
      </c>
      <c r="F2" s="10">
        <f t="shared" ref="F2:F25" si="2">D2/E2</f>
        <v>1.04850992</v>
      </c>
      <c r="G2">
        <f t="shared" ref="G2:G13" si="3">AVERAGE(F2,F14)</f>
        <v>0.9821288541</v>
      </c>
      <c r="H2">
        <f>average(G2:G13)</f>
        <v>1.001655027</v>
      </c>
      <c r="I2" s="7">
        <v>1.0</v>
      </c>
      <c r="J2" s="11">
        <f t="shared" ref="J2:J13" si="4">G2/$H$2</f>
        <v>0.98050609</v>
      </c>
      <c r="K2">
        <f>A25+1</f>
        <v>25</v>
      </c>
      <c r="L2" s="9">
        <f t="shared" ref="L2:L13" si="5">K2*$H$19+$I$19</f>
        <v>294654064.5</v>
      </c>
      <c r="M2" s="12">
        <f t="shared" ref="M2:M13" si="6">L2*J2</f>
        <v>288910104.6</v>
      </c>
      <c r="N2" s="13">
        <v>2.56798898E8</v>
      </c>
      <c r="O2" s="14">
        <f t="shared" ref="O2:O13" si="7">(M2-N2) / M2</f>
        <v>0.1111460144</v>
      </c>
    </row>
    <row r="3">
      <c r="A3" s="7">
        <v>2.0</v>
      </c>
      <c r="C3" s="7" t="s">
        <v>13</v>
      </c>
      <c r="D3" s="8">
        <v>9.54365307E7</v>
      </c>
      <c r="E3" s="9">
        <f t="shared" si="1"/>
        <v>100763289.7</v>
      </c>
      <c r="F3">
        <f t="shared" si="2"/>
        <v>0.9471359163</v>
      </c>
      <c r="G3">
        <f t="shared" si="3"/>
        <v>0.8737628398</v>
      </c>
      <c r="I3" s="7">
        <v>2.0</v>
      </c>
      <c r="J3" s="11">
        <f t="shared" si="4"/>
        <v>0.872319128</v>
      </c>
      <c r="K3">
        <f t="shared" ref="K3:K13" si="8">K2+1</f>
        <v>26</v>
      </c>
      <c r="L3" s="9">
        <f t="shared" si="5"/>
        <v>303084098.2</v>
      </c>
      <c r="M3" s="12">
        <f t="shared" si="6"/>
        <v>264386056.2</v>
      </c>
      <c r="N3" s="13">
        <v>2.32640416E8</v>
      </c>
      <c r="O3" s="14">
        <f t="shared" si="7"/>
        <v>0.1200730503</v>
      </c>
    </row>
    <row r="4">
      <c r="A4" s="7">
        <v>3.0</v>
      </c>
      <c r="C4" s="7" t="s">
        <v>14</v>
      </c>
      <c r="D4" s="8">
        <v>1.152706254E8</v>
      </c>
      <c r="E4" s="9">
        <f t="shared" si="1"/>
        <v>109193323.4</v>
      </c>
      <c r="F4">
        <f t="shared" si="2"/>
        <v>1.055656352</v>
      </c>
      <c r="G4">
        <f t="shared" si="3"/>
        <v>1.038371322</v>
      </c>
      <c r="I4" s="7">
        <v>3.0</v>
      </c>
      <c r="J4" s="11">
        <f t="shared" si="4"/>
        <v>1.036655629</v>
      </c>
      <c r="K4">
        <f t="shared" si="8"/>
        <v>27</v>
      </c>
      <c r="L4" s="9">
        <f t="shared" si="5"/>
        <v>311514131.8</v>
      </c>
      <c r="M4" s="12">
        <f t="shared" si="6"/>
        <v>322932878.1</v>
      </c>
      <c r="N4" s="13">
        <v>2.67994924E8</v>
      </c>
      <c r="O4" s="14">
        <f t="shared" si="7"/>
        <v>0.1701218979</v>
      </c>
    </row>
    <row r="5">
      <c r="A5" s="7">
        <v>4.0</v>
      </c>
      <c r="C5" s="7" t="s">
        <v>15</v>
      </c>
      <c r="D5" s="8">
        <v>1.393240107E8</v>
      </c>
      <c r="E5" s="9">
        <f t="shared" si="1"/>
        <v>117623357.1</v>
      </c>
      <c r="F5">
        <f t="shared" si="2"/>
        <v>1.184492725</v>
      </c>
      <c r="G5">
        <f t="shared" si="3"/>
        <v>1.043973695</v>
      </c>
      <c r="I5" s="7">
        <v>4.0</v>
      </c>
      <c r="J5" s="11">
        <f t="shared" si="4"/>
        <v>1.042248745</v>
      </c>
      <c r="K5">
        <f t="shared" si="8"/>
        <v>28</v>
      </c>
      <c r="L5" s="9">
        <f t="shared" si="5"/>
        <v>319944165.5</v>
      </c>
      <c r="M5" s="12">
        <f t="shared" si="6"/>
        <v>333461405.1</v>
      </c>
      <c r="N5" s="13">
        <v>2.62849522E8</v>
      </c>
      <c r="O5" s="14">
        <f t="shared" si="7"/>
        <v>0.21175429</v>
      </c>
    </row>
    <row r="6">
      <c r="A6" s="7">
        <v>5.0</v>
      </c>
      <c r="C6" s="7" t="s">
        <v>16</v>
      </c>
      <c r="D6" s="8">
        <v>1.085873432E8</v>
      </c>
      <c r="E6" s="9">
        <f t="shared" si="1"/>
        <v>126053390.7</v>
      </c>
      <c r="F6">
        <f t="shared" si="2"/>
        <v>0.8614392882</v>
      </c>
      <c r="G6">
        <f t="shared" si="3"/>
        <v>0.9084097254</v>
      </c>
      <c r="I6" s="7">
        <v>5.0</v>
      </c>
      <c r="J6" s="11">
        <f t="shared" si="4"/>
        <v>0.9069087669</v>
      </c>
      <c r="K6">
        <f t="shared" si="8"/>
        <v>29</v>
      </c>
      <c r="L6" s="9">
        <f t="shared" si="5"/>
        <v>328374199.2</v>
      </c>
      <c r="M6" s="12">
        <f t="shared" si="6"/>
        <v>297805440.1</v>
      </c>
      <c r="N6" s="13">
        <v>2.76933049E8</v>
      </c>
      <c r="O6" s="14">
        <f t="shared" si="7"/>
        <v>0.07008733981</v>
      </c>
    </row>
    <row r="7">
      <c r="A7" s="7">
        <v>6.0</v>
      </c>
      <c r="C7" s="7" t="s">
        <v>17</v>
      </c>
      <c r="D7" s="8">
        <v>1.166765026E8</v>
      </c>
      <c r="E7" s="9">
        <f t="shared" si="1"/>
        <v>134483424.4</v>
      </c>
      <c r="F7">
        <f t="shared" si="2"/>
        <v>0.8675902112</v>
      </c>
      <c r="G7">
        <f t="shared" si="3"/>
        <v>0.8262429761</v>
      </c>
      <c r="I7" s="7">
        <v>6.0</v>
      </c>
      <c r="J7" s="11">
        <f t="shared" si="4"/>
        <v>0.824877781</v>
      </c>
      <c r="K7">
        <f t="shared" si="8"/>
        <v>30</v>
      </c>
      <c r="L7" s="9">
        <f t="shared" si="5"/>
        <v>336804232.9</v>
      </c>
      <c r="M7" s="12">
        <f t="shared" si="6"/>
        <v>277822328.3</v>
      </c>
      <c r="N7" s="13">
        <v>2.51486085E8</v>
      </c>
      <c r="O7" s="14">
        <f t="shared" si="7"/>
        <v>0.09479527231</v>
      </c>
    </row>
    <row r="8">
      <c r="A8" s="7">
        <v>7.0</v>
      </c>
      <c r="C8" s="7" t="s">
        <v>18</v>
      </c>
      <c r="D8" s="8">
        <v>1.131918277E8</v>
      </c>
      <c r="E8" s="9">
        <f t="shared" si="1"/>
        <v>142913458.1</v>
      </c>
      <c r="F8">
        <f t="shared" si="2"/>
        <v>0.7920305701</v>
      </c>
      <c r="G8">
        <f t="shared" si="3"/>
        <v>0.7795587985</v>
      </c>
      <c r="I8" s="7">
        <v>7.0</v>
      </c>
      <c r="J8" s="11">
        <f t="shared" si="4"/>
        <v>0.7782707393</v>
      </c>
      <c r="K8">
        <f t="shared" si="8"/>
        <v>31</v>
      </c>
      <c r="L8" s="9">
        <f t="shared" si="5"/>
        <v>345234266.6</v>
      </c>
      <c r="M8" s="12">
        <f t="shared" si="6"/>
        <v>268685727.9</v>
      </c>
      <c r="N8" s="13">
        <v>2.50559778E8</v>
      </c>
      <c r="O8" s="14">
        <f t="shared" si="7"/>
        <v>0.06746152848</v>
      </c>
    </row>
    <row r="9">
      <c r="A9" s="7">
        <v>8.0</v>
      </c>
      <c r="C9" s="7" t="s">
        <v>19</v>
      </c>
      <c r="D9" s="8">
        <v>1.395618924E8</v>
      </c>
      <c r="E9" s="9">
        <f t="shared" si="1"/>
        <v>151343491.8</v>
      </c>
      <c r="F9">
        <f t="shared" si="2"/>
        <v>0.9221532472</v>
      </c>
      <c r="G9">
        <f t="shared" si="3"/>
        <v>0.8687056601</v>
      </c>
      <c r="I9" s="7">
        <v>8.0</v>
      </c>
      <c r="J9" s="11">
        <f t="shared" si="4"/>
        <v>0.8672703042</v>
      </c>
      <c r="K9">
        <f t="shared" si="8"/>
        <v>32</v>
      </c>
      <c r="L9" s="9">
        <f t="shared" si="5"/>
        <v>353664300.3</v>
      </c>
      <c r="M9" s="12">
        <f t="shared" si="6"/>
        <v>306722545.3</v>
      </c>
      <c r="N9" s="13">
        <v>2.61724749E8</v>
      </c>
      <c r="O9" s="14">
        <f t="shared" si="7"/>
        <v>0.1467052128</v>
      </c>
    </row>
    <row r="10">
      <c r="A10" s="7">
        <v>9.0</v>
      </c>
      <c r="C10" s="7" t="s">
        <v>20</v>
      </c>
      <c r="D10" s="8">
        <v>1.529170244E8</v>
      </c>
      <c r="E10" s="9">
        <f t="shared" si="1"/>
        <v>159773525.5</v>
      </c>
      <c r="F10">
        <f t="shared" si="2"/>
        <v>0.9570861251</v>
      </c>
      <c r="G10">
        <f t="shared" si="3"/>
        <v>0.8848420523</v>
      </c>
      <c r="I10" s="7">
        <v>9.0</v>
      </c>
      <c r="J10" s="11">
        <f t="shared" si="4"/>
        <v>0.8833800345</v>
      </c>
      <c r="K10">
        <f t="shared" si="8"/>
        <v>33</v>
      </c>
      <c r="L10" s="9">
        <f t="shared" si="5"/>
        <v>362094334</v>
      </c>
      <c r="M10" s="12">
        <f t="shared" si="6"/>
        <v>319866905.2</v>
      </c>
      <c r="N10" s="13">
        <v>2.76675505E8</v>
      </c>
      <c r="O10" s="14">
        <f t="shared" si="7"/>
        <v>0.1350292872</v>
      </c>
    </row>
    <row r="11">
      <c r="A11" s="7">
        <v>10.0</v>
      </c>
      <c r="C11" s="7" t="s">
        <v>21</v>
      </c>
      <c r="D11" s="8">
        <v>2.116333807E8</v>
      </c>
      <c r="E11" s="9">
        <f t="shared" si="1"/>
        <v>168203559.2</v>
      </c>
      <c r="F11">
        <f t="shared" si="2"/>
        <v>1.258197994</v>
      </c>
      <c r="G11">
        <f t="shared" si="3"/>
        <v>1.149238504</v>
      </c>
      <c r="I11" s="7">
        <v>10.0</v>
      </c>
      <c r="J11" s="11">
        <f t="shared" si="4"/>
        <v>1.147339626</v>
      </c>
      <c r="K11">
        <f t="shared" si="8"/>
        <v>34</v>
      </c>
      <c r="L11" s="9">
        <f t="shared" si="5"/>
        <v>370524367.6</v>
      </c>
      <c r="M11" s="12">
        <f t="shared" si="6"/>
        <v>425117289.5</v>
      </c>
      <c r="N11" s="13">
        <v>2.87647539E8</v>
      </c>
      <c r="O11" s="14">
        <f t="shared" si="7"/>
        <v>0.3233689946</v>
      </c>
    </row>
    <row r="12">
      <c r="A12" s="7">
        <v>11.0</v>
      </c>
      <c r="C12" s="7" t="s">
        <v>22</v>
      </c>
      <c r="D12" s="8">
        <v>2.566540319E8</v>
      </c>
      <c r="E12" s="9">
        <f t="shared" si="1"/>
        <v>176633592.9</v>
      </c>
      <c r="F12">
        <f t="shared" si="2"/>
        <v>1.453030693</v>
      </c>
      <c r="G12">
        <f t="shared" si="3"/>
        <v>1.314531564</v>
      </c>
      <c r="I12" s="7">
        <v>11.0</v>
      </c>
      <c r="J12" s="11">
        <f t="shared" si="4"/>
        <v>1.312359574</v>
      </c>
      <c r="K12">
        <f t="shared" si="8"/>
        <v>35</v>
      </c>
      <c r="L12" s="9">
        <f t="shared" si="5"/>
        <v>378954401.3</v>
      </c>
      <c r="M12" s="12">
        <f t="shared" si="6"/>
        <v>497324436.6</v>
      </c>
      <c r="N12" s="13">
        <v>3.63102609E8</v>
      </c>
      <c r="O12" s="14">
        <f t="shared" si="7"/>
        <v>0.2698878593</v>
      </c>
    </row>
    <row r="13">
      <c r="A13" s="7">
        <v>12.0</v>
      </c>
      <c r="C13" s="7" t="s">
        <v>23</v>
      </c>
      <c r="D13" s="8">
        <v>2.589571481E8</v>
      </c>
      <c r="E13" s="9">
        <f t="shared" si="1"/>
        <v>185063626.5</v>
      </c>
      <c r="F13">
        <f t="shared" si="2"/>
        <v>1.399287115</v>
      </c>
      <c r="G13">
        <f t="shared" si="3"/>
        <v>1.350094333</v>
      </c>
      <c r="I13" s="7">
        <v>12.0</v>
      </c>
      <c r="J13" s="11">
        <f t="shared" si="4"/>
        <v>1.347863583</v>
      </c>
      <c r="K13">
        <f t="shared" si="8"/>
        <v>36</v>
      </c>
      <c r="L13" s="9">
        <f t="shared" si="5"/>
        <v>387384435</v>
      </c>
      <c r="M13" s="12">
        <f t="shared" si="6"/>
        <v>522141372.4</v>
      </c>
      <c r="N13" s="13">
        <v>4.22386052E8</v>
      </c>
      <c r="O13" s="14">
        <f t="shared" si="7"/>
        <v>0.1910504045</v>
      </c>
    </row>
    <row r="14">
      <c r="A14" s="7">
        <v>13.0</v>
      </c>
      <c r="B14" s="7">
        <v>2017.0</v>
      </c>
      <c r="C14" s="7" t="s">
        <v>12</v>
      </c>
      <c r="D14" s="8">
        <v>1.771913913E8</v>
      </c>
      <c r="E14" s="9">
        <f t="shared" si="1"/>
        <v>193493660.2</v>
      </c>
      <c r="F14">
        <f t="shared" si="2"/>
        <v>0.9157477878</v>
      </c>
    </row>
    <row r="15">
      <c r="A15" s="7">
        <v>14.0</v>
      </c>
      <c r="C15" s="7" t="s">
        <v>13</v>
      </c>
      <c r="D15" s="8">
        <v>1.616176576E8</v>
      </c>
      <c r="E15" s="9">
        <f t="shared" si="1"/>
        <v>201923693.9</v>
      </c>
      <c r="F15">
        <f t="shared" si="2"/>
        <v>0.8003897634</v>
      </c>
    </row>
    <row r="16">
      <c r="A16" s="7">
        <v>15.0</v>
      </c>
      <c r="C16" s="7" t="s">
        <v>14</v>
      </c>
      <c r="D16" s="8">
        <v>2.147893076E8</v>
      </c>
      <c r="E16" s="9">
        <f t="shared" si="1"/>
        <v>210353727.6</v>
      </c>
      <c r="F16">
        <f t="shared" si="2"/>
        <v>1.021086291</v>
      </c>
      <c r="J16" s="15"/>
    </row>
    <row r="17">
      <c r="A17" s="7">
        <v>16.0</v>
      </c>
      <c r="C17" s="7" t="s">
        <v>15</v>
      </c>
      <c r="D17" s="8">
        <v>1.976612099E8</v>
      </c>
      <c r="E17" s="9">
        <f t="shared" si="1"/>
        <v>218783761.3</v>
      </c>
      <c r="F17">
        <f t="shared" si="2"/>
        <v>0.9034546656</v>
      </c>
    </row>
    <row r="18">
      <c r="A18" s="7">
        <v>17.0</v>
      </c>
      <c r="C18" s="7" t="s">
        <v>16</v>
      </c>
      <c r="D18" s="8">
        <v>2.170755524E8</v>
      </c>
      <c r="E18" s="9">
        <f t="shared" si="1"/>
        <v>227213795</v>
      </c>
      <c r="F18">
        <f t="shared" si="2"/>
        <v>0.9553801627</v>
      </c>
      <c r="H18" s="15" t="s">
        <v>24</v>
      </c>
      <c r="I18" s="15" t="s">
        <v>25</v>
      </c>
    </row>
    <row r="19">
      <c r="A19" s="7">
        <v>18.0</v>
      </c>
      <c r="C19" s="7" t="s">
        <v>17</v>
      </c>
      <c r="D19" s="8">
        <v>1.849558375E8</v>
      </c>
      <c r="E19" s="9">
        <f t="shared" si="1"/>
        <v>235643828.7</v>
      </c>
      <c r="F19">
        <f t="shared" si="2"/>
        <v>0.784895741</v>
      </c>
      <c r="H19" s="9">
        <f t="array" ref="H19:I19">LINEST(D2:D25,A2:A25,1,0)</f>
        <v>8430033.686</v>
      </c>
      <c r="I19" s="9">
        <v>8.390322230978264E7</v>
      </c>
    </row>
    <row r="20">
      <c r="A20" s="7">
        <v>19.0</v>
      </c>
      <c r="C20" s="7" t="s">
        <v>18</v>
      </c>
      <c r="D20" s="8">
        <v>1.872258934E8</v>
      </c>
      <c r="E20" s="9">
        <f t="shared" si="1"/>
        <v>244073862.3</v>
      </c>
      <c r="F20">
        <f t="shared" si="2"/>
        <v>0.7670870268</v>
      </c>
    </row>
    <row r="21">
      <c r="A21" s="7">
        <v>20.0</v>
      </c>
      <c r="C21" s="7" t="s">
        <v>19</v>
      </c>
      <c r="D21" s="8">
        <v>2.058558397E8</v>
      </c>
      <c r="E21" s="9">
        <f t="shared" si="1"/>
        <v>252503896</v>
      </c>
      <c r="F21">
        <f t="shared" si="2"/>
        <v>0.815258073</v>
      </c>
    </row>
    <row r="22">
      <c r="A22" s="7">
        <v>21.0</v>
      </c>
      <c r="C22" s="7" t="s">
        <v>20</v>
      </c>
      <c r="D22" s="8">
        <v>2.120343841E8</v>
      </c>
      <c r="E22" s="9">
        <f t="shared" si="1"/>
        <v>260933929.7</v>
      </c>
      <c r="F22">
        <f t="shared" si="2"/>
        <v>0.8125979796</v>
      </c>
    </row>
    <row r="23">
      <c r="A23" s="7">
        <v>22.0</v>
      </c>
      <c r="C23" s="7" t="s">
        <v>21</v>
      </c>
      <c r="D23" s="8">
        <v>2.802136785E8</v>
      </c>
      <c r="E23" s="9">
        <f t="shared" si="1"/>
        <v>269363963.4</v>
      </c>
      <c r="F23">
        <f t="shared" si="2"/>
        <v>1.040279015</v>
      </c>
    </row>
    <row r="24">
      <c r="A24" s="7">
        <v>23.0</v>
      </c>
      <c r="C24" s="7" t="s">
        <v>22</v>
      </c>
      <c r="D24" s="8">
        <v>3.266947509E8</v>
      </c>
      <c r="E24" s="9">
        <f t="shared" si="1"/>
        <v>277793997.1</v>
      </c>
      <c r="F24">
        <f t="shared" si="2"/>
        <v>1.176032435</v>
      </c>
    </row>
    <row r="25">
      <c r="A25" s="16">
        <v>24.0</v>
      </c>
      <c r="C25" s="7" t="s">
        <v>23</v>
      </c>
      <c r="D25" s="8">
        <v>3.723492857E8</v>
      </c>
      <c r="E25" s="9">
        <f t="shared" si="1"/>
        <v>286224030.8</v>
      </c>
      <c r="F25">
        <f t="shared" si="2"/>
        <v>1.300901551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