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Class 4\16. VLOOKUP\"/>
    </mc:Choice>
  </mc:AlternateContent>
  <xr:revisionPtr revIDLastSave="0" documentId="13_ncr:1_{747AC77C-6895-410D-B7A8-4AC37440CD34}" xr6:coauthVersionLast="47" xr6:coauthVersionMax="47" xr10:uidLastSave="{00000000-0000-0000-0000-000000000000}"/>
  <bookViews>
    <workbookView xWindow="-120" yWindow="-120" windowWidth="38640" windowHeight="21120" activeTab="7" xr2:uid="{25EB847A-6171-4EA3-895A-82F005359103}"/>
  </bookViews>
  <sheets>
    <sheet name="Practice VLOOKUP" sheetId="1" r:id="rId1"/>
    <sheet name="Practice VLOOKUP-2" sheetId="2" r:id="rId2"/>
    <sheet name="Grades" sheetId="3" r:id="rId3"/>
    <sheet name="Grades H" sheetId="4" r:id="rId4"/>
    <sheet name="VLOOKUP Function – Exercise 1" sheetId="5" r:id="rId5"/>
    <sheet name="VLOOKUP Function – Exercise 2" sheetId="6" r:id="rId6"/>
    <sheet name="VLOOKUP Function – Exercise 3" sheetId="7" r:id="rId7"/>
    <sheet name="HLOOKUP - Ques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8" l="1"/>
  <c r="C23" i="8"/>
  <c r="C12" i="8"/>
  <c r="B9" i="7"/>
  <c r="B10" i="7"/>
  <c r="B8" i="7"/>
  <c r="B32" i="5"/>
  <c r="B33" i="5"/>
  <c r="B31" i="5"/>
  <c r="B25" i="5"/>
  <c r="B26" i="5"/>
  <c r="B24" i="5"/>
  <c r="D17" i="5"/>
  <c r="D19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B3" i="2"/>
  <c r="B2" i="2"/>
  <c r="C19" i="6"/>
  <c r="C23" i="6"/>
  <c r="C27" i="6"/>
  <c r="D12" i="1"/>
  <c r="B12" i="1"/>
</calcChain>
</file>

<file path=xl/sharedStrings.xml><?xml version="1.0" encoding="utf-8"?>
<sst xmlns="http://schemas.openxmlformats.org/spreadsheetml/2006/main" count="308" uniqueCount="198">
  <si>
    <t>ID Number</t>
  </si>
  <si>
    <t>Name</t>
  </si>
  <si>
    <t>Age</t>
  </si>
  <si>
    <t>Yoav</t>
  </si>
  <si>
    <t>Danny</t>
  </si>
  <si>
    <t>Guy</t>
  </si>
  <si>
    <t>Rafi</t>
  </si>
  <si>
    <t>Lev</t>
  </si>
  <si>
    <t>What is the age of ID 57564? </t>
  </si>
  <si>
    <t>Workplace</t>
  </si>
  <si>
    <t>Dani</t>
  </si>
  <si>
    <t>Tina</t>
  </si>
  <si>
    <t>List of employees:</t>
  </si>
  <si>
    <t>Company</t>
  </si>
  <si>
    <t>Sean</t>
  </si>
  <si>
    <t>Amazon</t>
  </si>
  <si>
    <t>Sarah</t>
  </si>
  <si>
    <t>Google</t>
  </si>
  <si>
    <t>Microsoft</t>
  </si>
  <si>
    <t>Joe</t>
  </si>
  <si>
    <t>Apple</t>
  </si>
  <si>
    <t>Netflix</t>
  </si>
  <si>
    <t>Disney</t>
  </si>
  <si>
    <t>Sharon</t>
  </si>
  <si>
    <t>Tesla</t>
  </si>
  <si>
    <t>Gil</t>
  </si>
  <si>
    <t>Facebook</t>
  </si>
  <si>
    <t>Student ID</t>
  </si>
  <si>
    <t>Last Name</t>
  </si>
  <si>
    <t>Result</t>
  </si>
  <si>
    <t>Grade</t>
  </si>
  <si>
    <t>Student Mark</t>
  </si>
  <si>
    <t>Golan</t>
  </si>
  <si>
    <t>Maughan</t>
  </si>
  <si>
    <t>Fail</t>
  </si>
  <si>
    <t>Jim</t>
  </si>
  <si>
    <t>Browes</t>
  </si>
  <si>
    <t>E</t>
  </si>
  <si>
    <t>John</t>
  </si>
  <si>
    <t>Shekhar</t>
  </si>
  <si>
    <t>D</t>
  </si>
  <si>
    <t>Linda</t>
  </si>
  <si>
    <t>Montaner</t>
  </si>
  <si>
    <t>C</t>
  </si>
  <si>
    <t>Mike</t>
  </si>
  <si>
    <t>Missing</t>
  </si>
  <si>
    <t>B</t>
  </si>
  <si>
    <t>Katie</t>
  </si>
  <si>
    <t>Madill</t>
  </si>
  <si>
    <t>A</t>
  </si>
  <si>
    <t>Nieto</t>
  </si>
  <si>
    <t>A+</t>
  </si>
  <si>
    <t>Geoff</t>
  </si>
  <si>
    <t>Bauer</t>
  </si>
  <si>
    <t>Wendy</t>
  </si>
  <si>
    <t>Rogers</t>
  </si>
  <si>
    <t>Michael</t>
  </si>
  <si>
    <t>Gill</t>
  </si>
  <si>
    <t>Machado</t>
  </si>
  <si>
    <t>Emily</t>
  </si>
  <si>
    <t>Noble</t>
  </si>
  <si>
    <t>Patrick</t>
  </si>
  <si>
    <t>Altern</t>
  </si>
  <si>
    <t>Kevin</t>
  </si>
  <si>
    <t>Bassett</t>
  </si>
  <si>
    <t>Jennifer</t>
  </si>
  <si>
    <t>Burgess</t>
  </si>
  <si>
    <t>Jeremy</t>
  </si>
  <si>
    <t>Jaffe</t>
  </si>
  <si>
    <t>Janet</t>
  </si>
  <si>
    <t>Collins</t>
  </si>
  <si>
    <t>Craig</t>
  </si>
  <si>
    <t>Forrest</t>
  </si>
  <si>
    <t>Kurt</t>
  </si>
  <si>
    <t>Weaver</t>
  </si>
  <si>
    <t>Kerry</t>
  </si>
  <si>
    <t>Angel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</si>
  <si>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</si>
  <si>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</si>
  <si>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</si>
  <si>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</si>
  <si>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</si>
  <si>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</si>
  <si>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</si>
  <si>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</si>
  <si>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</si>
  <si>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</si>
  <si>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</si>
  <si>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</si>
  <si>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</si>
  <si>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</si>
  <si>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</si>
  <si>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</si>
  <si>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</si>
  <si>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</si>
  <si>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</si>
  <si>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</si>
  <si>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</si>
  <si>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</si>
  <si>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</si>
  <si>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</si>
  <si>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</si>
  <si>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</si>
  <si>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</si>
  <si>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</si>
  <si>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</si>
  <si>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</si>
  <si>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</si>
  <si>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</si>
  <si>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</si>
  <si>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</si>
  <si>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</si>
  <si>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</si>
  <si>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</si>
  <si>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</si>
  <si>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</si>
  <si>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</si>
  <si>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</si>
  <si>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</si>
  <si>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</si>
  <si>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</si>
  <si>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</si>
  <si>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</si>
  <si>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</si>
  <si>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</si>
  <si>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</si>
  <si>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</si>
  <si>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</si>
  <si>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</si>
  <si>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</si>
  <si>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</si>
  <si>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</si>
  <si>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</si>
  <si>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</si>
  <si>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</si>
  <si>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</si>
  <si>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</si>
  <si>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</si>
  <si>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</si>
  <si>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</si>
  <si>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</si>
  <si>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</si>
  <si>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</si>
  <si>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</si>
  <si>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</si>
  <si>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</si>
  <si>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</si>
  <si>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</si>
  <si>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</si>
  <si>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</si>
  <si>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</si>
  <si>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</si>
  <si>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</si>
  <si>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</si>
  <si>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</si>
  <si>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</si>
  <si>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</si>
  <si>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</si>
  <si>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</si>
  <si>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</si>
  <si>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</si>
  <si>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</si>
  <si>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</si>
  <si>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</si>
  <si>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</si>
  <si>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</si>
  <si>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</si>
  <si>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</si>
  <si>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</si>
  <si>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</si>
  <si>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</si>
  <si>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</si>
  <si>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</si>
  <si>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</si>
  <si>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</si>
  <si>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</si>
  <si>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</si>
  <si>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</si>
  <si>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</si>
  <si>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</si>
  <si>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</si>
  <si>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</si>
  <si>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</si>
  <si>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</si>
  <si>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</si>
  <si>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</si>
  <si>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</si>
  <si>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</si>
  <si>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</si>
  <si>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</si>
  <si>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</si>
  <si>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</si>
  <si>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</si>
  <si>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</si>
  <si>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</si>
  <si>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</si>
  <si>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( 0 means False)</t>
  </si>
  <si>
    <t>(1 means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</si>
</sst>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0" fontId="3" fillId="0" borderId="2" xfId="0" applyFont="1" applyBorder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5" xfId="0" applyFont="1" applyFill="1" applyBorder="1"/>
    <xf numFmtId="0" fontId="2" fillId="6" borderId="6" xfId="0" applyFont="1" applyFill="1" applyBorder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4" fillId="0" borderId="0" xfId="0" applyFont="1"/>
    <xf numFmtId="0" fontId="3" fillId="7" borderId="0" xfId="0" applyFont="1" applyFill="1"/>
    <xf numFmtId="0" fontId="2" fillId="0" borderId="5" xfId="0" applyFont="1" applyBorder="1"/>
    <xf numFmtId="0" fontId="2" fillId="0" borderId="6" xfId="0" applyFont="1" applyBorder="1"/>
    <xf numFmtId="0" fontId="3" fillId="7" borderId="8" xfId="0" applyFont="1" applyFill="1" applyBorder="1"/>
    <xf numFmtId="0" fontId="3" fillId="0" borderId="7" xfId="0" applyFont="1" applyBorder="1"/>
    <xf numFmtId="0" fontId="5" fillId="0" borderId="0" xfId="0" applyFont="1"/>
    <xf numFmtId="0" fontId="6" fillId="0" borderId="0" xfId="0" applyFont="1"/>
    <xf numFmtId="0" fontId="6" fillId="0" borderId="9" xfId="0" applyFont="1" applyBorder="1"/>
    <xf numFmtId="0" fontId="5" fillId="0" borderId="9" xfId="0" applyFont="1" applyBorder="1"/>
    <xf numFmtId="0" fontId="7" fillId="0" borderId="0" xfId="0" applyFont="1" applyAlignment="1">
      <alignment vertical="center"/>
    </xf>
    <xf numFmtId="0" fontId="7" fillId="0" borderId="0" xfId="0" applyFont="1"/>
    <xf numFmtId="0" fontId="5" fillId="2" borderId="9" xfId="0" applyFont="1" applyFill="1" applyBorder="1"/>
    <xf numFmtId="0" fontId="4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4" fillId="0" borderId="0" xfId="0" applyNumberFormat="1" applyFont="1" applyAlignment="1">
      <alignment horizontal="left" wrapText="1"/>
    </xf>
    <xf numFmtId="0" fontId="3" fillId="2" borderId="0" xfId="0" applyFont="1" applyFill="1" applyAlignment="1">
      <alignment horizontal="left"/>
    </xf>
    <xf numFmtId="49" fontId="3" fillId="0" borderId="8" xfId="0" applyNumberFormat="1" applyFont="1" applyBorder="1"/>
    <xf numFmtId="0" fontId="1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Alignment="1">
      <alignment horizontal="left" indent="1"/>
    </xf>
    <xf numFmtId="0" fontId="9" fillId="8" borderId="9" xfId="0" applyFont="1" applyFill="1" applyBorder="1"/>
    <xf numFmtId="0" fontId="11" fillId="0" borderId="9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5AB22-744F-4059-AA92-78AF6CE8A7A9}" name="StudentTable" displayName="StudentTable" ref="A1:E21" totalsRowShown="0">
  <autoFilter ref="A1:E21" xr:uid="{C9B4B9AC-463B-4BE7-8DC3-AF5553648587}"/>
  <sortState xmlns:xlrd2="http://schemas.microsoft.com/office/spreadsheetml/2017/richdata2" ref="A2:E21">
    <sortCondition ref="A1:A21"/>
  </sortState>
  <tableColumns count="5">
    <tableColumn id="1" xr3:uid="{B2E2AD2A-EC65-479F-B623-1926EFDE11E4}" name="Student ID"/>
    <tableColumn id="2" xr3:uid="{06987B70-7427-434D-B185-2C177B8262F6}" name="Name"/>
    <tableColumn id="3" xr3:uid="{BDB5968E-107F-4669-A957-776F432AF35F}" name="Last Name"/>
    <tableColumn id="4" xr3:uid="{034C97F2-D327-4388-9CF9-06A9CC2A9BEC}" name="Result"/>
    <tableColumn id="5" xr3:uid="{6B1ABE4E-7ACC-43C3-B115-50DA1E7A1F6A}" name="Grade" dataDxfId="5">
      <calculatedColumnFormula>VLOOKUP(StudentTable[[#This Row],[Result]],GradeEquivalents[],2,1)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5AC3C-ED1D-4231-BAA7-5070CF5368D2}" name="GradeEquivalents" displayName="GradeEquivalents" ref="J1:K8" totalsRowShown="0" headerRowDxfId="4" dataDxfId="3">
  <autoFilter ref="J1:K8" xr:uid="{A94E7DDA-1B8D-496F-890A-2D7D8658B64E}"/>
  <tableColumns count="2">
    <tableColumn id="1" xr3:uid="{CD26A4D0-2225-43F8-A3C7-1C22AFF7B3B9}" name="Student Mark" dataDxfId="2"/>
    <tableColumn id="2" xr3:uid="{AA2F2651-E049-4504-B28A-781299BC6D6F}" name="Grad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9005F9-5D8C-4998-9254-2A2EA407C5DC}" name="StudentTable1126" displayName="StudentTable1126" ref="A1:E21" totalsRowShown="0">
  <autoFilter ref="A1:E21" xr:uid="{C9B4B9AC-463B-4BE7-8DC3-AF5553648587}"/>
  <sortState xmlns:xlrd2="http://schemas.microsoft.com/office/spreadsheetml/2017/richdata2" ref="A2:E21">
    <sortCondition ref="A1:A21"/>
  </sortState>
  <tableColumns count="5">
    <tableColumn id="1" xr3:uid="{BAF6BF1E-5D8A-462B-B406-B03C70A07EA0}" name="Student ID"/>
    <tableColumn id="2" xr3:uid="{89FDF993-A590-48E6-B2B0-16DFE60EFA8D}" name="Name"/>
    <tableColumn id="3" xr3:uid="{06825B01-B2E1-4F54-AE0F-CA8082643ABA}" name="Last Name"/>
    <tableColumn id="4" xr3:uid="{13A76AA1-FD00-4769-A29F-0186710ABA11}" name="Result"/>
    <tableColumn id="5" xr3:uid="{4CE520A7-9513-43B5-8F5D-6F4AB1D274BB}" name="Grade" dataDxfId="0">
      <calculatedColumnFormula>HLOOKUP(StudentTable1126[[#This Row],[Result]],$H$3:$O$4,2)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78DC-C7D9-4705-AD6B-97528E80DCE1}">
  <dimension ref="A1:E13"/>
  <sheetViews>
    <sheetView zoomScale="166" zoomScaleNormal="166" workbookViewId="0">
      <selection activeCell="E18" sqref="E18"/>
    </sheetView>
  </sheetViews>
  <sheetFormatPr defaultRowHeight="15" x14ac:dyDescent="0.25"/>
  <cols>
    <col min="1" max="1" width="14.28515625" customWidth="1"/>
    <col min="2" max="2" width="12" customWidth="1"/>
    <col min="3" max="3" width="13.85546875" customWidth="1"/>
    <col min="5" max="5" width="19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15335</v>
      </c>
      <c r="B2" s="2" t="s">
        <v>3</v>
      </c>
      <c r="C2" s="2">
        <v>40</v>
      </c>
    </row>
    <row r="3" spans="1:5" x14ac:dyDescent="0.25">
      <c r="A3" s="2">
        <v>57564</v>
      </c>
      <c r="B3" s="2" t="s">
        <v>4</v>
      </c>
      <c r="C3" s="2">
        <v>50</v>
      </c>
    </row>
    <row r="4" spans="1:5" x14ac:dyDescent="0.25">
      <c r="A4" s="2">
        <v>73546</v>
      </c>
      <c r="B4" s="2" t="s">
        <v>5</v>
      </c>
      <c r="C4" s="2">
        <v>61</v>
      </c>
    </row>
    <row r="5" spans="1:5" x14ac:dyDescent="0.25">
      <c r="A5" s="2">
        <v>66475</v>
      </c>
      <c r="B5" s="2" t="s">
        <v>6</v>
      </c>
      <c r="C5" s="2">
        <v>23</v>
      </c>
    </row>
    <row r="6" spans="1:5" x14ac:dyDescent="0.25">
      <c r="A6" s="2">
        <v>54746</v>
      </c>
      <c r="B6" s="2" t="s">
        <v>7</v>
      </c>
      <c r="C6" s="2">
        <v>30</v>
      </c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1" t="s">
        <v>8</v>
      </c>
      <c r="B9" s="2"/>
      <c r="C9" s="2"/>
    </row>
    <row r="10" spans="1:5" x14ac:dyDescent="0.25">
      <c r="A10" s="2"/>
      <c r="B10" s="2"/>
      <c r="C10" s="2"/>
    </row>
    <row r="11" spans="1:5" x14ac:dyDescent="0.25">
      <c r="A11" s="1" t="s">
        <v>0</v>
      </c>
      <c r="B11" s="2">
        <v>57564</v>
      </c>
      <c r="C11" s="2"/>
    </row>
    <row r="12" spans="1:5" x14ac:dyDescent="0.25">
      <c r="A12" s="1" t="s">
        <v>2</v>
      </c>
      <c r="B12" s="3">
        <f>VLOOKUP(B11,A2:C6,3,FALSE)</f>
        <v>50</v>
      </c>
      <c r="C12" s="2"/>
      <c r="D12">
        <f>VLOOKUP(B11,A2:C6,3,0)</f>
        <v>50</v>
      </c>
      <c r="E12" t="s">
        <v>196</v>
      </c>
    </row>
    <row r="13" spans="1:5" x14ac:dyDescent="0.25">
      <c r="E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34CD-9248-40BB-A5D9-A1835A571707}">
  <dimension ref="A1:D15"/>
  <sheetViews>
    <sheetView zoomScale="75" zoomScaleNormal="75" workbookViewId="0">
      <selection activeCell="L23" sqref="L23"/>
    </sheetView>
  </sheetViews>
  <sheetFormatPr defaultRowHeight="15" x14ac:dyDescent="0.25"/>
  <cols>
    <col min="2" max="2" width="13.28515625" customWidth="1"/>
  </cols>
  <sheetData>
    <row r="1" spans="1:4" x14ac:dyDescent="0.25">
      <c r="A1" s="1" t="s">
        <v>1</v>
      </c>
      <c r="B1" s="1" t="s">
        <v>9</v>
      </c>
      <c r="C1" s="2"/>
      <c r="D1" s="2"/>
    </row>
    <row r="2" spans="1:4" x14ac:dyDescent="0.25">
      <c r="A2" s="2" t="s">
        <v>10</v>
      </c>
      <c r="B2" s="3" t="str">
        <f>VLOOKUP(A2,$A$8:$C$15,3,0)</f>
        <v>Netflix</v>
      </c>
      <c r="C2" s="2"/>
      <c r="D2" s="2"/>
    </row>
    <row r="3" spans="1:4" x14ac:dyDescent="0.25">
      <c r="A3" s="2" t="s">
        <v>11</v>
      </c>
      <c r="B3" s="3" t="str">
        <f>VLOOKUP(A3,$A$8:$C$15,3,0)</f>
        <v>Disney</v>
      </c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 t="s">
        <v>12</v>
      </c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4" t="s">
        <v>1</v>
      </c>
      <c r="B7" s="4" t="s">
        <v>2</v>
      </c>
      <c r="C7" s="4" t="s">
        <v>13</v>
      </c>
      <c r="D7" s="2"/>
    </row>
    <row r="8" spans="1:4" x14ac:dyDescent="0.25">
      <c r="A8" s="5" t="s">
        <v>14</v>
      </c>
      <c r="B8" s="5">
        <v>35</v>
      </c>
      <c r="C8" s="5" t="s">
        <v>15</v>
      </c>
      <c r="D8" s="2"/>
    </row>
    <row r="9" spans="1:4" x14ac:dyDescent="0.25">
      <c r="A9" s="2" t="s">
        <v>16</v>
      </c>
      <c r="B9" s="2">
        <v>25</v>
      </c>
      <c r="C9" s="2" t="s">
        <v>17</v>
      </c>
      <c r="D9" s="2"/>
    </row>
    <row r="10" spans="1:4" x14ac:dyDescent="0.25">
      <c r="A10" s="6" t="s">
        <v>3</v>
      </c>
      <c r="B10" s="6">
        <v>48</v>
      </c>
      <c r="C10" s="6" t="s">
        <v>18</v>
      </c>
      <c r="D10" s="2"/>
    </row>
    <row r="11" spans="1:4" x14ac:dyDescent="0.25">
      <c r="A11" s="2" t="s">
        <v>19</v>
      </c>
      <c r="B11" s="2">
        <v>37</v>
      </c>
      <c r="C11" s="2" t="s">
        <v>20</v>
      </c>
      <c r="D11" s="2"/>
    </row>
    <row r="12" spans="1:4" x14ac:dyDescent="0.25">
      <c r="A12" s="6" t="s">
        <v>10</v>
      </c>
      <c r="B12" s="6">
        <v>52</v>
      </c>
      <c r="C12" s="6" t="s">
        <v>21</v>
      </c>
      <c r="D12" s="2"/>
    </row>
    <row r="13" spans="1:4" x14ac:dyDescent="0.25">
      <c r="A13" s="2" t="s">
        <v>11</v>
      </c>
      <c r="B13" s="2">
        <v>32</v>
      </c>
      <c r="C13" s="2" t="s">
        <v>22</v>
      </c>
      <c r="D13" s="2"/>
    </row>
    <row r="14" spans="1:4" x14ac:dyDescent="0.25">
      <c r="A14" s="6" t="s">
        <v>23</v>
      </c>
      <c r="B14" s="6">
        <v>33</v>
      </c>
      <c r="C14" s="6" t="s">
        <v>24</v>
      </c>
      <c r="D14" s="2"/>
    </row>
    <row r="15" spans="1:4" x14ac:dyDescent="0.25">
      <c r="A15" s="7" t="s">
        <v>25</v>
      </c>
      <c r="B15" s="7">
        <v>45</v>
      </c>
      <c r="C15" s="7" t="s">
        <v>26</v>
      </c>
      <c r="D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525-73C9-4381-96F4-491E70E84455}">
  <dimension ref="A1:K21"/>
  <sheetViews>
    <sheetView workbookViewId="0">
      <selection activeCell="E3" sqref="E3"/>
    </sheetView>
  </sheetViews>
  <sheetFormatPr defaultRowHeight="15" x14ac:dyDescent="0.25"/>
  <cols>
    <col min="1" max="3" width="14.7109375" customWidth="1"/>
    <col min="5" max="5" width="11.140625" customWidth="1"/>
    <col min="10" max="10" width="15" customWidth="1"/>
    <col min="11" max="11" width="17" customWidth="1"/>
  </cols>
  <sheetData>
    <row r="1" spans="1:11" x14ac:dyDescent="0.25">
      <c r="A1" t="s">
        <v>27</v>
      </c>
      <c r="B1" t="s">
        <v>1</v>
      </c>
      <c r="C1" t="s">
        <v>28</v>
      </c>
      <c r="D1" t="s">
        <v>29</v>
      </c>
      <c r="E1" t="s">
        <v>30</v>
      </c>
      <c r="J1" s="8" t="s">
        <v>31</v>
      </c>
      <c r="K1" s="8" t="s">
        <v>30</v>
      </c>
    </row>
    <row r="2" spans="1:11" x14ac:dyDescent="0.25">
      <c r="A2">
        <v>18373</v>
      </c>
      <c r="B2" t="s">
        <v>32</v>
      </c>
      <c r="C2" t="s">
        <v>33</v>
      </c>
      <c r="D2">
        <v>53</v>
      </c>
      <c r="E2" t="str">
        <f>VLOOKUP(StudentTable[[#This Row],[Result]],GradeEquivalents[],2,1)</f>
        <v>E</v>
      </c>
      <c r="J2" s="8">
        <v>0</v>
      </c>
      <c r="K2" s="8" t="s">
        <v>34</v>
      </c>
    </row>
    <row r="3" spans="1:11" x14ac:dyDescent="0.25">
      <c r="A3">
        <v>23733</v>
      </c>
      <c r="B3" t="s">
        <v>35</v>
      </c>
      <c r="C3" t="s">
        <v>36</v>
      </c>
      <c r="D3">
        <v>78</v>
      </c>
      <c r="E3" t="str">
        <f>VLOOKUP(StudentTable[[#This Row],[Result]],GradeEquivalents[],2,1)</f>
        <v>C</v>
      </c>
      <c r="J3" s="8">
        <v>35</v>
      </c>
      <c r="K3" s="8" t="s">
        <v>37</v>
      </c>
    </row>
    <row r="4" spans="1:11" x14ac:dyDescent="0.25">
      <c r="A4">
        <v>27438</v>
      </c>
      <c r="B4" t="s">
        <v>38</v>
      </c>
      <c r="C4" t="s">
        <v>39</v>
      </c>
      <c r="D4">
        <v>90</v>
      </c>
      <c r="E4" t="str">
        <f>VLOOKUP(StudentTable[[#This Row],[Result]],GradeEquivalents[],2,1)</f>
        <v>A</v>
      </c>
      <c r="J4" s="8">
        <v>60</v>
      </c>
      <c r="K4" s="8" t="s">
        <v>40</v>
      </c>
    </row>
    <row r="5" spans="1:11" x14ac:dyDescent="0.25">
      <c r="A5">
        <v>29483</v>
      </c>
      <c r="B5" t="s">
        <v>41</v>
      </c>
      <c r="C5" t="s">
        <v>42</v>
      </c>
      <c r="D5">
        <v>87</v>
      </c>
      <c r="E5" t="str">
        <f>VLOOKUP(StudentTable[[#This Row],[Result]],GradeEquivalents[],2,1)</f>
        <v>B</v>
      </c>
      <c r="J5" s="8">
        <v>70</v>
      </c>
      <c r="K5" s="8" t="s">
        <v>43</v>
      </c>
    </row>
    <row r="6" spans="1:11" x14ac:dyDescent="0.25">
      <c r="A6">
        <v>38272</v>
      </c>
      <c r="B6" t="s">
        <v>44</v>
      </c>
      <c r="C6" t="s">
        <v>45</v>
      </c>
      <c r="D6">
        <v>65</v>
      </c>
      <c r="E6" t="str">
        <f>VLOOKUP(StudentTable[[#This Row],[Result]],GradeEquivalents[],2,1)</f>
        <v>D</v>
      </c>
      <c r="J6" s="8">
        <v>80</v>
      </c>
      <c r="K6" s="8" t="s">
        <v>46</v>
      </c>
    </row>
    <row r="7" spans="1:11" x14ac:dyDescent="0.25">
      <c r="A7">
        <v>38349</v>
      </c>
      <c r="B7" t="s">
        <v>47</v>
      </c>
      <c r="C7" t="s">
        <v>48</v>
      </c>
      <c r="D7">
        <v>95</v>
      </c>
      <c r="E7" t="str">
        <f>VLOOKUP(StudentTable[[#This Row],[Result]],GradeEquivalents[],2,1)</f>
        <v>A+</v>
      </c>
      <c r="J7" s="8">
        <v>90</v>
      </c>
      <c r="K7" s="8" t="s">
        <v>49</v>
      </c>
    </row>
    <row r="8" spans="1:11" x14ac:dyDescent="0.25">
      <c r="A8">
        <v>38392</v>
      </c>
      <c r="B8" t="s">
        <v>45</v>
      </c>
      <c r="C8" t="s">
        <v>50</v>
      </c>
      <c r="D8">
        <v>58</v>
      </c>
      <c r="E8" t="str">
        <f>VLOOKUP(StudentTable[[#This Row],[Result]],GradeEquivalents[],2,1)</f>
        <v>E</v>
      </c>
      <c r="J8" s="8">
        <v>95</v>
      </c>
      <c r="K8" s="8" t="s">
        <v>51</v>
      </c>
    </row>
    <row r="9" spans="1:11" x14ac:dyDescent="0.25">
      <c r="A9">
        <v>38474</v>
      </c>
      <c r="B9" t="s">
        <v>52</v>
      </c>
      <c r="C9" t="s">
        <v>53</v>
      </c>
      <c r="D9">
        <v>56</v>
      </c>
      <c r="E9" t="str">
        <f>VLOOKUP(StudentTable[[#This Row],[Result]],GradeEquivalents[],2,1)</f>
        <v>E</v>
      </c>
    </row>
    <row r="10" spans="1:11" x14ac:dyDescent="0.25">
      <c r="A10">
        <v>73623</v>
      </c>
      <c r="B10" t="s">
        <v>54</v>
      </c>
      <c r="C10" t="s">
        <v>55</v>
      </c>
      <c r="D10">
        <v>83</v>
      </c>
      <c r="E10" t="str">
        <f>VLOOKUP(StudentTable[[#This Row],[Result]],GradeEquivalents[],2,1)</f>
        <v>B</v>
      </c>
    </row>
    <row r="11" spans="1:11" x14ac:dyDescent="0.25">
      <c r="A11">
        <v>82729</v>
      </c>
      <c r="B11" t="s">
        <v>56</v>
      </c>
      <c r="C11" t="s">
        <v>57</v>
      </c>
      <c r="D11">
        <v>38</v>
      </c>
      <c r="E11" t="str">
        <f>VLOOKUP(StudentTable[[#This Row],[Result]],GradeEquivalents[],2,1)</f>
        <v>E</v>
      </c>
    </row>
    <row r="12" spans="1:11" x14ac:dyDescent="0.25">
      <c r="A12">
        <v>83749</v>
      </c>
      <c r="B12" t="s">
        <v>56</v>
      </c>
      <c r="C12" t="s">
        <v>58</v>
      </c>
      <c r="D12">
        <v>82</v>
      </c>
      <c r="E12" t="str">
        <f>VLOOKUP(StudentTable[[#This Row],[Result]],GradeEquivalents[],2,1)</f>
        <v>B</v>
      </c>
    </row>
    <row r="13" spans="1:11" x14ac:dyDescent="0.25">
      <c r="A13">
        <v>83784</v>
      </c>
      <c r="B13" t="s">
        <v>59</v>
      </c>
      <c r="C13" t="s">
        <v>60</v>
      </c>
      <c r="D13">
        <v>74</v>
      </c>
      <c r="E13" t="str">
        <f>VLOOKUP(StudentTable[[#This Row],[Result]],GradeEquivalents[],2,1)</f>
        <v>C</v>
      </c>
    </row>
    <row r="14" spans="1:11" x14ac:dyDescent="0.25">
      <c r="A14">
        <v>83839</v>
      </c>
      <c r="B14" t="s">
        <v>61</v>
      </c>
      <c r="C14" t="s">
        <v>62</v>
      </c>
      <c r="D14">
        <v>63</v>
      </c>
      <c r="E14" t="str">
        <f>VLOOKUP(StudentTable[[#This Row],[Result]],GradeEquivalents[],2,1)</f>
        <v>D</v>
      </c>
    </row>
    <row r="15" spans="1:11" x14ac:dyDescent="0.25">
      <c r="A15">
        <v>83920</v>
      </c>
      <c r="B15" t="s">
        <v>63</v>
      </c>
      <c r="C15" t="s">
        <v>64</v>
      </c>
      <c r="D15">
        <v>45</v>
      </c>
      <c r="E15" t="str">
        <f>VLOOKUP(StudentTable[[#This Row],[Result]],GradeEquivalents[],2,1)</f>
        <v>E</v>
      </c>
    </row>
    <row r="16" spans="1:11" x14ac:dyDescent="0.25">
      <c r="A16">
        <v>87393</v>
      </c>
      <c r="B16" t="s">
        <v>65</v>
      </c>
      <c r="C16" t="s">
        <v>66</v>
      </c>
      <c r="D16">
        <v>73</v>
      </c>
      <c r="E16" t="str">
        <f>VLOOKUP(StudentTable[[#This Row],[Result]],GradeEquivalents[],2,1)</f>
        <v>C</v>
      </c>
    </row>
    <row r="17" spans="1:5" x14ac:dyDescent="0.25">
      <c r="A17">
        <v>93822</v>
      </c>
      <c r="B17" t="s">
        <v>67</v>
      </c>
      <c r="C17" t="s">
        <v>68</v>
      </c>
      <c r="D17">
        <v>67</v>
      </c>
      <c r="E17" t="str">
        <f>VLOOKUP(StudentTable[[#This Row],[Result]],GradeEquivalents[],2,1)</f>
        <v>D</v>
      </c>
    </row>
    <row r="18" spans="1:5" x14ac:dyDescent="0.25">
      <c r="A18">
        <v>93828</v>
      </c>
      <c r="B18" t="s">
        <v>69</v>
      </c>
      <c r="C18" t="s">
        <v>70</v>
      </c>
      <c r="D18">
        <v>85</v>
      </c>
      <c r="E18" t="str">
        <f>VLOOKUP(StudentTable[[#This Row],[Result]],GradeEquivalents[],2,1)</f>
        <v>B</v>
      </c>
    </row>
    <row r="19" spans="1:5" x14ac:dyDescent="0.25">
      <c r="A19">
        <v>93837</v>
      </c>
      <c r="B19" t="s">
        <v>71</v>
      </c>
      <c r="C19" t="s">
        <v>72</v>
      </c>
      <c r="D19">
        <v>92</v>
      </c>
      <c r="E19" t="str">
        <f>VLOOKUP(StudentTable[[#This Row],[Result]],GradeEquivalents[],2,1)</f>
        <v>A</v>
      </c>
    </row>
    <row r="20" spans="1:5" x14ac:dyDescent="0.25">
      <c r="A20">
        <v>93853</v>
      </c>
      <c r="B20" t="s">
        <v>73</v>
      </c>
      <c r="C20" t="s">
        <v>74</v>
      </c>
      <c r="D20">
        <v>62</v>
      </c>
      <c r="E20" t="str">
        <f>VLOOKUP(StudentTable[[#This Row],[Result]],GradeEquivalents[],2,1)</f>
        <v>D</v>
      </c>
    </row>
    <row r="21" spans="1:5" x14ac:dyDescent="0.25">
      <c r="A21">
        <v>93928</v>
      </c>
      <c r="B21" t="s">
        <v>75</v>
      </c>
      <c r="C21" t="s">
        <v>76</v>
      </c>
      <c r="D21">
        <v>89</v>
      </c>
      <c r="E21" t="str">
        <f>VLOOKUP(StudentTable[[#This Row],[Result]],GradeEquivalents[],2,1)</f>
        <v>B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A91F-A08D-429C-92C0-DA848EDFC22D}">
  <dimension ref="A1:O21"/>
  <sheetViews>
    <sheetView topLeftCell="B1" workbookViewId="0">
      <selection activeCell="E3" sqref="E3"/>
    </sheetView>
  </sheetViews>
  <sheetFormatPr defaultRowHeight="15" x14ac:dyDescent="0.25"/>
  <cols>
    <col min="1" max="3" width="14.7109375" customWidth="1"/>
    <col min="5" max="5" width="14.28515625" customWidth="1"/>
    <col min="8" max="8" width="14.5703125" customWidth="1"/>
    <col min="9" max="9" width="15" customWidth="1"/>
    <col min="10" max="10" width="17" customWidth="1"/>
  </cols>
  <sheetData>
    <row r="1" spans="1:15" x14ac:dyDescent="0.25">
      <c r="A1" t="s">
        <v>27</v>
      </c>
      <c r="B1" t="s">
        <v>1</v>
      </c>
      <c r="C1" t="s">
        <v>28</v>
      </c>
      <c r="D1" t="s">
        <v>29</v>
      </c>
      <c r="E1" t="s">
        <v>30</v>
      </c>
      <c r="I1" s="8"/>
      <c r="J1" s="8"/>
    </row>
    <row r="2" spans="1:15" x14ac:dyDescent="0.25">
      <c r="A2">
        <v>18373</v>
      </c>
      <c r="B2" t="s">
        <v>32</v>
      </c>
      <c r="C2" t="s">
        <v>33</v>
      </c>
      <c r="D2">
        <v>53</v>
      </c>
      <c r="E2" t="str">
        <f>HLOOKUP(StudentTable1126[[#This Row],[Result]],$H$3:$O$4,2)</f>
        <v>E</v>
      </c>
      <c r="I2" s="8"/>
      <c r="J2" s="8"/>
    </row>
    <row r="3" spans="1:15" x14ac:dyDescent="0.25">
      <c r="A3">
        <v>23733</v>
      </c>
      <c r="B3" t="s">
        <v>35</v>
      </c>
      <c r="C3" t="s">
        <v>36</v>
      </c>
      <c r="D3">
        <v>78</v>
      </c>
      <c r="E3" t="str">
        <f>HLOOKUP(StudentTable1126[[#This Row],[Result]],$H$3:$O$4,2)</f>
        <v>C</v>
      </c>
      <c r="H3" s="9" t="s">
        <v>31</v>
      </c>
      <c r="I3" s="10">
        <v>0</v>
      </c>
      <c r="J3" s="11">
        <v>35</v>
      </c>
      <c r="K3" s="10">
        <v>60</v>
      </c>
      <c r="L3" s="11">
        <v>70</v>
      </c>
      <c r="M3" s="10">
        <v>80</v>
      </c>
      <c r="N3" s="11">
        <v>90</v>
      </c>
      <c r="O3" s="10">
        <v>95</v>
      </c>
    </row>
    <row r="4" spans="1:15" x14ac:dyDescent="0.25">
      <c r="A4">
        <v>27438</v>
      </c>
      <c r="B4" t="s">
        <v>38</v>
      </c>
      <c r="C4" t="s">
        <v>39</v>
      </c>
      <c r="D4">
        <v>90</v>
      </c>
      <c r="E4" t="str">
        <f>HLOOKUP(StudentTable1126[[#This Row],[Result]],$H$3:$O$4,2)</f>
        <v>A</v>
      </c>
      <c r="H4" s="12" t="s">
        <v>30</v>
      </c>
      <c r="I4" s="13" t="s">
        <v>34</v>
      </c>
      <c r="J4" s="14" t="s">
        <v>37</v>
      </c>
      <c r="K4" s="13" t="s">
        <v>40</v>
      </c>
      <c r="L4" s="14" t="s">
        <v>43</v>
      </c>
      <c r="M4" s="13" t="s">
        <v>46</v>
      </c>
      <c r="N4" s="14" t="s">
        <v>49</v>
      </c>
      <c r="O4" s="13" t="s">
        <v>51</v>
      </c>
    </row>
    <row r="5" spans="1:15" x14ac:dyDescent="0.25">
      <c r="A5">
        <v>29483</v>
      </c>
      <c r="B5" t="s">
        <v>41</v>
      </c>
      <c r="C5" t="s">
        <v>42</v>
      </c>
      <c r="D5">
        <v>87</v>
      </c>
      <c r="E5" t="str">
        <f>HLOOKUP(StudentTable1126[[#This Row],[Result]],$H$3:$O$4,2)</f>
        <v>B</v>
      </c>
      <c r="I5" s="8"/>
      <c r="J5" s="8"/>
    </row>
    <row r="6" spans="1:15" x14ac:dyDescent="0.25">
      <c r="A6">
        <v>38272</v>
      </c>
      <c r="B6" t="s">
        <v>44</v>
      </c>
      <c r="C6" t="s">
        <v>45</v>
      </c>
      <c r="D6">
        <v>65</v>
      </c>
      <c r="E6" t="str">
        <f>HLOOKUP(StudentTable1126[[#This Row],[Result]],$H$3:$O$4,2)</f>
        <v>D</v>
      </c>
      <c r="I6" s="8"/>
      <c r="J6" s="8"/>
    </row>
    <row r="7" spans="1:15" x14ac:dyDescent="0.25">
      <c r="A7">
        <v>38349</v>
      </c>
      <c r="B7" t="s">
        <v>47</v>
      </c>
      <c r="C7" t="s">
        <v>48</v>
      </c>
      <c r="D7">
        <v>95</v>
      </c>
      <c r="E7" t="str">
        <f>HLOOKUP(StudentTable1126[[#This Row],[Result]],$H$3:$O$4,2)</f>
        <v>A+</v>
      </c>
      <c r="I7" s="8"/>
      <c r="J7" s="8"/>
    </row>
    <row r="8" spans="1:15" x14ac:dyDescent="0.25">
      <c r="A8">
        <v>38392</v>
      </c>
      <c r="B8" t="s">
        <v>45</v>
      </c>
      <c r="C8" t="s">
        <v>50</v>
      </c>
      <c r="D8">
        <v>58</v>
      </c>
      <c r="E8" t="str">
        <f>HLOOKUP(StudentTable1126[[#This Row],[Result]],$H$3:$O$4,2)</f>
        <v>E</v>
      </c>
      <c r="I8" s="8"/>
      <c r="J8" s="8"/>
    </row>
    <row r="9" spans="1:15" x14ac:dyDescent="0.25">
      <c r="A9">
        <v>38474</v>
      </c>
      <c r="B9" t="s">
        <v>52</v>
      </c>
      <c r="C9" t="s">
        <v>53</v>
      </c>
      <c r="D9">
        <v>56</v>
      </c>
      <c r="E9" t="str">
        <f>HLOOKUP(StudentTable1126[[#This Row],[Result]],$H$3:$O$4,2)</f>
        <v>E</v>
      </c>
    </row>
    <row r="10" spans="1:15" x14ac:dyDescent="0.25">
      <c r="A10">
        <v>73623</v>
      </c>
      <c r="B10" t="s">
        <v>54</v>
      </c>
      <c r="C10" t="s">
        <v>55</v>
      </c>
      <c r="D10">
        <v>83</v>
      </c>
      <c r="E10" t="str">
        <f>HLOOKUP(StudentTable1126[[#This Row],[Result]],$H$3:$O$4,2)</f>
        <v>B</v>
      </c>
    </row>
    <row r="11" spans="1:15" x14ac:dyDescent="0.25">
      <c r="A11">
        <v>82729</v>
      </c>
      <c r="B11" t="s">
        <v>56</v>
      </c>
      <c r="C11" t="s">
        <v>57</v>
      </c>
      <c r="D11">
        <v>38</v>
      </c>
      <c r="E11" t="str">
        <f>HLOOKUP(StudentTable1126[[#This Row],[Result]],$H$3:$O$4,2)</f>
        <v>E</v>
      </c>
    </row>
    <row r="12" spans="1:15" x14ac:dyDescent="0.25">
      <c r="A12">
        <v>83749</v>
      </c>
      <c r="B12" t="s">
        <v>56</v>
      </c>
      <c r="C12" t="s">
        <v>58</v>
      </c>
      <c r="D12">
        <v>82</v>
      </c>
      <c r="E12" t="str">
        <f>HLOOKUP(StudentTable1126[[#This Row],[Result]],$H$3:$O$4,2)</f>
        <v>B</v>
      </c>
    </row>
    <row r="13" spans="1:15" x14ac:dyDescent="0.25">
      <c r="A13">
        <v>83784</v>
      </c>
      <c r="B13" t="s">
        <v>59</v>
      </c>
      <c r="C13" t="s">
        <v>60</v>
      </c>
      <c r="D13">
        <v>74</v>
      </c>
      <c r="E13" t="str">
        <f>HLOOKUP(StudentTable1126[[#This Row],[Result]],$H$3:$O$4,2)</f>
        <v>C</v>
      </c>
    </row>
    <row r="14" spans="1:15" x14ac:dyDescent="0.25">
      <c r="A14">
        <v>83839</v>
      </c>
      <c r="B14" t="s">
        <v>61</v>
      </c>
      <c r="C14" t="s">
        <v>62</v>
      </c>
      <c r="D14">
        <v>63</v>
      </c>
      <c r="E14" t="str">
        <f>HLOOKUP(StudentTable1126[[#This Row],[Result]],$H$3:$O$4,2)</f>
        <v>D</v>
      </c>
    </row>
    <row r="15" spans="1:15" x14ac:dyDescent="0.25">
      <c r="A15">
        <v>83920</v>
      </c>
      <c r="B15" t="s">
        <v>63</v>
      </c>
      <c r="C15" t="s">
        <v>64</v>
      </c>
      <c r="D15">
        <v>45</v>
      </c>
      <c r="E15" t="str">
        <f>HLOOKUP(StudentTable1126[[#This Row],[Result]],$H$3:$O$4,2)</f>
        <v>E</v>
      </c>
    </row>
    <row r="16" spans="1:15" x14ac:dyDescent="0.25">
      <c r="A16">
        <v>87393</v>
      </c>
      <c r="B16" t="s">
        <v>65</v>
      </c>
      <c r="C16" t="s">
        <v>66</v>
      </c>
      <c r="D16">
        <v>73</v>
      </c>
      <c r="E16" t="str">
        <f>HLOOKUP(StudentTable1126[[#This Row],[Result]],$H$3:$O$4,2)</f>
        <v>C</v>
      </c>
    </row>
    <row r="17" spans="1:5" x14ac:dyDescent="0.25">
      <c r="A17">
        <v>93822</v>
      </c>
      <c r="B17" t="s">
        <v>67</v>
      </c>
      <c r="C17" t="s">
        <v>68</v>
      </c>
      <c r="D17">
        <v>67</v>
      </c>
      <c r="E17" t="str">
        <f>HLOOKUP(StudentTable1126[[#This Row],[Result]],$H$3:$O$4,2)</f>
        <v>D</v>
      </c>
    </row>
    <row r="18" spans="1:5" x14ac:dyDescent="0.25">
      <c r="A18">
        <v>93828</v>
      </c>
      <c r="B18" t="s">
        <v>69</v>
      </c>
      <c r="C18" t="s">
        <v>70</v>
      </c>
      <c r="D18">
        <v>85</v>
      </c>
      <c r="E18" t="str">
        <f>HLOOKUP(StudentTable1126[[#This Row],[Result]],$H$3:$O$4,2)</f>
        <v>B</v>
      </c>
    </row>
    <row r="19" spans="1:5" x14ac:dyDescent="0.25">
      <c r="A19">
        <v>93837</v>
      </c>
      <c r="B19" t="s">
        <v>71</v>
      </c>
      <c r="C19" t="s">
        <v>72</v>
      </c>
      <c r="D19">
        <v>92</v>
      </c>
      <c r="E19" t="str">
        <f>HLOOKUP(StudentTable1126[[#This Row],[Result]],$H$3:$O$4,2)</f>
        <v>A</v>
      </c>
    </row>
    <row r="20" spans="1:5" x14ac:dyDescent="0.25">
      <c r="A20">
        <v>93853</v>
      </c>
      <c r="B20" t="s">
        <v>73</v>
      </c>
      <c r="C20" t="s">
        <v>74</v>
      </c>
      <c r="D20">
        <v>62</v>
      </c>
      <c r="E20" t="str">
        <f>HLOOKUP(StudentTable1126[[#This Row],[Result]],$H$3:$O$4,2)</f>
        <v>D</v>
      </c>
    </row>
    <row r="21" spans="1:5" x14ac:dyDescent="0.25">
      <c r="A21">
        <v>93928</v>
      </c>
      <c r="B21" t="s">
        <v>75</v>
      </c>
      <c r="C21" t="s">
        <v>76</v>
      </c>
      <c r="D21">
        <v>89</v>
      </c>
      <c r="E21" t="str">
        <f>HLOOKUP(StudentTable1126[[#This Row],[Result]],$H$3:$O$4,2)</f>
        <v>B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E454-1A50-4ADB-B82E-F2A5FAF9A34F}">
  <dimension ref="A1:F33"/>
  <sheetViews>
    <sheetView workbookViewId="0">
      <selection activeCell="B31" sqref="B31:B33"/>
    </sheetView>
  </sheetViews>
  <sheetFormatPr defaultRowHeight="15" x14ac:dyDescent="0.25"/>
  <cols>
    <col min="1" max="1" width="16.28515625" customWidth="1"/>
    <col min="2" max="2" width="17.28515625" customWidth="1"/>
    <col min="3" max="3" width="16.85546875" customWidth="1"/>
    <col min="4" max="4" width="13.85546875" customWidth="1"/>
  </cols>
  <sheetData>
    <row r="1" spans="1:6" x14ac:dyDescent="0.25">
      <c r="A1" s="53" t="s">
        <v>77</v>
      </c>
      <c r="B1" s="53"/>
      <c r="C1" s="53"/>
      <c r="D1" s="53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15" t="s">
        <v>78</v>
      </c>
      <c r="B3" s="16" t="s">
        <v>1</v>
      </c>
      <c r="C3" s="16" t="s">
        <v>79</v>
      </c>
      <c r="D3" s="16" t="s">
        <v>80</v>
      </c>
      <c r="E3" s="16" t="s">
        <v>2</v>
      </c>
      <c r="F3" s="2"/>
    </row>
    <row r="4" spans="1:6" x14ac:dyDescent="0.25">
      <c r="A4" s="17">
        <v>56815</v>
      </c>
      <c r="B4" s="41" t="s">
        <v>81</v>
      </c>
      <c r="C4" s="18" t="s">
        <v>82</v>
      </c>
      <c r="D4" s="19">
        <v>13836</v>
      </c>
      <c r="E4" s="19">
        <v>25</v>
      </c>
      <c r="F4" s="2"/>
    </row>
    <row r="5" spans="1:6" x14ac:dyDescent="0.25">
      <c r="A5" s="17">
        <v>51186</v>
      </c>
      <c r="B5" s="41" t="s">
        <v>83</v>
      </c>
      <c r="C5" s="18" t="s">
        <v>84</v>
      </c>
      <c r="D5" s="19">
        <v>11771</v>
      </c>
      <c r="E5" s="19">
        <v>32</v>
      </c>
      <c r="F5" s="2"/>
    </row>
    <row r="6" spans="1:6" x14ac:dyDescent="0.25">
      <c r="A6" s="17">
        <v>51511</v>
      </c>
      <c r="B6" s="41" t="s">
        <v>85</v>
      </c>
      <c r="C6" s="18" t="s">
        <v>86</v>
      </c>
      <c r="D6" s="19">
        <v>13046</v>
      </c>
      <c r="E6" s="19">
        <v>35</v>
      </c>
      <c r="F6" s="2"/>
    </row>
    <row r="7" spans="1:6" x14ac:dyDescent="0.25">
      <c r="A7" s="17">
        <v>50890</v>
      </c>
      <c r="B7" s="41" t="s">
        <v>87</v>
      </c>
      <c r="C7" s="18" t="s">
        <v>88</v>
      </c>
      <c r="D7" s="19">
        <v>18276</v>
      </c>
      <c r="E7" s="19">
        <v>32</v>
      </c>
      <c r="F7" s="2"/>
    </row>
    <row r="8" spans="1:6" x14ac:dyDescent="0.25">
      <c r="A8" s="17">
        <v>53700</v>
      </c>
      <c r="B8" s="41" t="s">
        <v>89</v>
      </c>
      <c r="C8" s="18" t="s">
        <v>90</v>
      </c>
      <c r="D8" s="19">
        <v>19327</v>
      </c>
      <c r="E8" s="19">
        <v>26</v>
      </c>
      <c r="F8" s="2"/>
    </row>
    <row r="9" spans="1:6" x14ac:dyDescent="0.25">
      <c r="A9" s="17">
        <v>55879</v>
      </c>
      <c r="B9" s="41" t="s">
        <v>91</v>
      </c>
      <c r="C9" s="18" t="s">
        <v>92</v>
      </c>
      <c r="D9" s="19">
        <v>18996</v>
      </c>
      <c r="E9" s="19">
        <v>35</v>
      </c>
      <c r="F9" s="2"/>
    </row>
    <row r="10" spans="1:6" x14ac:dyDescent="0.25">
      <c r="A10" s="17">
        <v>59848</v>
      </c>
      <c r="B10" s="41" t="s">
        <v>93</v>
      </c>
      <c r="C10" s="18" t="s">
        <v>86</v>
      </c>
      <c r="D10" s="19">
        <v>10387</v>
      </c>
      <c r="E10" s="19">
        <v>25</v>
      </c>
      <c r="F10" s="2"/>
    </row>
    <row r="11" spans="1:6" x14ac:dyDescent="0.25">
      <c r="A11" s="17">
        <v>58369</v>
      </c>
      <c r="B11" s="41" t="s">
        <v>94</v>
      </c>
      <c r="C11" s="18" t="s">
        <v>92</v>
      </c>
      <c r="D11" s="19">
        <v>12566</v>
      </c>
      <c r="E11" s="19">
        <v>37</v>
      </c>
      <c r="F11" s="2"/>
    </row>
    <row r="12" spans="1:6" x14ac:dyDescent="0.25">
      <c r="A12" s="17">
        <v>50217</v>
      </c>
      <c r="B12" s="41" t="s">
        <v>95</v>
      </c>
      <c r="C12" s="18" t="s">
        <v>96</v>
      </c>
      <c r="D12" s="19">
        <v>16406</v>
      </c>
      <c r="E12" s="19">
        <v>42</v>
      </c>
      <c r="F12" s="2"/>
    </row>
    <row r="13" spans="1:6" x14ac:dyDescent="0.25">
      <c r="A13" s="17">
        <v>50695</v>
      </c>
      <c r="B13" s="41" t="s">
        <v>97</v>
      </c>
      <c r="C13" s="18" t="s">
        <v>88</v>
      </c>
      <c r="D13" s="19">
        <v>15784</v>
      </c>
      <c r="E13" s="19">
        <v>43</v>
      </c>
      <c r="F13" s="2"/>
    </row>
    <row r="14" spans="1:6" x14ac:dyDescent="0.25">
      <c r="A14" s="17">
        <v>59673</v>
      </c>
      <c r="B14" s="41" t="s">
        <v>98</v>
      </c>
      <c r="C14" s="18" t="s">
        <v>82</v>
      </c>
      <c r="D14" s="19">
        <v>10959</v>
      </c>
      <c r="E14" s="19">
        <v>30</v>
      </c>
      <c r="F14" s="2"/>
    </row>
    <row r="15" spans="1:6" x14ac:dyDescent="0.25">
      <c r="A15" s="17">
        <v>52130</v>
      </c>
      <c r="B15" s="41" t="s">
        <v>99</v>
      </c>
      <c r="C15" s="18" t="s">
        <v>100</v>
      </c>
      <c r="D15" s="19">
        <v>14562</v>
      </c>
      <c r="E15" s="19">
        <v>32</v>
      </c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 t="s">
        <v>101</v>
      </c>
      <c r="B17" s="20"/>
      <c r="C17" s="20"/>
      <c r="D17" s="21" t="str">
        <f>VLOOKUP(A11,A3:E15,2,0)</f>
        <v>Thomas Davies</v>
      </c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 t="s">
        <v>102</v>
      </c>
      <c r="B19" s="20"/>
      <c r="C19" s="2"/>
      <c r="D19" s="21">
        <f>VLOOKUP(B14,B4:E15,4,0)</f>
        <v>30</v>
      </c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54" t="s">
        <v>103</v>
      </c>
      <c r="B21" s="54"/>
      <c r="C21" s="54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2" t="s">
        <v>78</v>
      </c>
      <c r="B23" s="23" t="s">
        <v>79</v>
      </c>
      <c r="C23" s="2"/>
      <c r="D23" s="2"/>
      <c r="E23" s="2"/>
      <c r="F23" s="2"/>
    </row>
    <row r="24" spans="1:6" x14ac:dyDescent="0.25">
      <c r="A24" s="17">
        <v>55879</v>
      </c>
      <c r="B24" s="24" t="str">
        <f>VLOOKUP(A24,$A$4:$E$15,3,0)</f>
        <v>Capetown</v>
      </c>
      <c r="C24" s="2"/>
      <c r="D24" s="2"/>
      <c r="E24" s="2"/>
      <c r="F24" s="2"/>
    </row>
    <row r="25" spans="1:6" x14ac:dyDescent="0.25">
      <c r="A25" s="17">
        <v>50217</v>
      </c>
      <c r="B25" s="24" t="str">
        <f t="shared" ref="B25:B26" si="0">VLOOKUP(A25,$A$4:$E$15,3,0)</f>
        <v>Warsaw</v>
      </c>
      <c r="C25" s="2"/>
      <c r="D25" s="2"/>
      <c r="E25" s="2"/>
      <c r="F25" s="2"/>
    </row>
    <row r="26" spans="1:6" x14ac:dyDescent="0.25">
      <c r="A26" s="17">
        <v>50695</v>
      </c>
      <c r="B26" s="24" t="str">
        <f t="shared" si="0"/>
        <v>Cairo</v>
      </c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54" t="s">
        <v>104</v>
      </c>
      <c r="B28" s="54"/>
      <c r="C28" s="54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2" t="s">
        <v>1</v>
      </c>
      <c r="B30" s="23" t="s">
        <v>80</v>
      </c>
      <c r="C30" s="2"/>
      <c r="D30" s="2"/>
      <c r="E30" s="2"/>
      <c r="F30" s="2"/>
    </row>
    <row r="31" spans="1:6" x14ac:dyDescent="0.25">
      <c r="A31" s="25" t="s">
        <v>87</v>
      </c>
      <c r="B31" s="24">
        <f>VLOOKUP(A31,$B$4:$E$15,3,0)</f>
        <v>18276</v>
      </c>
      <c r="C31" s="2"/>
      <c r="D31" s="2"/>
      <c r="E31" s="2"/>
      <c r="F31" s="2"/>
    </row>
    <row r="32" spans="1:6" x14ac:dyDescent="0.25">
      <c r="A32" s="25" t="s">
        <v>105</v>
      </c>
      <c r="B32" s="24" t="e">
        <f t="shared" ref="B32:B33" si="1">VLOOKUP(A32,$B$4:$E$15,3,0)</f>
        <v>#N/A</v>
      </c>
      <c r="C32" s="2"/>
      <c r="D32" s="2"/>
      <c r="E32" s="2"/>
      <c r="F32" s="2"/>
    </row>
    <row r="33" spans="1:6" x14ac:dyDescent="0.25">
      <c r="A33" s="25" t="s">
        <v>98</v>
      </c>
      <c r="B33" s="24">
        <f t="shared" si="1"/>
        <v>10959</v>
      </c>
      <c r="C33" s="2"/>
      <c r="D33" s="2"/>
      <c r="E33" s="2"/>
      <c r="F33" s="2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7334-8FB8-4A08-A1EC-881B9D230B16}">
  <dimension ref="A1:K27"/>
  <sheetViews>
    <sheetView workbookViewId="0">
      <selection activeCell="G36" sqref="G36"/>
    </sheetView>
  </sheetViews>
  <sheetFormatPr defaultRowHeight="15" x14ac:dyDescent="0.25"/>
  <cols>
    <col min="1" max="1" width="3.140625" customWidth="1"/>
    <col min="2" max="2" width="26.140625" customWidth="1"/>
    <col min="5" max="5" width="17" customWidth="1"/>
  </cols>
  <sheetData>
    <row r="1" spans="1:11" x14ac:dyDescent="0.25">
      <c r="A1" s="26"/>
      <c r="B1" s="27" t="s">
        <v>106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6"/>
      <c r="B2" s="28" t="s">
        <v>1</v>
      </c>
      <c r="C2" s="28" t="s">
        <v>2</v>
      </c>
      <c r="D2" s="28" t="s">
        <v>107</v>
      </c>
      <c r="E2" s="28" t="s">
        <v>108</v>
      </c>
      <c r="F2" s="26"/>
      <c r="G2" s="26"/>
      <c r="H2" s="26"/>
      <c r="I2" s="26"/>
      <c r="J2" s="26"/>
      <c r="K2" s="26"/>
    </row>
    <row r="3" spans="1:11" x14ac:dyDescent="0.25">
      <c r="A3" s="26"/>
      <c r="B3" s="29" t="s">
        <v>109</v>
      </c>
      <c r="C3" s="29">
        <v>35</v>
      </c>
      <c r="D3" s="29" t="s">
        <v>110</v>
      </c>
      <c r="E3" s="29" t="s">
        <v>111</v>
      </c>
      <c r="F3" s="26"/>
      <c r="G3" s="26"/>
      <c r="H3" s="26"/>
      <c r="I3" s="26"/>
      <c r="J3" s="26"/>
      <c r="K3" s="26"/>
    </row>
    <row r="4" spans="1:11" x14ac:dyDescent="0.25">
      <c r="A4" s="26"/>
      <c r="B4" s="29" t="s">
        <v>112</v>
      </c>
      <c r="C4" s="29">
        <v>42</v>
      </c>
      <c r="D4" s="29" t="s">
        <v>113</v>
      </c>
      <c r="E4" s="29" t="s">
        <v>114</v>
      </c>
      <c r="F4" s="26"/>
      <c r="G4" s="26"/>
      <c r="H4" s="26"/>
      <c r="I4" s="26"/>
      <c r="J4" s="26"/>
      <c r="K4" s="26"/>
    </row>
    <row r="5" spans="1:11" x14ac:dyDescent="0.25">
      <c r="A5" s="26"/>
      <c r="B5" s="29" t="s">
        <v>115</v>
      </c>
      <c r="C5" s="29">
        <v>28</v>
      </c>
      <c r="D5" s="29" t="s">
        <v>110</v>
      </c>
      <c r="E5" s="29" t="s">
        <v>116</v>
      </c>
      <c r="F5" s="26"/>
      <c r="G5" s="26"/>
      <c r="H5" s="26"/>
      <c r="I5" s="26"/>
      <c r="J5" s="26"/>
      <c r="K5" s="26"/>
    </row>
    <row r="6" spans="1:11" x14ac:dyDescent="0.25">
      <c r="A6" s="26"/>
      <c r="B6" s="29" t="s">
        <v>117</v>
      </c>
      <c r="C6" s="29">
        <v>25</v>
      </c>
      <c r="D6" s="29" t="s">
        <v>113</v>
      </c>
      <c r="E6" s="29" t="s">
        <v>118</v>
      </c>
      <c r="F6" s="26"/>
      <c r="G6" s="26"/>
      <c r="H6" s="26"/>
      <c r="I6" s="26"/>
      <c r="J6" s="26"/>
      <c r="K6" s="26"/>
    </row>
    <row r="7" spans="1:11" x14ac:dyDescent="0.25">
      <c r="A7" s="26"/>
      <c r="B7" s="29" t="s">
        <v>119</v>
      </c>
      <c r="C7" s="29">
        <v>31</v>
      </c>
      <c r="D7" s="29" t="s">
        <v>110</v>
      </c>
      <c r="E7" s="29" t="s">
        <v>120</v>
      </c>
      <c r="F7" s="26"/>
      <c r="G7" s="26"/>
      <c r="H7" s="26"/>
      <c r="I7" s="26"/>
      <c r="J7" s="26"/>
      <c r="K7" s="26"/>
    </row>
    <row r="8" spans="1:11" x14ac:dyDescent="0.25">
      <c r="A8" s="26"/>
      <c r="B8" s="29" t="s">
        <v>121</v>
      </c>
      <c r="C8" s="29">
        <v>27</v>
      </c>
      <c r="D8" s="29" t="s">
        <v>113</v>
      </c>
      <c r="E8" s="29" t="s">
        <v>122</v>
      </c>
      <c r="F8" s="26"/>
      <c r="G8" s="26"/>
      <c r="H8" s="26"/>
      <c r="I8" s="26"/>
      <c r="J8" s="26"/>
      <c r="K8" s="26"/>
    </row>
    <row r="9" spans="1:11" x14ac:dyDescent="0.25">
      <c r="A9" s="26"/>
      <c r="B9" s="29" t="s">
        <v>123</v>
      </c>
      <c r="C9" s="29">
        <v>38</v>
      </c>
      <c r="D9" s="29" t="s">
        <v>110</v>
      </c>
      <c r="E9" s="29" t="s">
        <v>124</v>
      </c>
      <c r="F9" s="26"/>
      <c r="G9" s="26"/>
      <c r="H9" s="26"/>
      <c r="I9" s="26"/>
      <c r="J9" s="26"/>
      <c r="K9" s="26"/>
    </row>
    <row r="10" spans="1:11" x14ac:dyDescent="0.25">
      <c r="A10" s="26"/>
      <c r="B10" s="29" t="s">
        <v>125</v>
      </c>
      <c r="C10" s="29">
        <v>29</v>
      </c>
      <c r="D10" s="29" t="s">
        <v>113</v>
      </c>
      <c r="E10" s="29" t="s">
        <v>126</v>
      </c>
      <c r="F10" s="26"/>
      <c r="G10" s="26"/>
      <c r="H10" s="26"/>
      <c r="I10" s="26"/>
      <c r="J10" s="26"/>
      <c r="K10" s="26"/>
    </row>
    <row r="11" spans="1:11" x14ac:dyDescent="0.25">
      <c r="A11" s="26"/>
      <c r="B11" s="29" t="s">
        <v>127</v>
      </c>
      <c r="C11" s="29">
        <v>45</v>
      </c>
      <c r="D11" s="29" t="s">
        <v>110</v>
      </c>
      <c r="E11" s="29" t="s">
        <v>128</v>
      </c>
      <c r="F11" s="26"/>
      <c r="G11" s="26"/>
      <c r="H11" s="26"/>
      <c r="I11" s="26"/>
      <c r="J11" s="26"/>
      <c r="K11" s="26"/>
    </row>
    <row r="12" spans="1:11" x14ac:dyDescent="0.25">
      <c r="A12" s="26"/>
      <c r="B12" s="29" t="s">
        <v>129</v>
      </c>
      <c r="C12" s="29">
        <v>33</v>
      </c>
      <c r="D12" s="29" t="s">
        <v>113</v>
      </c>
      <c r="E12" s="29" t="s">
        <v>130</v>
      </c>
      <c r="F12" s="26"/>
      <c r="G12" s="26"/>
      <c r="H12" s="26"/>
      <c r="I12" s="26"/>
      <c r="J12" s="26"/>
      <c r="K12" s="26"/>
    </row>
    <row r="13" spans="1:11" x14ac:dyDescent="0.25">
      <c r="A13" s="55"/>
      <c r="B13" s="55"/>
      <c r="C13" s="26"/>
      <c r="D13" s="26"/>
      <c r="E13" s="26"/>
      <c r="F13" s="26"/>
      <c r="G13" s="26"/>
      <c r="H13" s="26"/>
      <c r="I13" s="26"/>
      <c r="J13" s="26"/>
      <c r="K13" s="26"/>
    </row>
    <row r="14" spans="1:11" x14ac:dyDescent="0.25">
      <c r="A14" s="55"/>
      <c r="B14" s="55"/>
      <c r="C14" s="26"/>
      <c r="D14" s="26"/>
      <c r="E14" s="26"/>
      <c r="F14" s="26"/>
      <c r="G14" s="26"/>
      <c r="H14" s="26"/>
      <c r="I14" s="26"/>
      <c r="J14" s="26"/>
      <c r="K14" s="26"/>
    </row>
    <row r="15" spans="1:11" x14ac:dyDescent="0.25">
      <c r="A15" s="26"/>
      <c r="B15" s="30" t="s">
        <v>131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x14ac:dyDescent="0.25">
      <c r="A16" s="55"/>
      <c r="B16" s="55"/>
      <c r="C16" s="26"/>
      <c r="D16" s="26"/>
      <c r="E16" s="26"/>
      <c r="F16" s="26"/>
      <c r="G16" s="26" t="s">
        <v>132</v>
      </c>
      <c r="H16" s="26"/>
      <c r="I16" s="26"/>
      <c r="J16" s="26"/>
      <c r="K16" s="26"/>
    </row>
    <row r="17" spans="1:11" x14ac:dyDescent="0.25">
      <c r="A17" s="26">
        <v>1</v>
      </c>
      <c r="B17" s="26" t="s">
        <v>133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x14ac:dyDescent="0.25">
      <c r="A18" s="55"/>
      <c r="B18" s="55"/>
      <c r="C18" s="31" t="s">
        <v>134</v>
      </c>
      <c r="D18" s="31"/>
      <c r="E18" s="26"/>
      <c r="F18" s="26"/>
      <c r="G18" s="26"/>
      <c r="H18" s="26"/>
      <c r="I18" s="26"/>
      <c r="J18" s="26"/>
      <c r="K18" s="26"/>
    </row>
    <row r="19" spans="1:11" x14ac:dyDescent="0.25">
      <c r="A19" s="26"/>
      <c r="B19" s="27" t="s">
        <v>135</v>
      </c>
      <c r="C19" s="32" t="str">
        <f>VLOOKUP(B4,B3:E12,4,0)</f>
        <v>Data Scientist</v>
      </c>
      <c r="D19" s="26"/>
      <c r="E19" s="26"/>
      <c r="F19" s="26"/>
      <c r="G19" s="26"/>
      <c r="H19" s="26"/>
      <c r="I19" s="26"/>
      <c r="J19" s="26"/>
      <c r="K19" s="26"/>
    </row>
    <row r="20" spans="1:11" x14ac:dyDescent="0.25">
      <c r="A20" s="55"/>
      <c r="B20" s="55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25">
      <c r="A21" s="26">
        <v>2</v>
      </c>
      <c r="B21" s="26" t="s">
        <v>136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5">
      <c r="A22" s="55"/>
      <c r="B22" s="55"/>
      <c r="C22" s="31" t="s">
        <v>134</v>
      </c>
      <c r="D22" s="31"/>
      <c r="E22" s="26"/>
      <c r="F22" s="26"/>
      <c r="G22" s="26"/>
      <c r="H22" s="26"/>
      <c r="I22" s="26"/>
      <c r="J22" s="26"/>
      <c r="K22" s="26"/>
    </row>
    <row r="23" spans="1:11" x14ac:dyDescent="0.25">
      <c r="A23" s="26"/>
      <c r="B23" s="27" t="s">
        <v>135</v>
      </c>
      <c r="C23" s="32">
        <f>VLOOKUP(B11,B3:E12,2,0)</f>
        <v>45</v>
      </c>
      <c r="D23" s="26"/>
      <c r="E23" s="26"/>
      <c r="F23" s="26"/>
      <c r="G23" s="26"/>
      <c r="H23" s="26"/>
      <c r="I23" s="26"/>
      <c r="J23" s="26"/>
      <c r="K23" s="26"/>
    </row>
    <row r="24" spans="1:11" x14ac:dyDescent="0.25">
      <c r="A24" s="55"/>
      <c r="B24" s="55"/>
      <c r="C24" s="26"/>
      <c r="D24" s="26"/>
      <c r="E24" s="26"/>
      <c r="F24" s="26"/>
      <c r="G24" s="26"/>
      <c r="H24" s="26"/>
      <c r="I24" s="26"/>
      <c r="J24" s="26"/>
      <c r="K24" s="26"/>
    </row>
    <row r="25" spans="1:11" x14ac:dyDescent="0.25">
      <c r="A25" s="26">
        <v>2</v>
      </c>
      <c r="B25" s="26" t="s">
        <v>137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x14ac:dyDescent="0.25">
      <c r="A26" s="55"/>
      <c r="B26" s="55"/>
      <c r="C26" s="31" t="s">
        <v>134</v>
      </c>
      <c r="D26" s="31"/>
      <c r="E26" s="26"/>
      <c r="F26" s="26"/>
      <c r="G26" s="26"/>
      <c r="H26" s="26"/>
      <c r="I26" s="26"/>
      <c r="J26" s="26"/>
      <c r="K26" s="26"/>
    </row>
    <row r="27" spans="1:11" x14ac:dyDescent="0.25">
      <c r="A27" s="26"/>
      <c r="B27" s="27" t="s">
        <v>135</v>
      </c>
      <c r="C27" s="32" t="str">
        <f>VLOOKUP("b*",B3:E12,4,0)</f>
        <v>Accountant</v>
      </c>
      <c r="D27" s="26"/>
      <c r="E27" s="26"/>
      <c r="F27" s="26"/>
      <c r="G27" s="26"/>
      <c r="H27" s="26"/>
      <c r="I27" s="26"/>
      <c r="J27" s="26"/>
      <c r="K27" s="26"/>
    </row>
  </sheetData>
  <mergeCells count="8">
    <mergeCell ref="A24:B24"/>
    <mergeCell ref="A26:B26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57F9-CC72-4B90-87C5-7C12DBF651F8}">
  <dimension ref="A1:H27"/>
  <sheetViews>
    <sheetView workbookViewId="0">
      <selection activeCell="B8" sqref="B8:B10"/>
    </sheetView>
  </sheetViews>
  <sheetFormatPr defaultRowHeight="15" x14ac:dyDescent="0.25"/>
  <cols>
    <col min="1" max="1" width="13.5703125" customWidth="1"/>
    <col min="7" max="7" width="19.42578125" customWidth="1"/>
    <col min="8" max="8" width="26" customWidth="1"/>
  </cols>
  <sheetData>
    <row r="1" spans="1:8" x14ac:dyDescent="0.25">
      <c r="A1" s="2" t="s">
        <v>138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139</v>
      </c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1" t="s">
        <v>140</v>
      </c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s="37" customFormat="1" ht="16.5" customHeight="1" x14ac:dyDescent="0.25">
      <c r="A6" s="35"/>
      <c r="B6" s="35"/>
      <c r="C6" s="35"/>
      <c r="D6" s="35"/>
      <c r="E6" s="35"/>
      <c r="F6" s="35"/>
      <c r="G6" s="36" t="s">
        <v>141</v>
      </c>
      <c r="H6" s="36" t="s">
        <v>142</v>
      </c>
    </row>
    <row r="7" spans="1:8" s="37" customFormat="1" ht="16.5" customHeight="1" x14ac:dyDescent="0.25">
      <c r="A7" s="38" t="s">
        <v>141</v>
      </c>
      <c r="B7" s="38" t="s">
        <v>142</v>
      </c>
      <c r="C7" s="35"/>
      <c r="D7" s="35"/>
      <c r="E7" s="35"/>
      <c r="F7" s="35"/>
      <c r="G7" s="39">
        <v>44197</v>
      </c>
      <c r="H7" s="33" t="s">
        <v>143</v>
      </c>
    </row>
    <row r="8" spans="1:8" s="37" customFormat="1" ht="16.5" customHeight="1" x14ac:dyDescent="0.25">
      <c r="A8" s="34">
        <v>44317</v>
      </c>
      <c r="B8" s="40" t="str">
        <f>VLOOKUP(A8,$G$7:$H$27,2,1)</f>
        <v xml:space="preserve">$1.3624 </v>
      </c>
      <c r="C8" s="35"/>
      <c r="D8" s="35"/>
      <c r="E8" s="35"/>
      <c r="F8" s="35"/>
      <c r="G8" s="39">
        <v>44287</v>
      </c>
      <c r="H8" s="33" t="s">
        <v>144</v>
      </c>
    </row>
    <row r="9" spans="1:8" s="37" customFormat="1" ht="16.5" customHeight="1" x14ac:dyDescent="0.25">
      <c r="A9" s="35" t="s">
        <v>145</v>
      </c>
      <c r="B9" s="40" t="str">
        <f t="shared" ref="B9:B10" si="0">VLOOKUP(A9,$G$7:$H$27,2,1)</f>
        <v xml:space="preserve">$1.3586 </v>
      </c>
      <c r="C9" s="35"/>
      <c r="D9" s="35"/>
      <c r="E9" s="35"/>
      <c r="F9" s="35"/>
      <c r="G9" s="39">
        <v>44317</v>
      </c>
      <c r="H9" s="33" t="s">
        <v>146</v>
      </c>
    </row>
    <row r="10" spans="1:8" s="37" customFormat="1" ht="16.5" customHeight="1" x14ac:dyDescent="0.25">
      <c r="A10" s="35" t="s">
        <v>147</v>
      </c>
      <c r="B10" s="40" t="str">
        <f t="shared" si="0"/>
        <v xml:space="preserve">$1.3684 </v>
      </c>
      <c r="C10" s="35"/>
      <c r="D10" s="35"/>
      <c r="E10" s="35"/>
      <c r="F10" s="35"/>
      <c r="G10" s="39">
        <v>44348</v>
      </c>
      <c r="H10" s="33" t="s">
        <v>148</v>
      </c>
    </row>
    <row r="11" spans="1:8" s="37" customFormat="1" ht="16.5" customHeight="1" x14ac:dyDescent="0.25">
      <c r="A11" s="35"/>
      <c r="B11" s="35"/>
      <c r="C11" s="35"/>
      <c r="D11" s="35"/>
      <c r="E11" s="35"/>
      <c r="F11" s="35"/>
      <c r="G11" s="39">
        <v>44378</v>
      </c>
      <c r="H11" s="33" t="s">
        <v>149</v>
      </c>
    </row>
    <row r="12" spans="1:8" s="37" customFormat="1" ht="16.5" customHeight="1" x14ac:dyDescent="0.25">
      <c r="A12" s="35"/>
      <c r="B12" s="35"/>
      <c r="C12" s="35"/>
      <c r="D12" s="35"/>
      <c r="E12" s="35"/>
      <c r="F12" s="35"/>
      <c r="G12" s="39">
        <v>44409</v>
      </c>
      <c r="H12" s="33" t="s">
        <v>149</v>
      </c>
    </row>
    <row r="13" spans="1:8" s="37" customFormat="1" ht="16.5" customHeight="1" x14ac:dyDescent="0.25">
      <c r="A13" s="35"/>
      <c r="B13" s="35"/>
      <c r="C13" s="35"/>
      <c r="D13" s="35"/>
      <c r="E13" s="35"/>
      <c r="F13" s="35"/>
      <c r="G13" s="39">
        <v>44501</v>
      </c>
      <c r="H13" s="33" t="s">
        <v>150</v>
      </c>
    </row>
    <row r="14" spans="1:8" s="37" customFormat="1" ht="16.5" customHeight="1" x14ac:dyDescent="0.25">
      <c r="A14" s="35"/>
      <c r="B14" s="35"/>
      <c r="C14" s="35"/>
      <c r="D14" s="35"/>
      <c r="E14" s="35"/>
      <c r="F14" s="35"/>
      <c r="G14" s="39">
        <v>44531</v>
      </c>
      <c r="H14" s="33" t="s">
        <v>151</v>
      </c>
    </row>
    <row r="15" spans="1:8" s="37" customFormat="1" ht="16.5" customHeight="1" x14ac:dyDescent="0.25">
      <c r="A15" s="35"/>
      <c r="B15" s="35"/>
      <c r="C15" s="35"/>
      <c r="D15" s="35"/>
      <c r="E15" s="35"/>
      <c r="F15" s="35"/>
      <c r="G15" s="33" t="s">
        <v>152</v>
      </c>
      <c r="H15" s="33" t="s">
        <v>153</v>
      </c>
    </row>
    <row r="16" spans="1:8" s="37" customFormat="1" ht="16.5" customHeight="1" x14ac:dyDescent="0.25">
      <c r="A16" s="35"/>
      <c r="B16" s="35"/>
      <c r="C16" s="35"/>
      <c r="D16" s="35"/>
      <c r="E16" s="35"/>
      <c r="F16" s="35"/>
      <c r="G16" s="33" t="s">
        <v>154</v>
      </c>
      <c r="H16" s="33" t="s">
        <v>155</v>
      </c>
    </row>
    <row r="17" spans="1:8" s="37" customFormat="1" ht="16.5" customHeight="1" x14ac:dyDescent="0.25">
      <c r="A17" s="35"/>
      <c r="B17" s="35"/>
      <c r="C17" s="35"/>
      <c r="D17" s="35"/>
      <c r="E17" s="35"/>
      <c r="F17" s="35"/>
      <c r="G17" s="33" t="s">
        <v>145</v>
      </c>
      <c r="H17" s="33" t="s">
        <v>156</v>
      </c>
    </row>
    <row r="18" spans="1:8" s="37" customFormat="1" ht="16.5" customHeight="1" x14ac:dyDescent="0.25">
      <c r="A18" s="35"/>
      <c r="B18" s="35"/>
      <c r="C18" s="35"/>
      <c r="D18" s="35"/>
      <c r="E18" s="35"/>
      <c r="F18" s="35"/>
      <c r="G18" s="33" t="s">
        <v>157</v>
      </c>
      <c r="H18" s="33" t="s">
        <v>158</v>
      </c>
    </row>
    <row r="19" spans="1:8" s="37" customFormat="1" ht="16.5" customHeight="1" x14ac:dyDescent="0.25">
      <c r="A19" s="35"/>
      <c r="B19" s="35"/>
      <c r="C19" s="35"/>
      <c r="D19" s="35"/>
      <c r="E19" s="35"/>
      <c r="F19" s="35"/>
      <c r="G19" s="33" t="s">
        <v>159</v>
      </c>
      <c r="H19" s="33" t="s">
        <v>160</v>
      </c>
    </row>
    <row r="20" spans="1:8" s="37" customFormat="1" ht="16.5" customHeight="1" x14ac:dyDescent="0.25">
      <c r="A20" s="35"/>
      <c r="B20" s="35"/>
      <c r="C20" s="35"/>
      <c r="D20" s="35"/>
      <c r="E20" s="35"/>
      <c r="F20" s="35"/>
      <c r="G20" s="33" t="s">
        <v>161</v>
      </c>
      <c r="H20" s="33" t="s">
        <v>162</v>
      </c>
    </row>
    <row r="21" spans="1:8" s="37" customFormat="1" ht="16.5" customHeight="1" x14ac:dyDescent="0.25">
      <c r="A21" s="35"/>
      <c r="B21" s="35"/>
      <c r="C21" s="35"/>
      <c r="D21" s="35"/>
      <c r="E21" s="35"/>
      <c r="F21" s="35"/>
      <c r="G21" s="33" t="s">
        <v>163</v>
      </c>
      <c r="H21" s="33" t="s">
        <v>164</v>
      </c>
    </row>
    <row r="22" spans="1:8" s="37" customFormat="1" ht="16.5" customHeight="1" x14ac:dyDescent="0.25">
      <c r="A22" s="35"/>
      <c r="B22" s="35"/>
      <c r="C22" s="35"/>
      <c r="D22" s="35"/>
      <c r="E22" s="35"/>
      <c r="F22" s="35"/>
      <c r="G22" s="33" t="s">
        <v>165</v>
      </c>
      <c r="H22" s="33" t="s">
        <v>166</v>
      </c>
    </row>
    <row r="23" spans="1:8" s="37" customFormat="1" ht="16.5" customHeight="1" x14ac:dyDescent="0.25">
      <c r="A23" s="35"/>
      <c r="B23" s="35"/>
      <c r="C23" s="35"/>
      <c r="D23" s="35"/>
      <c r="E23" s="35"/>
      <c r="F23" s="35"/>
      <c r="G23" s="33" t="s">
        <v>167</v>
      </c>
      <c r="H23" s="33" t="s">
        <v>168</v>
      </c>
    </row>
    <row r="24" spans="1:8" s="37" customFormat="1" ht="16.5" customHeight="1" x14ac:dyDescent="0.25">
      <c r="A24" s="35"/>
      <c r="B24" s="35"/>
      <c r="C24" s="35"/>
      <c r="D24" s="35"/>
      <c r="E24" s="35"/>
      <c r="F24" s="35"/>
      <c r="G24" s="33" t="s">
        <v>169</v>
      </c>
      <c r="H24" s="33" t="s">
        <v>170</v>
      </c>
    </row>
    <row r="25" spans="1:8" s="37" customFormat="1" ht="16.5" customHeight="1" x14ac:dyDescent="0.25">
      <c r="A25" s="35"/>
      <c r="B25" s="35"/>
      <c r="C25" s="35"/>
      <c r="D25" s="35"/>
      <c r="E25" s="35"/>
      <c r="F25" s="35"/>
      <c r="G25" s="33" t="s">
        <v>171</v>
      </c>
      <c r="H25" s="33" t="s">
        <v>172</v>
      </c>
    </row>
    <row r="26" spans="1:8" s="37" customFormat="1" ht="16.5" customHeight="1" x14ac:dyDescent="0.25">
      <c r="A26" s="35"/>
      <c r="B26" s="35"/>
      <c r="C26" s="35"/>
      <c r="D26" s="35"/>
      <c r="E26" s="35"/>
      <c r="F26" s="35"/>
      <c r="G26" s="33" t="s">
        <v>173</v>
      </c>
      <c r="H26" s="33" t="s">
        <v>174</v>
      </c>
    </row>
    <row r="27" spans="1:8" s="37" customFormat="1" ht="16.5" customHeight="1" x14ac:dyDescent="0.25">
      <c r="A27" s="35"/>
      <c r="B27" s="35"/>
      <c r="C27" s="35"/>
      <c r="D27" s="35"/>
      <c r="E27" s="35"/>
      <c r="F27" s="35"/>
      <c r="G27" s="33" t="s">
        <v>175</v>
      </c>
      <c r="H27" s="33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1B45-B93E-4B82-BBAB-6D46ED18A3E7}">
  <dimension ref="A1:L33"/>
  <sheetViews>
    <sheetView tabSelected="1" workbookViewId="0">
      <selection activeCell="C34" sqref="C34"/>
    </sheetView>
  </sheetViews>
  <sheetFormatPr defaultRowHeight="15" x14ac:dyDescent="0.25"/>
  <cols>
    <col min="1" max="1" width="2" bestFit="1" customWidth="1"/>
    <col min="2" max="2" width="43.42578125" style="37" customWidth="1"/>
    <col min="4" max="4" width="10.5703125" bestFit="1" customWidth="1"/>
    <col min="5" max="5" width="12.140625" bestFit="1" customWidth="1"/>
    <col min="6" max="6" width="9.42578125" bestFit="1" customWidth="1"/>
    <col min="7" max="7" width="10" bestFit="1" customWidth="1"/>
    <col min="8" max="8" width="12" bestFit="1" customWidth="1"/>
    <col min="9" max="9" width="14.7109375" bestFit="1" customWidth="1"/>
    <col min="10" max="10" width="12.140625" bestFit="1" customWidth="1"/>
    <col min="11" max="11" width="12.28515625" bestFit="1" customWidth="1"/>
    <col min="12" max="12" width="12.7109375" bestFit="1" customWidth="1"/>
  </cols>
  <sheetData>
    <row r="1" spans="1:12" x14ac:dyDescent="0.25">
      <c r="A1" s="43"/>
    </row>
    <row r="2" spans="1:12" x14ac:dyDescent="0.25">
      <c r="A2" s="43"/>
      <c r="B2" s="42" t="s">
        <v>177</v>
      </c>
    </row>
    <row r="3" spans="1:12" x14ac:dyDescent="0.25">
      <c r="A3" s="43"/>
      <c r="B3" s="50" t="s">
        <v>78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25">
      <c r="A4" s="43"/>
      <c r="B4" s="50" t="s">
        <v>178</v>
      </c>
      <c r="C4" s="46" t="s">
        <v>179</v>
      </c>
      <c r="D4" s="46" t="s">
        <v>180</v>
      </c>
      <c r="E4" s="46" t="s">
        <v>115</v>
      </c>
      <c r="F4" s="46" t="s">
        <v>181</v>
      </c>
      <c r="G4" s="46" t="s">
        <v>182</v>
      </c>
      <c r="H4" s="46" t="s">
        <v>183</v>
      </c>
      <c r="I4" s="46" t="s">
        <v>184</v>
      </c>
      <c r="J4" s="46" t="s">
        <v>185</v>
      </c>
      <c r="K4" s="46" t="s">
        <v>186</v>
      </c>
      <c r="L4" s="46" t="s">
        <v>187</v>
      </c>
    </row>
    <row r="5" spans="1:12" x14ac:dyDescent="0.25">
      <c r="A5" s="43"/>
      <c r="B5" s="50" t="s">
        <v>188</v>
      </c>
      <c r="C5" s="46" t="s">
        <v>118</v>
      </c>
      <c r="D5" s="46" t="s">
        <v>120</v>
      </c>
      <c r="E5" s="46" t="s">
        <v>189</v>
      </c>
      <c r="F5" s="46" t="s">
        <v>190</v>
      </c>
      <c r="G5" s="46" t="s">
        <v>118</v>
      </c>
      <c r="H5" s="46" t="s">
        <v>120</v>
      </c>
      <c r="I5" s="46" t="s">
        <v>189</v>
      </c>
      <c r="J5" s="46" t="s">
        <v>190</v>
      </c>
      <c r="K5" s="46" t="s">
        <v>118</v>
      </c>
      <c r="L5" s="46" t="s">
        <v>120</v>
      </c>
    </row>
    <row r="6" spans="1:12" x14ac:dyDescent="0.25">
      <c r="A6" s="43"/>
      <c r="B6" s="50" t="s">
        <v>80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25">
      <c r="A7" s="43"/>
      <c r="B7" s="50" t="s">
        <v>191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25">
      <c r="A8" s="43"/>
      <c r="B8" s="50" t="s">
        <v>192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25">
      <c r="A9" s="43"/>
    </row>
    <row r="10" spans="1:12" x14ac:dyDescent="0.25">
      <c r="A10" s="47">
        <v>1</v>
      </c>
      <c r="B10" s="42" t="s">
        <v>193</v>
      </c>
    </row>
    <row r="11" spans="1:12" x14ac:dyDescent="0.25">
      <c r="C11" s="44"/>
      <c r="D11" s="44"/>
    </row>
    <row r="12" spans="1:12" x14ac:dyDescent="0.25">
      <c r="B12" s="51" t="s">
        <v>135</v>
      </c>
      <c r="C12" s="49" t="str">
        <f>HLOOKUP(D3,B3:L8,3,0)</f>
        <v>Marketing</v>
      </c>
    </row>
    <row r="13" spans="1:12" x14ac:dyDescent="0.25">
      <c r="B13" s="42"/>
    </row>
    <row r="15" spans="1:12" x14ac:dyDescent="0.25">
      <c r="B15" s="48"/>
    </row>
    <row r="16" spans="1:12" x14ac:dyDescent="0.25">
      <c r="B16" s="48"/>
    </row>
    <row r="17" spans="1:4" x14ac:dyDescent="0.25">
      <c r="B17" s="48"/>
    </row>
    <row r="18" spans="1:4" x14ac:dyDescent="0.25">
      <c r="B18" s="48"/>
    </row>
    <row r="19" spans="1:4" x14ac:dyDescent="0.25">
      <c r="B19" s="48"/>
    </row>
    <row r="21" spans="1:4" x14ac:dyDescent="0.25">
      <c r="A21" s="47">
        <v>2</v>
      </c>
      <c r="B21" s="42" t="s">
        <v>194</v>
      </c>
    </row>
    <row r="22" spans="1:4" x14ac:dyDescent="0.25">
      <c r="C22" s="44"/>
      <c r="D22" s="44"/>
    </row>
    <row r="23" spans="1:4" x14ac:dyDescent="0.25">
      <c r="B23" s="51" t="s">
        <v>135</v>
      </c>
      <c r="C23" s="49">
        <f>HLOOKUP(G3,B3:L8,4,0)</f>
        <v>70000</v>
      </c>
    </row>
    <row r="25" spans="1:4" x14ac:dyDescent="0.25">
      <c r="B25" s="42"/>
    </row>
    <row r="27" spans="1:4" x14ac:dyDescent="0.25">
      <c r="B27" s="48"/>
    </row>
    <row r="28" spans="1:4" x14ac:dyDescent="0.25">
      <c r="B28" s="48"/>
    </row>
    <row r="29" spans="1:4" x14ac:dyDescent="0.25">
      <c r="B29" s="48"/>
    </row>
    <row r="30" spans="1:4" x14ac:dyDescent="0.25">
      <c r="B30" s="48"/>
    </row>
    <row r="32" spans="1:4" x14ac:dyDescent="0.25">
      <c r="A32" s="47">
        <v>3</v>
      </c>
      <c r="B32" s="42" t="s">
        <v>195</v>
      </c>
      <c r="C32" s="44"/>
      <c r="D32" s="44"/>
    </row>
    <row r="33" spans="2:3" x14ac:dyDescent="0.25">
      <c r="B33" s="52" t="s">
        <v>135</v>
      </c>
      <c r="C33" s="49">
        <f>HLOOKUP(I3,B3:L8,6,0)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Practice VLOOKUP</vt:lpstr>
      <vt:lpstr>Practice VLOOKUP-2</vt:lpstr>
      <vt:lpstr>Grades</vt:lpstr>
      <vt:lpstr>Grades H</vt:lpstr>
      <vt:lpstr>VLOOKUP Function – Exercise 1</vt:lpstr>
      <vt:lpstr>VLOOKUP Function – Exercise 2</vt:lpstr>
      <vt:lpstr>VLOOKUP Function – Exercise 3</vt:lpstr>
      <vt:lpstr>HLOOKUP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Krize Bhattarai</cp:lastModifiedBy>
  <dcterms:created xsi:type="dcterms:W3CDTF">2025-02-10T12:40:15Z</dcterms:created>
  <dcterms:modified xsi:type="dcterms:W3CDTF">2025-07-15T12:37:45Z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2025-07-12T02:05:30Z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813b7618-a854-4d55-8ea1-17e04ffe38be</vt:lpwstr>
  </property>
  <property fmtid="{D5CDD505-2E9C-101B-9397-08002B2CF9AE}" pid="7" name="MSIP_Label_defa4170-0d19-0005-0004-bc88714345d2_ActionId">
    <vt:lpwstr>f171abc8-268f-4953-b4a3-62ec4d042443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