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6"/>
  </bookViews>
  <sheets>
    <sheet name="Аркуш1" sheetId="1" r:id="rId1"/>
    <sheet name="Аркуш2" sheetId="2" r:id="rId2"/>
    <sheet name="Аркуш3" sheetId="3" r:id="rId3"/>
    <sheet name="Аркуш4" sheetId="4" r:id="rId4"/>
    <sheet name="Аркуш5" sheetId="5" r:id="rId5"/>
    <sheet name="Аркуш6" sheetId="6" r:id="rId6"/>
    <sheet name="Аркуш7" sheetId="7" r:id="rId7"/>
  </sheets>
  <calcPr calcId="145621"/>
</workbook>
</file>

<file path=xl/calcChain.xml><?xml version="1.0" encoding="utf-8"?>
<calcChain xmlns="http://schemas.openxmlformats.org/spreadsheetml/2006/main">
  <c r="E10" i="7" l="1"/>
  <c r="F10" i="7"/>
  <c r="G10" i="7"/>
  <c r="D10" i="7"/>
  <c r="O14" i="1" l="1"/>
  <c r="P9" i="1"/>
  <c r="O9" i="1"/>
  <c r="E8" i="6" l="1"/>
  <c r="E11" i="6" s="1"/>
  <c r="D6" i="6"/>
  <c r="D8" i="6" s="1"/>
  <c r="D12" i="6" s="1"/>
  <c r="C6" i="6"/>
  <c r="C5" i="6"/>
  <c r="B6" i="6"/>
  <c r="B5" i="6"/>
  <c r="B4" i="6"/>
  <c r="F69" i="5"/>
  <c r="E69" i="5"/>
  <c r="D68" i="5"/>
  <c r="C68" i="5"/>
  <c r="F67" i="5"/>
  <c r="D67" i="5"/>
  <c r="C67" i="5"/>
  <c r="C24" i="5"/>
  <c r="E48" i="5"/>
  <c r="D47" i="5"/>
  <c r="C47" i="5"/>
  <c r="F46" i="5"/>
  <c r="F52" i="5" s="1"/>
  <c r="D46" i="5"/>
  <c r="C46" i="5"/>
  <c r="F27" i="5"/>
  <c r="E27" i="5"/>
  <c r="D26" i="5"/>
  <c r="C26" i="5"/>
  <c r="F25" i="5"/>
  <c r="F31" i="5" s="1"/>
  <c r="D25" i="5"/>
  <c r="C25" i="5"/>
  <c r="D7" i="5"/>
  <c r="D29" i="5" s="1"/>
  <c r="E7" i="5"/>
  <c r="E74" i="5" s="1"/>
  <c r="F7" i="5"/>
  <c r="F73" i="5" s="1"/>
  <c r="F5" i="5"/>
  <c r="F11" i="5" s="1"/>
  <c r="D6" i="5"/>
  <c r="D5" i="5"/>
  <c r="C6" i="5"/>
  <c r="C5" i="5"/>
  <c r="C7" i="5" s="1"/>
  <c r="E5" i="4"/>
  <c r="F5" i="4"/>
  <c r="D5" i="4"/>
  <c r="B10" i="3"/>
  <c r="B9" i="3"/>
  <c r="C6" i="3"/>
  <c r="C10" i="3" s="1"/>
  <c r="B6" i="3"/>
  <c r="M5" i="2"/>
  <c r="M7" i="2" s="1"/>
  <c r="L5" i="2"/>
  <c r="L7" i="2" s="1"/>
  <c r="L11" i="2" s="1"/>
  <c r="N7" i="2"/>
  <c r="N11" i="2" s="1"/>
  <c r="D7" i="2"/>
  <c r="D9" i="2" s="1"/>
  <c r="B7" i="2"/>
  <c r="B9" i="2" s="1"/>
  <c r="C5" i="2"/>
  <c r="C7" i="2" s="1"/>
  <c r="C10" i="2" s="1"/>
  <c r="B5" i="2"/>
  <c r="N10" i="2"/>
  <c r="N10" i="1"/>
  <c r="N11" i="1"/>
  <c r="N9" i="1"/>
  <c r="M10" i="1"/>
  <c r="M11" i="1"/>
  <c r="M9" i="1"/>
  <c r="L10" i="1"/>
  <c r="L11" i="1"/>
  <c r="L9" i="1"/>
  <c r="D10" i="1"/>
  <c r="D11" i="1"/>
  <c r="D9" i="1"/>
  <c r="C10" i="1"/>
  <c r="C11" i="1"/>
  <c r="C9" i="1"/>
  <c r="B10" i="1"/>
  <c r="E10" i="1" s="1"/>
  <c r="B11" i="1"/>
  <c r="B9" i="1"/>
  <c r="E9" i="3" l="1"/>
  <c r="E10" i="3"/>
  <c r="C10" i="5"/>
  <c r="C12" i="5"/>
  <c r="C29" i="5"/>
  <c r="C9" i="5"/>
  <c r="C71" i="5"/>
  <c r="C51" i="5"/>
  <c r="C30" i="5"/>
  <c r="C72" i="5"/>
  <c r="C50" i="5"/>
  <c r="C9" i="3"/>
  <c r="E9" i="1"/>
  <c r="D9" i="5"/>
  <c r="C11" i="5"/>
  <c r="D31" i="5"/>
  <c r="E29" i="5"/>
  <c r="E32" i="5"/>
  <c r="F48" i="5"/>
  <c r="F51" i="5"/>
  <c r="F71" i="5"/>
  <c r="F74" i="5"/>
  <c r="F12" i="5"/>
  <c r="F10" i="5"/>
  <c r="F29" i="5"/>
  <c r="F32" i="5"/>
  <c r="E52" i="5"/>
  <c r="C74" i="5"/>
  <c r="E12" i="5"/>
  <c r="E10" i="5"/>
  <c r="C32" i="5"/>
  <c r="C52" i="5"/>
  <c r="G52" i="5" s="1"/>
  <c r="D50" i="5"/>
  <c r="G50" i="5" s="1"/>
  <c r="D74" i="5"/>
  <c r="D72" i="5"/>
  <c r="D12" i="5"/>
  <c r="D10" i="5"/>
  <c r="D32" i="5"/>
  <c r="D30" i="5"/>
  <c r="D52" i="5"/>
  <c r="E50" i="5"/>
  <c r="E53" i="5"/>
  <c r="E72" i="5"/>
  <c r="F30" i="5"/>
  <c r="C53" i="5"/>
  <c r="E73" i="5"/>
  <c r="C8" i="6"/>
  <c r="C12" i="6" s="1"/>
  <c r="D10" i="2"/>
  <c r="E30" i="5"/>
  <c r="F50" i="5"/>
  <c r="F53" i="5"/>
  <c r="F72" i="5"/>
  <c r="D11" i="2"/>
  <c r="F9" i="5"/>
  <c r="E11" i="5"/>
  <c r="E31" i="5"/>
  <c r="D53" i="5"/>
  <c r="D51" i="5"/>
  <c r="C73" i="5"/>
  <c r="D71" i="5"/>
  <c r="B11" i="2"/>
  <c r="E9" i="5"/>
  <c r="D11" i="5"/>
  <c r="C31" i="5"/>
  <c r="G31" i="5" s="1"/>
  <c r="E51" i="5"/>
  <c r="G51" i="5" s="1"/>
  <c r="D73" i="5"/>
  <c r="E71" i="5"/>
  <c r="E14" i="6"/>
  <c r="E13" i="6"/>
  <c r="E12" i="6"/>
  <c r="B8" i="6"/>
  <c r="B14" i="6" s="1"/>
  <c r="B11" i="6"/>
  <c r="B12" i="6"/>
  <c r="D13" i="6"/>
  <c r="D14" i="6"/>
  <c r="B13" i="6"/>
  <c r="D11" i="6"/>
  <c r="C11" i="6"/>
  <c r="C14" i="6"/>
  <c r="C13" i="6"/>
  <c r="G74" i="5"/>
  <c r="C69" i="5"/>
  <c r="D69" i="5"/>
  <c r="C48" i="5"/>
  <c r="D48" i="5"/>
  <c r="G29" i="5"/>
  <c r="G32" i="5"/>
  <c r="C27" i="5"/>
  <c r="D27" i="5"/>
  <c r="N9" i="2"/>
  <c r="M10" i="2"/>
  <c r="M9" i="2"/>
  <c r="M11" i="2"/>
  <c r="O11" i="2" s="1"/>
  <c r="L9" i="2"/>
  <c r="L10" i="2"/>
  <c r="O10" i="2" s="1"/>
  <c r="C9" i="2"/>
  <c r="C11" i="2"/>
  <c r="E9" i="2"/>
  <c r="B10" i="2"/>
  <c r="O11" i="1"/>
  <c r="O10" i="1"/>
  <c r="P11" i="1" s="1"/>
  <c r="E11" i="1"/>
  <c r="F9" i="1" s="1"/>
  <c r="H51" i="5" l="1"/>
  <c r="G11" i="5"/>
  <c r="G71" i="5"/>
  <c r="E10" i="2"/>
  <c r="F9" i="2" s="1"/>
  <c r="G9" i="5"/>
  <c r="G30" i="5"/>
  <c r="F11" i="2"/>
  <c r="G53" i="5"/>
  <c r="E11" i="2"/>
  <c r="G12" i="5"/>
  <c r="G73" i="5"/>
  <c r="H73" i="5" s="1"/>
  <c r="G10" i="5"/>
  <c r="G72" i="5"/>
  <c r="H72" i="5" s="1"/>
  <c r="F12" i="6"/>
  <c r="F11" i="6"/>
  <c r="F14" i="6"/>
  <c r="F13" i="6"/>
  <c r="O9" i="2"/>
  <c r="P10" i="2" s="1"/>
  <c r="F10" i="2"/>
  <c r="P10" i="1"/>
  <c r="O18" i="1" s="1"/>
  <c r="F10" i="1"/>
  <c r="F11" i="1"/>
  <c r="H11" i="5" l="1"/>
  <c r="H10" i="5"/>
  <c r="H12" i="5"/>
  <c r="H9" i="5"/>
  <c r="G15" i="5" s="1"/>
  <c r="G19" i="5" s="1"/>
  <c r="H31" i="5"/>
  <c r="H53" i="5"/>
  <c r="H29" i="5"/>
  <c r="G35" i="5" s="1"/>
  <c r="G39" i="5" s="1"/>
  <c r="H71" i="5"/>
  <c r="H74" i="5"/>
  <c r="H32" i="5"/>
  <c r="H30" i="5"/>
  <c r="H52" i="5"/>
  <c r="H50" i="5"/>
  <c r="G14" i="6"/>
  <c r="G12" i="6"/>
  <c r="G11" i="6"/>
  <c r="G13" i="6"/>
  <c r="P9" i="2"/>
  <c r="P11" i="2"/>
  <c r="E14" i="2"/>
  <c r="E18" i="2" s="1"/>
  <c r="E14" i="1"/>
  <c r="E18" i="1" s="1"/>
  <c r="G56" i="5" l="1"/>
  <c r="G60" i="5" s="1"/>
  <c r="G77" i="5"/>
  <c r="G81" i="5" s="1"/>
  <c r="F17" i="6"/>
  <c r="F21" i="6" s="1"/>
  <c r="O14" i="2"/>
  <c r="O18" i="2" s="1"/>
</calcChain>
</file>

<file path=xl/sharedStrings.xml><?xml version="1.0" encoding="utf-8"?>
<sst xmlns="http://schemas.openxmlformats.org/spreadsheetml/2006/main" count="153" uniqueCount="41">
  <si>
    <t>big Bank</t>
  </si>
  <si>
    <t xml:space="preserve">Big Bank </t>
  </si>
  <si>
    <t>Little Bank</t>
  </si>
  <si>
    <t>US Bucks</t>
  </si>
  <si>
    <t>Рейтинги по умовах кредитів</t>
  </si>
  <si>
    <t>Рейтинги по обслуговуванню клієнтів</t>
  </si>
  <si>
    <t>Сер. Знач.</t>
  </si>
  <si>
    <t>Нормалізована матриця</t>
  </si>
  <si>
    <t>Міра узгод</t>
  </si>
  <si>
    <t>Міра Узгод</t>
  </si>
  <si>
    <t>ІС</t>
  </si>
  <si>
    <t>ІР</t>
  </si>
  <si>
    <t>Коефіц Соглас</t>
  </si>
  <si>
    <t>Кредити</t>
  </si>
  <si>
    <t>Клієнти</t>
  </si>
  <si>
    <t>Сер. Знач</t>
  </si>
  <si>
    <t xml:space="preserve">Кредити </t>
  </si>
  <si>
    <t>Ваги</t>
  </si>
  <si>
    <t>Big Bank</t>
  </si>
  <si>
    <t xml:space="preserve">Little Bank </t>
  </si>
  <si>
    <t>US bucks</t>
  </si>
  <si>
    <t>Рейтинг</t>
  </si>
  <si>
    <t>HP</t>
  </si>
  <si>
    <t xml:space="preserve">Asus </t>
  </si>
  <si>
    <t>lenovo</t>
  </si>
  <si>
    <t>Dell</t>
  </si>
  <si>
    <t>тривалість атономної роботи</t>
  </si>
  <si>
    <t>якість матриці</t>
  </si>
  <si>
    <t>потужність</t>
  </si>
  <si>
    <t>Asus</t>
  </si>
  <si>
    <t>Lenovo</t>
  </si>
  <si>
    <t>автономна робота</t>
  </si>
  <si>
    <t>Сер знач</t>
  </si>
  <si>
    <t>Міра узгодж</t>
  </si>
  <si>
    <t>Якість матриці</t>
  </si>
  <si>
    <t>Потужність</t>
  </si>
  <si>
    <t>Автоном</t>
  </si>
  <si>
    <t>Матриця</t>
  </si>
  <si>
    <t>дизайн</t>
  </si>
  <si>
    <t>Дизайн</t>
  </si>
  <si>
    <t>рейтинг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</si>
</sst>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1" xfId="0" applyBorder="1"/>
  </cellXfs>
  <cellStyles count="1">
    <cellStyle name="Звичайни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"/>
  <sheetViews>
    <sheetView topLeftCell="J1" workbookViewId="0">
      <selection activeCell="M25" sqref="M25"/>
    </sheetView>
  </sheetViews>
  <sheetFormatPr defaultRowHeight="15" x14ac:dyDescent="0.25"/>
  <cols>
    <col min="1" max="1" width="9.85546875" customWidth="1"/>
    <col min="2" max="2" width="10" customWidth="1"/>
    <col min="3" max="3" width="10.7109375" customWidth="1"/>
    <col min="4" max="4" width="10.5703125" customWidth="1"/>
    <col min="5" max="5" width="9.85546875" customWidth="1"/>
    <col min="6" max="6" width="10.5703125" customWidth="1"/>
    <col min="12" max="12" width="11.28515625" customWidth="1"/>
    <col min="13" max="13" width="10.85546875" customWidth="1"/>
    <col min="14" max="14" width="9.7109375" customWidth="1"/>
  </cols>
  <sheetData>
    <row r="1" spans="1:16" x14ac:dyDescent="0.25">
      <c r="B1" s="1" t="s">
        <v>4</v>
      </c>
      <c r="C1" s="1"/>
      <c r="D1" s="1"/>
      <c r="L1" s="1" t="s">
        <v>5</v>
      </c>
      <c r="M1" s="1"/>
      <c r="N1" s="1"/>
      <c r="O1" s="1"/>
    </row>
    <row r="2" spans="1:16" x14ac:dyDescent="0.25">
      <c r="B2" s="2" t="s">
        <v>1</v>
      </c>
      <c r="C2" s="2" t="s">
        <v>2</v>
      </c>
      <c r="D2" s="2" t="s">
        <v>3</v>
      </c>
      <c r="L2" s="2" t="s">
        <v>1</v>
      </c>
      <c r="M2" s="2" t="s">
        <v>2</v>
      </c>
      <c r="N2" s="2" t="s">
        <v>3</v>
      </c>
    </row>
    <row r="3" spans="1:16" x14ac:dyDescent="0.25">
      <c r="A3" s="2" t="s">
        <v>0</v>
      </c>
      <c r="B3">
        <v>1</v>
      </c>
      <c r="C3">
        <v>2</v>
      </c>
      <c r="D3">
        <v>0.14299999999999999</v>
      </c>
      <c r="K3" s="2" t="s">
        <v>0</v>
      </c>
      <c r="L3">
        <v>1</v>
      </c>
      <c r="M3">
        <v>0.25</v>
      </c>
      <c r="N3">
        <v>1</v>
      </c>
    </row>
    <row r="4" spans="1:16" x14ac:dyDescent="0.25">
      <c r="A4" s="2" t="s">
        <v>2</v>
      </c>
      <c r="B4">
        <v>0.5</v>
      </c>
      <c r="C4">
        <v>1</v>
      </c>
      <c r="D4">
        <v>6</v>
      </c>
      <c r="K4" s="2" t="s">
        <v>2</v>
      </c>
      <c r="L4">
        <v>4</v>
      </c>
      <c r="M4">
        <v>1</v>
      </c>
      <c r="N4">
        <v>0.5</v>
      </c>
    </row>
    <row r="5" spans="1:16" x14ac:dyDescent="0.25">
      <c r="A5" s="2" t="s">
        <v>3</v>
      </c>
      <c r="B5">
        <v>7</v>
      </c>
      <c r="C5">
        <v>0.16700000000000001</v>
      </c>
      <c r="D5">
        <v>1</v>
      </c>
      <c r="K5" s="2" t="s">
        <v>3</v>
      </c>
      <c r="L5">
        <v>1</v>
      </c>
      <c r="M5">
        <v>2</v>
      </c>
      <c r="N5">
        <v>1</v>
      </c>
    </row>
    <row r="7" spans="1:16" x14ac:dyDescent="0.25">
      <c r="B7">
        <v>8.5</v>
      </c>
      <c r="C7">
        <v>3.1669999999999998</v>
      </c>
      <c r="D7">
        <v>7.1429999999999998</v>
      </c>
      <c r="L7">
        <v>6</v>
      </c>
      <c r="M7">
        <v>3.25</v>
      </c>
      <c r="N7">
        <v>2.5</v>
      </c>
    </row>
    <row r="8" spans="1:16" x14ac:dyDescent="0.25">
      <c r="B8" s="1" t="s">
        <v>7</v>
      </c>
      <c r="C8" s="1"/>
      <c r="D8" s="1"/>
      <c r="E8" s="1" t="s">
        <v>6</v>
      </c>
      <c r="F8" s="1" t="s">
        <v>8</v>
      </c>
      <c r="L8" s="1" t="s">
        <v>7</v>
      </c>
      <c r="M8" s="1"/>
      <c r="N8" s="1"/>
      <c r="O8" s="1" t="s">
        <v>6</v>
      </c>
      <c r="P8" s="1" t="s">
        <v>9</v>
      </c>
    </row>
    <row r="9" spans="1:16" x14ac:dyDescent="0.25">
      <c r="B9">
        <f>B3/B$7</f>
        <v>0.11764705882352941</v>
      </c>
      <c r="C9">
        <f>C3/C$7</f>
        <v>0.63151247237132935</v>
      </c>
      <c r="D9">
        <f>D3/D$7</f>
        <v>2.0019599608007838E-2</v>
      </c>
      <c r="E9">
        <f>AVERAGE(B9:D9)</f>
        <v>0.25639304360095555</v>
      </c>
      <c r="F9">
        <f>MMULT(B3:D3,E$9:E$11)/E$9</f>
        <v>4.3470107403282681</v>
      </c>
      <c r="L9">
        <f>L3/L$7</f>
        <v>0.16666666666666666</v>
      </c>
      <c r="M9">
        <f>M3/M$7</f>
        <v>7.6923076923076927E-2</v>
      </c>
      <c r="N9">
        <f>N3/N$7</f>
        <v>0.4</v>
      </c>
      <c r="O9">
        <f>AVERAGE(L9:N9)</f>
        <v>0.21452991452991454</v>
      </c>
      <c r="P9">
        <f>MMULT(L3:N3,O$9:O$11)/O9</f>
        <v>3.2928286852589634</v>
      </c>
    </row>
    <row r="10" spans="1:16" x14ac:dyDescent="0.25">
      <c r="B10">
        <f t="shared" ref="B10:D11" si="0">B4/B$7</f>
        <v>5.8823529411764705E-2</v>
      </c>
      <c r="C10">
        <f t="shared" si="0"/>
        <v>0.31575623618566467</v>
      </c>
      <c r="D10">
        <f t="shared" si="0"/>
        <v>0.83998320033599327</v>
      </c>
      <c r="E10">
        <f t="shared" ref="E10:E11" si="1">AVERAGE(B10:D10)</f>
        <v>0.40485432197780757</v>
      </c>
      <c r="F10">
        <f>MMULT(B4:D4,E$9:E$11)/E10</f>
        <v>6.3370118855896527</v>
      </c>
      <c r="L10">
        <f t="shared" ref="L10:N11" si="2">L4/L$7</f>
        <v>0.66666666666666663</v>
      </c>
      <c r="M10">
        <f t="shared" si="2"/>
        <v>0.30769230769230771</v>
      </c>
      <c r="N10">
        <f t="shared" si="2"/>
        <v>0.2</v>
      </c>
      <c r="O10">
        <f t="shared" ref="O10:O11" si="3">AVERAGE(L10:N10)</f>
        <v>0.39145299145299145</v>
      </c>
      <c r="P10">
        <f t="shared" ref="P10:P11" si="4">MMULT(L4:N4,O$9:O$11)/O10</f>
        <v>3.695414847161572</v>
      </c>
    </row>
    <row r="11" spans="1:16" x14ac:dyDescent="0.25">
      <c r="B11">
        <f t="shared" si="0"/>
        <v>0.82352941176470584</v>
      </c>
      <c r="C11">
        <f t="shared" si="0"/>
        <v>5.2731291443006006E-2</v>
      </c>
      <c r="D11">
        <f t="shared" si="0"/>
        <v>0.13999720005599889</v>
      </c>
      <c r="E11">
        <f t="shared" si="1"/>
        <v>0.33875263442123688</v>
      </c>
      <c r="F11">
        <f>MMULT(B5:D5,E$9:E$11)/E11</f>
        <v>6.4977047784701414</v>
      </c>
      <c r="L11">
        <f t="shared" si="2"/>
        <v>0.16666666666666666</v>
      </c>
      <c r="M11">
        <f t="shared" si="2"/>
        <v>0.61538461538461542</v>
      </c>
      <c r="N11">
        <f t="shared" si="2"/>
        <v>0.4</v>
      </c>
      <c r="O11">
        <f t="shared" si="3"/>
        <v>0.39401709401709401</v>
      </c>
      <c r="P11">
        <f t="shared" si="4"/>
        <v>3.5314533622559652</v>
      </c>
    </row>
    <row r="14" spans="1:16" x14ac:dyDescent="0.25">
      <c r="D14" s="1" t="s">
        <v>10</v>
      </c>
      <c r="E14">
        <f>(AVERAGE(F9:F11)-3)/2</f>
        <v>1.3636212340646772</v>
      </c>
      <c r="N14" s="1" t="s">
        <v>10</v>
      </c>
      <c r="O14">
        <f>(AVERAGE(P9:P11)-3)/2</f>
        <v>0.25328281577941669</v>
      </c>
    </row>
    <row r="16" spans="1:16" x14ac:dyDescent="0.25">
      <c r="D16" s="1" t="s">
        <v>11</v>
      </c>
      <c r="E16">
        <v>0.57999999999999996</v>
      </c>
      <c r="N16" s="1" t="s">
        <v>11</v>
      </c>
      <c r="O16">
        <v>0.57999999999999996</v>
      </c>
    </row>
    <row r="18" spans="3:15" x14ac:dyDescent="0.25">
      <c r="C18" s="1" t="s">
        <v>12</v>
      </c>
      <c r="D18" s="1"/>
      <c r="E18">
        <f>E14/E16</f>
        <v>2.3510710932149608</v>
      </c>
      <c r="M18" s="1" t="s">
        <v>12</v>
      </c>
      <c r="N18" s="1"/>
      <c r="O18">
        <f>O14/O16</f>
        <v>0.43669450996451159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"/>
  <sheetViews>
    <sheetView workbookViewId="0">
      <selection activeCell="B30" sqref="B30"/>
    </sheetView>
  </sheetViews>
  <sheetFormatPr defaultRowHeight="15" x14ac:dyDescent="0.25"/>
  <sheetData>
    <row r="1" spans="1:16" x14ac:dyDescent="0.25">
      <c r="B1" s="1" t="s">
        <v>4</v>
      </c>
      <c r="C1" s="1"/>
      <c r="D1" s="1"/>
      <c r="L1" s="1" t="s">
        <v>5</v>
      </c>
      <c r="M1" s="1"/>
      <c r="N1" s="1"/>
      <c r="O1" s="1"/>
    </row>
    <row r="2" spans="1:16" x14ac:dyDescent="0.25">
      <c r="B2" s="2" t="s">
        <v>1</v>
      </c>
      <c r="C2" s="2" t="s">
        <v>2</v>
      </c>
      <c r="D2" s="2" t="s">
        <v>3</v>
      </c>
      <c r="L2" s="2" t="s">
        <v>1</v>
      </c>
      <c r="M2" s="2" t="s">
        <v>2</v>
      </c>
      <c r="N2" s="2" t="s">
        <v>3</v>
      </c>
    </row>
    <row r="3" spans="1:16" x14ac:dyDescent="0.25">
      <c r="A3" s="2" t="s">
        <v>0</v>
      </c>
      <c r="B3">
        <v>1</v>
      </c>
      <c r="C3">
        <v>2</v>
      </c>
      <c r="D3">
        <v>4</v>
      </c>
      <c r="K3" s="2" t="s">
        <v>0</v>
      </c>
      <c r="L3">
        <v>1</v>
      </c>
      <c r="M3">
        <v>0.25</v>
      </c>
      <c r="N3">
        <v>2</v>
      </c>
    </row>
    <row r="4" spans="1:16" x14ac:dyDescent="0.25">
      <c r="A4" s="2" t="s">
        <v>2</v>
      </c>
      <c r="B4">
        <v>0.5</v>
      </c>
      <c r="C4">
        <v>1</v>
      </c>
      <c r="D4">
        <v>3</v>
      </c>
      <c r="K4" s="2" t="s">
        <v>2</v>
      </c>
      <c r="L4">
        <v>4</v>
      </c>
      <c r="M4">
        <v>1</v>
      </c>
      <c r="N4">
        <v>3</v>
      </c>
    </row>
    <row r="5" spans="1:16" x14ac:dyDescent="0.25">
      <c r="A5" s="2" t="s">
        <v>3</v>
      </c>
      <c r="B5">
        <f>1/D3</f>
        <v>0.25</v>
      </c>
      <c r="C5">
        <f>1/D4</f>
        <v>0.33333333333333331</v>
      </c>
      <c r="D5">
        <v>1</v>
      </c>
      <c r="K5" s="2" t="s">
        <v>3</v>
      </c>
      <c r="L5">
        <f>1/N3</f>
        <v>0.5</v>
      </c>
      <c r="M5">
        <f>1/N4</f>
        <v>0.33333333333333331</v>
      </c>
      <c r="N5">
        <v>1</v>
      </c>
    </row>
    <row r="7" spans="1:16" x14ac:dyDescent="0.25">
      <c r="B7">
        <f>SUM(B3:B5)</f>
        <v>1.75</v>
      </c>
      <c r="C7">
        <f t="shared" ref="C7:D7" si="0">SUM(C3:C5)</f>
        <v>3.3333333333333335</v>
      </c>
      <c r="D7">
        <f t="shared" si="0"/>
        <v>8</v>
      </c>
      <c r="L7">
        <f>SUM(L3:L5)</f>
        <v>5.5</v>
      </c>
      <c r="M7">
        <f t="shared" ref="M7:N7" si="1">SUM(M3:M5)</f>
        <v>1.5833333333333333</v>
      </c>
      <c r="N7">
        <f t="shared" si="1"/>
        <v>6</v>
      </c>
    </row>
    <row r="8" spans="1:16" x14ac:dyDescent="0.25">
      <c r="B8" s="1" t="s">
        <v>7</v>
      </c>
      <c r="C8" s="1"/>
      <c r="D8" s="1"/>
      <c r="E8" s="1" t="s">
        <v>6</v>
      </c>
      <c r="F8" s="1" t="s">
        <v>8</v>
      </c>
      <c r="L8" s="1" t="s">
        <v>7</v>
      </c>
      <c r="M8" s="1"/>
      <c r="N8" s="1"/>
      <c r="O8" s="1" t="s">
        <v>6</v>
      </c>
      <c r="P8" s="1" t="s">
        <v>9</v>
      </c>
    </row>
    <row r="9" spans="1:16" x14ac:dyDescent="0.25">
      <c r="B9">
        <f>B3/B$7</f>
        <v>0.5714285714285714</v>
      </c>
      <c r="C9">
        <f>C3/C$7</f>
        <v>0.6</v>
      </c>
      <c r="D9">
        <f>D3/D$7</f>
        <v>0.5</v>
      </c>
      <c r="E9">
        <f>AVERAGE(B9:D9)</f>
        <v>0.55714285714285705</v>
      </c>
      <c r="F9">
        <f>MMULT(B3:D3,E$9:E$11)/E$9</f>
        <v>3.0299145299145298</v>
      </c>
      <c r="L9">
        <f>L3/L$7</f>
        <v>0.18181818181818182</v>
      </c>
      <c r="M9">
        <f>M3/M$7</f>
        <v>0.15789473684210528</v>
      </c>
      <c r="N9">
        <f>N3/N$7</f>
        <v>0.33333333333333331</v>
      </c>
      <c r="O9">
        <f>AVERAGE(L9:N9)</f>
        <v>0.22434875066454016</v>
      </c>
      <c r="P9">
        <f>MMULT(L3:N3,O$9:O$11)/O9</f>
        <v>3.0814573459715637</v>
      </c>
    </row>
    <row r="10" spans="1:16" x14ac:dyDescent="0.25">
      <c r="B10">
        <f t="shared" ref="B10:D11" si="2">B4/B$7</f>
        <v>0.2857142857142857</v>
      </c>
      <c r="C10">
        <f t="shared" si="2"/>
        <v>0.3</v>
      </c>
      <c r="D10">
        <f t="shared" si="2"/>
        <v>0.375</v>
      </c>
      <c r="E10">
        <f t="shared" ref="E10:E11" si="3">AVERAGE(B10:D10)</f>
        <v>0.32023809523809521</v>
      </c>
      <c r="F10">
        <f>MMULT(B4:D4,E$9:E$11)/E10</f>
        <v>3.0185873605947955</v>
      </c>
      <c r="L10">
        <f t="shared" ref="L10:N11" si="4">L4/L$7</f>
        <v>0.72727272727272729</v>
      </c>
      <c r="M10">
        <f t="shared" si="4"/>
        <v>0.63157894736842113</v>
      </c>
      <c r="N10">
        <f t="shared" si="4"/>
        <v>0.5</v>
      </c>
      <c r="O10">
        <f t="shared" ref="O10:O11" si="5">AVERAGE(L10:N10)</f>
        <v>0.61961722488038273</v>
      </c>
      <c r="P10">
        <f t="shared" ref="P10:P11" si="6">MMULT(L4:N4,O$9:O$11)/O10</f>
        <v>3.2037752037752041</v>
      </c>
    </row>
    <row r="11" spans="1:16" x14ac:dyDescent="0.25">
      <c r="B11">
        <f t="shared" si="2"/>
        <v>0.14285714285714285</v>
      </c>
      <c r="C11">
        <f t="shared" si="2"/>
        <v>9.9999999999999992E-2</v>
      </c>
      <c r="D11">
        <f t="shared" si="2"/>
        <v>0.125</v>
      </c>
      <c r="E11">
        <f t="shared" si="3"/>
        <v>0.12261904761904761</v>
      </c>
      <c r="F11">
        <f>MMULT(B5:D5,E$9:E$11)/E11</f>
        <v>3.0064724919093848</v>
      </c>
      <c r="L11">
        <f t="shared" si="4"/>
        <v>9.0909090909090912E-2</v>
      </c>
      <c r="M11">
        <f t="shared" si="4"/>
        <v>0.21052631578947367</v>
      </c>
      <c r="N11">
        <f t="shared" si="4"/>
        <v>0.16666666666666666</v>
      </c>
      <c r="O11">
        <f t="shared" si="5"/>
        <v>0.15603402445507708</v>
      </c>
      <c r="P11">
        <f t="shared" si="6"/>
        <v>3.0425894378194211</v>
      </c>
    </row>
    <row r="14" spans="1:16" x14ac:dyDescent="0.25">
      <c r="D14" s="1" t="s">
        <v>10</v>
      </c>
      <c r="E14">
        <f>(AVERAGE(F9:F11)-3)/2</f>
        <v>9.1623970697849444E-3</v>
      </c>
      <c r="N14" s="1" t="s">
        <v>10</v>
      </c>
      <c r="O14">
        <f>(AVERAGE(P9:P11)-3)/2</f>
        <v>5.4636997927698161E-2</v>
      </c>
    </row>
    <row r="16" spans="1:16" x14ac:dyDescent="0.25">
      <c r="D16" s="1" t="s">
        <v>11</v>
      </c>
      <c r="E16">
        <v>0.57999999999999996</v>
      </c>
      <c r="N16" s="1" t="s">
        <v>11</v>
      </c>
      <c r="O16">
        <v>0.57999999999999996</v>
      </c>
    </row>
    <row r="18" spans="3:15" x14ac:dyDescent="0.25">
      <c r="C18" s="1" t="s">
        <v>12</v>
      </c>
      <c r="D18" s="1"/>
      <c r="E18">
        <f>E14/E16</f>
        <v>1.5797236327215424E-2</v>
      </c>
      <c r="M18" s="1" t="s">
        <v>12</v>
      </c>
      <c r="N18" s="1"/>
      <c r="O18">
        <f>O14/O16</f>
        <v>9.420172056499683E-2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0"/>
  <sheetViews>
    <sheetView workbookViewId="0">
      <selection activeCell="E9" sqref="E9"/>
    </sheetView>
  </sheetViews>
  <sheetFormatPr defaultRowHeight="15" x14ac:dyDescent="0.25"/>
  <sheetData>
    <row r="2" spans="1:5" x14ac:dyDescent="0.25">
      <c r="B2" s="1" t="s">
        <v>13</v>
      </c>
      <c r="C2" s="1" t="s">
        <v>14</v>
      </c>
    </row>
    <row r="3" spans="1:5" x14ac:dyDescent="0.25">
      <c r="A3" s="1" t="s">
        <v>13</v>
      </c>
      <c r="B3">
        <v>1</v>
      </c>
      <c r="C3">
        <v>2</v>
      </c>
    </row>
    <row r="4" spans="1:5" x14ac:dyDescent="0.25">
      <c r="A4" s="1" t="s">
        <v>14</v>
      </c>
      <c r="B4">
        <v>0.5</v>
      </c>
      <c r="C4">
        <v>1</v>
      </c>
    </row>
    <row r="6" spans="1:5" x14ac:dyDescent="0.25">
      <c r="B6">
        <f>SUM(B3:B4)</f>
        <v>1.5</v>
      </c>
      <c r="C6">
        <f>SUM(C3:C4)</f>
        <v>3</v>
      </c>
    </row>
    <row r="8" spans="1:5" x14ac:dyDescent="0.25">
      <c r="B8" s="1" t="s">
        <v>7</v>
      </c>
      <c r="C8" s="1"/>
      <c r="D8" s="1"/>
      <c r="E8" s="1" t="s">
        <v>15</v>
      </c>
    </row>
    <row r="9" spans="1:5" x14ac:dyDescent="0.25">
      <c r="B9">
        <f>B3/B$6</f>
        <v>0.66666666666666663</v>
      </c>
      <c r="C9">
        <f>C3/C$6</f>
        <v>0.66666666666666663</v>
      </c>
      <c r="E9">
        <f>AVERAGE(B9:C9)</f>
        <v>0.66666666666666663</v>
      </c>
    </row>
    <row r="10" spans="1:5" x14ac:dyDescent="0.25">
      <c r="B10">
        <f>B4/B$6</f>
        <v>0.33333333333333331</v>
      </c>
      <c r="C10">
        <f>C4/C$6</f>
        <v>0.33333333333333331</v>
      </c>
      <c r="E10">
        <f>AVERAGE(B10:C10)</f>
        <v>0.33333333333333331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5"/>
  <sheetViews>
    <sheetView workbookViewId="0">
      <selection activeCell="D5" sqref="D5"/>
    </sheetView>
  </sheetViews>
  <sheetFormatPr defaultRowHeight="15" x14ac:dyDescent="0.25"/>
  <sheetData>
    <row r="1" spans="2:6" x14ac:dyDescent="0.25">
      <c r="C1" s="1" t="s">
        <v>17</v>
      </c>
      <c r="D1" s="1" t="s">
        <v>18</v>
      </c>
      <c r="E1" s="1" t="s">
        <v>19</v>
      </c>
      <c r="F1" s="1" t="s">
        <v>20</v>
      </c>
    </row>
    <row r="2" spans="2:6" x14ac:dyDescent="0.25">
      <c r="B2" s="1" t="s">
        <v>16</v>
      </c>
      <c r="C2">
        <v>0.66666999999999998</v>
      </c>
      <c r="D2">
        <v>0.55714300000000005</v>
      </c>
      <c r="E2">
        <v>0.32023800000000002</v>
      </c>
      <c r="F2">
        <v>0.12261900000000001</v>
      </c>
    </row>
    <row r="3" spans="2:6" x14ac:dyDescent="0.25">
      <c r="B3" s="1" t="s">
        <v>14</v>
      </c>
      <c r="C3">
        <v>0.33333000000000002</v>
      </c>
      <c r="D3">
        <v>0.22434899999999999</v>
      </c>
      <c r="E3">
        <v>0.61961699999999997</v>
      </c>
      <c r="F3">
        <v>0.15603400000000001</v>
      </c>
    </row>
    <row r="5" spans="2:6" x14ac:dyDescent="0.25">
      <c r="B5" s="1" t="s">
        <v>21</v>
      </c>
      <c r="D5">
        <f>SUMPRODUCT($C$2:$C$3,D2:D3)</f>
        <v>0.44621277598000003</v>
      </c>
      <c r="E5">
        <f t="shared" ref="E5:F5" si="0">SUMPRODUCT($C$2:$C$3,E2:E3)</f>
        <v>0.42003000207000002</v>
      </c>
      <c r="F5">
        <f t="shared" si="0"/>
        <v>0.13375722195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1"/>
  <sheetViews>
    <sheetView topLeftCell="A3" workbookViewId="0">
      <selection activeCell="C22" sqref="C22:F22"/>
    </sheetView>
  </sheetViews>
  <sheetFormatPr defaultRowHeight="15" x14ac:dyDescent="0.25"/>
  <sheetData>
    <row r="1" spans="1:9" x14ac:dyDescent="0.25">
      <c r="A1" t="s">
        <v>31</v>
      </c>
    </row>
    <row r="2" spans="1:9" x14ac:dyDescent="0.25">
      <c r="B2" s="1"/>
      <c r="C2" s="1" t="s">
        <v>22</v>
      </c>
      <c r="D2" s="1" t="s">
        <v>23</v>
      </c>
      <c r="E2" s="1" t="s">
        <v>24</v>
      </c>
      <c r="F2" s="1" t="s">
        <v>25</v>
      </c>
      <c r="I2" t="s">
        <v>26</v>
      </c>
    </row>
    <row r="3" spans="1:9" x14ac:dyDescent="0.25">
      <c r="B3" s="1" t="s">
        <v>22</v>
      </c>
      <c r="C3" s="3">
        <v>1</v>
      </c>
      <c r="D3" s="3">
        <v>1</v>
      </c>
      <c r="E3" s="3">
        <v>5</v>
      </c>
      <c r="F3" s="3">
        <v>4</v>
      </c>
      <c r="I3" t="s">
        <v>27</v>
      </c>
    </row>
    <row r="4" spans="1:9" x14ac:dyDescent="0.25">
      <c r="B4" s="1" t="s">
        <v>29</v>
      </c>
      <c r="C4" s="3">
        <v>1</v>
      </c>
      <c r="D4" s="3">
        <v>1</v>
      </c>
      <c r="E4" s="3">
        <v>5</v>
      </c>
      <c r="F4" s="3">
        <v>4</v>
      </c>
      <c r="I4" t="s">
        <v>28</v>
      </c>
    </row>
    <row r="5" spans="1:9" x14ac:dyDescent="0.25">
      <c r="B5" s="1" t="s">
        <v>30</v>
      </c>
      <c r="C5" s="3">
        <f>1/E3</f>
        <v>0.2</v>
      </c>
      <c r="D5" s="3">
        <f>1/E4</f>
        <v>0.2</v>
      </c>
      <c r="E5" s="3">
        <v>1</v>
      </c>
      <c r="F5" s="3">
        <f>1/2</f>
        <v>0.5</v>
      </c>
      <c r="I5" t="s">
        <v>38</v>
      </c>
    </row>
    <row r="6" spans="1:9" x14ac:dyDescent="0.25">
      <c r="B6" s="1" t="s">
        <v>25</v>
      </c>
      <c r="C6" s="3">
        <f>1/F3</f>
        <v>0.25</v>
      </c>
      <c r="D6" s="3">
        <f>1/F4</f>
        <v>0.25</v>
      </c>
      <c r="E6" s="3">
        <v>2</v>
      </c>
      <c r="F6" s="3">
        <v>1</v>
      </c>
    </row>
    <row r="7" spans="1:9" x14ac:dyDescent="0.25">
      <c r="C7">
        <f>SUM(C3:C6)</f>
        <v>2.4500000000000002</v>
      </c>
      <c r="D7">
        <f t="shared" ref="D7:F7" si="0">SUM(D3:D6)</f>
        <v>2.4500000000000002</v>
      </c>
      <c r="E7">
        <f t="shared" si="0"/>
        <v>13</v>
      </c>
      <c r="F7">
        <f t="shared" si="0"/>
        <v>9.5</v>
      </c>
    </row>
    <row r="8" spans="1:9" x14ac:dyDescent="0.25">
      <c r="C8" s="1" t="s">
        <v>7</v>
      </c>
      <c r="D8" s="1"/>
      <c r="E8" s="1"/>
      <c r="F8" s="1"/>
      <c r="G8" s="1" t="s">
        <v>32</v>
      </c>
      <c r="H8" s="1" t="s">
        <v>33</v>
      </c>
      <c r="I8" s="1"/>
    </row>
    <row r="9" spans="1:9" x14ac:dyDescent="0.25">
      <c r="C9">
        <f>C3/C$7</f>
        <v>0.4081632653061224</v>
      </c>
      <c r="D9">
        <f t="shared" ref="D9:F9" si="1">D3/D$7</f>
        <v>0.4081632653061224</v>
      </c>
      <c r="E9">
        <f t="shared" si="1"/>
        <v>0.38461538461538464</v>
      </c>
      <c r="F9">
        <f t="shared" si="1"/>
        <v>0.42105263157894735</v>
      </c>
      <c r="G9">
        <f>AVERAGE(C9:F9)</f>
        <v>0.40549863670164421</v>
      </c>
      <c r="H9">
        <f>MMULT(C3:F3,G$9:G$12)/G9</f>
        <v>4.0449289389231318</v>
      </c>
    </row>
    <row r="10" spans="1:9" x14ac:dyDescent="0.25">
      <c r="C10">
        <f t="shared" ref="C10:F10" si="2">C4/C$7</f>
        <v>0.4081632653061224</v>
      </c>
      <c r="D10">
        <f t="shared" si="2"/>
        <v>0.4081632653061224</v>
      </c>
      <c r="E10">
        <f t="shared" si="2"/>
        <v>0.38461538461538464</v>
      </c>
      <c r="F10">
        <f t="shared" si="2"/>
        <v>0.42105263157894735</v>
      </c>
      <c r="G10">
        <f t="shared" ref="G10:G12" si="3">AVERAGE(C10:F10)</f>
        <v>0.40549863670164421</v>
      </c>
      <c r="H10">
        <f t="shared" ref="H10:H12" si="4">MMULT(C4:F4,G$9:G$12)/G10</f>
        <v>4.0449289389231318</v>
      </c>
    </row>
    <row r="11" spans="1:9" x14ac:dyDescent="0.25">
      <c r="C11">
        <f t="shared" ref="C11:F11" si="5">C5/C$7</f>
        <v>8.1632653061224483E-2</v>
      </c>
      <c r="D11">
        <f t="shared" si="5"/>
        <v>8.1632653061224483E-2</v>
      </c>
      <c r="E11">
        <f t="shared" si="5"/>
        <v>7.6923076923076927E-2</v>
      </c>
      <c r="F11">
        <f t="shared" si="5"/>
        <v>5.2631578947368418E-2</v>
      </c>
      <c r="G11">
        <f t="shared" si="3"/>
        <v>7.3204990498223571E-2</v>
      </c>
      <c r="H11">
        <f t="shared" si="4"/>
        <v>4.0066027088036122</v>
      </c>
    </row>
    <row r="12" spans="1:9" x14ac:dyDescent="0.25">
      <c r="C12">
        <f t="shared" ref="C12:F12" si="6">C6/C$7</f>
        <v>0.1020408163265306</v>
      </c>
      <c r="D12">
        <f t="shared" si="6"/>
        <v>0.1020408163265306</v>
      </c>
      <c r="E12">
        <f t="shared" si="6"/>
        <v>0.15384615384615385</v>
      </c>
      <c r="F12">
        <f t="shared" si="6"/>
        <v>0.10526315789473684</v>
      </c>
      <c r="G12">
        <f t="shared" si="3"/>
        <v>0.11579773609848798</v>
      </c>
      <c r="H12">
        <f t="shared" si="4"/>
        <v>4.0152515162326079</v>
      </c>
    </row>
    <row r="15" spans="1:9" x14ac:dyDescent="0.25">
      <c r="F15" s="1" t="s">
        <v>10</v>
      </c>
      <c r="G15">
        <f>(AVERAGE(H9:H12)-4)/3</f>
        <v>9.3093419068737884E-3</v>
      </c>
    </row>
    <row r="17" spans="1:8" x14ac:dyDescent="0.25">
      <c r="F17" s="1" t="s">
        <v>11</v>
      </c>
      <c r="G17">
        <v>0.9</v>
      </c>
    </row>
    <row r="19" spans="1:8" x14ac:dyDescent="0.25">
      <c r="E19" s="1" t="s">
        <v>12</v>
      </c>
      <c r="F19" s="1"/>
      <c r="G19">
        <f>G15/G17</f>
        <v>1.0343713229859764E-2</v>
      </c>
    </row>
    <row r="21" spans="1:8" x14ac:dyDescent="0.25">
      <c r="A21" t="s">
        <v>34</v>
      </c>
    </row>
    <row r="22" spans="1:8" x14ac:dyDescent="0.25">
      <c r="B22" s="1"/>
      <c r="C22" s="1" t="s">
        <v>22</v>
      </c>
      <c r="D22" s="1" t="s">
        <v>23</v>
      </c>
      <c r="E22" s="1" t="s">
        <v>24</v>
      </c>
      <c r="F22" s="1" t="s">
        <v>25</v>
      </c>
    </row>
    <row r="23" spans="1:8" x14ac:dyDescent="0.25">
      <c r="B23" s="1" t="s">
        <v>22</v>
      </c>
      <c r="C23" s="3">
        <v>1</v>
      </c>
      <c r="D23" s="3">
        <v>2</v>
      </c>
      <c r="E23" s="3">
        <v>4</v>
      </c>
      <c r="F23" s="3">
        <v>3</v>
      </c>
    </row>
    <row r="24" spans="1:8" x14ac:dyDescent="0.25">
      <c r="B24" s="1" t="s">
        <v>29</v>
      </c>
      <c r="C24" s="3">
        <f>1/D23</f>
        <v>0.5</v>
      </c>
      <c r="D24" s="3">
        <v>1</v>
      </c>
      <c r="E24" s="3">
        <v>3</v>
      </c>
      <c r="F24" s="3">
        <v>4</v>
      </c>
    </row>
    <row r="25" spans="1:8" x14ac:dyDescent="0.25">
      <c r="B25" s="1" t="s">
        <v>30</v>
      </c>
      <c r="C25" s="3">
        <f>1/E23</f>
        <v>0.25</v>
      </c>
      <c r="D25" s="3">
        <f>1/E24</f>
        <v>0.33333333333333331</v>
      </c>
      <c r="E25" s="3">
        <v>1</v>
      </c>
      <c r="F25" s="3">
        <f>1/2</f>
        <v>0.5</v>
      </c>
    </row>
    <row r="26" spans="1:8" x14ac:dyDescent="0.25">
      <c r="B26" s="1" t="s">
        <v>25</v>
      </c>
      <c r="C26" s="3">
        <f>1/F23</f>
        <v>0.33333333333333331</v>
      </c>
      <c r="D26" s="3">
        <f>1/F24</f>
        <v>0.25</v>
      </c>
      <c r="E26" s="3">
        <v>2</v>
      </c>
      <c r="F26" s="3">
        <v>1</v>
      </c>
    </row>
    <row r="27" spans="1:8" x14ac:dyDescent="0.25">
      <c r="C27">
        <f>SUM(C23:C26)</f>
        <v>2.0833333333333335</v>
      </c>
      <c r="D27">
        <f t="shared" ref="D27" si="7">SUM(D23:D26)</f>
        <v>3.5833333333333335</v>
      </c>
      <c r="E27">
        <f t="shared" ref="E27" si="8">SUM(E23:E26)</f>
        <v>10</v>
      </c>
      <c r="F27">
        <f t="shared" ref="F27" si="9">SUM(F23:F26)</f>
        <v>8.5</v>
      </c>
    </row>
    <row r="28" spans="1:8" x14ac:dyDescent="0.25">
      <c r="C28" s="1" t="s">
        <v>7</v>
      </c>
      <c r="D28" s="1"/>
      <c r="E28" s="1"/>
      <c r="F28" s="1"/>
      <c r="G28" s="1" t="s">
        <v>32</v>
      </c>
      <c r="H28" s="1" t="s">
        <v>33</v>
      </c>
    </row>
    <row r="29" spans="1:8" x14ac:dyDescent="0.25">
      <c r="C29">
        <f>C23/C$7</f>
        <v>0.4081632653061224</v>
      </c>
      <c r="D29">
        <f t="shared" ref="D29:F29" si="10">D23/D$7</f>
        <v>0.81632653061224481</v>
      </c>
      <c r="E29">
        <f t="shared" si="10"/>
        <v>0.30769230769230771</v>
      </c>
      <c r="F29">
        <f t="shared" si="10"/>
        <v>0.31578947368421051</v>
      </c>
      <c r="G29">
        <f>AVERAGE(C29:F29)</f>
        <v>0.46199289432372137</v>
      </c>
      <c r="H29">
        <f>MMULT(C23:F23,G$9:G$12)/G29</f>
        <v>4.0189126352499329</v>
      </c>
    </row>
    <row r="30" spans="1:8" x14ac:dyDescent="0.25">
      <c r="C30">
        <f t="shared" ref="C30:F30" si="11">C24/C$7</f>
        <v>0.2040816326530612</v>
      </c>
      <c r="D30">
        <f t="shared" si="11"/>
        <v>0.4081632653061224</v>
      </c>
      <c r="E30">
        <f t="shared" si="11"/>
        <v>0.23076923076923078</v>
      </c>
      <c r="F30">
        <f t="shared" si="11"/>
        <v>0.42105263157894735</v>
      </c>
      <c r="G30">
        <f t="shared" ref="G30:G32" si="12">AVERAGE(C30:F30)</f>
        <v>0.31601669007684041</v>
      </c>
      <c r="H30">
        <f t="shared" ref="H30:H32" si="13">MMULT(C24:F24,G$9:G$12)/G30</f>
        <v>4.085397738414275</v>
      </c>
    </row>
    <row r="31" spans="1:8" x14ac:dyDescent="0.25">
      <c r="C31">
        <f t="shared" ref="C31:F31" si="14">C25/C$7</f>
        <v>0.1020408163265306</v>
      </c>
      <c r="D31">
        <f t="shared" si="14"/>
        <v>0.13605442176870747</v>
      </c>
      <c r="E31">
        <f t="shared" si="14"/>
        <v>7.6923076923076927E-2</v>
      </c>
      <c r="F31">
        <f t="shared" si="14"/>
        <v>5.2631578947368418E-2</v>
      </c>
      <c r="G31">
        <f t="shared" si="12"/>
        <v>9.1912473491420857E-2</v>
      </c>
      <c r="H31">
        <f t="shared" si="13"/>
        <v>3.9999438160161809</v>
      </c>
    </row>
    <row r="32" spans="1:8" x14ac:dyDescent="0.25">
      <c r="C32">
        <f t="shared" ref="C32:F32" si="15">C26/C$7</f>
        <v>0.13605442176870747</v>
      </c>
      <c r="D32">
        <f t="shared" si="15"/>
        <v>0.1020408163265306</v>
      </c>
      <c r="E32">
        <f t="shared" si="15"/>
        <v>0.15384615384615385</v>
      </c>
      <c r="F32">
        <f t="shared" si="15"/>
        <v>0.10526315789473684</v>
      </c>
      <c r="G32">
        <f t="shared" si="12"/>
        <v>0.12430113745903219</v>
      </c>
      <c r="H32">
        <f t="shared" si="13"/>
        <v>4.0124217581565391</v>
      </c>
    </row>
    <row r="35" spans="1:7" x14ac:dyDescent="0.25">
      <c r="F35" s="1" t="s">
        <v>10</v>
      </c>
      <c r="G35">
        <f>(AVERAGE(H29:H32)-4)/3</f>
        <v>9.7229956530773265E-3</v>
      </c>
    </row>
    <row r="37" spans="1:7" x14ac:dyDescent="0.25">
      <c r="F37" s="1" t="s">
        <v>11</v>
      </c>
      <c r="G37">
        <v>0.9</v>
      </c>
    </row>
    <row r="39" spans="1:7" x14ac:dyDescent="0.25">
      <c r="E39" s="1" t="s">
        <v>12</v>
      </c>
      <c r="F39" s="1"/>
      <c r="G39">
        <f>G35/G37</f>
        <v>1.0803328503419252E-2</v>
      </c>
    </row>
    <row r="42" spans="1:7" x14ac:dyDescent="0.25">
      <c r="A42" t="s">
        <v>35</v>
      </c>
    </row>
    <row r="43" spans="1:7" x14ac:dyDescent="0.25">
      <c r="B43" s="1"/>
      <c r="C43" s="1" t="s">
        <v>22</v>
      </c>
      <c r="D43" s="1" t="s">
        <v>23</v>
      </c>
      <c r="E43" s="1" t="s">
        <v>24</v>
      </c>
      <c r="F43" s="1" t="s">
        <v>25</v>
      </c>
    </row>
    <row r="44" spans="1:7" x14ac:dyDescent="0.25">
      <c r="B44" s="1" t="s">
        <v>22</v>
      </c>
      <c r="C44" s="3">
        <v>1</v>
      </c>
      <c r="D44" s="3">
        <v>0.5</v>
      </c>
      <c r="E44" s="3">
        <v>6</v>
      </c>
      <c r="F44" s="3">
        <v>5</v>
      </c>
    </row>
    <row r="45" spans="1:7" x14ac:dyDescent="0.25">
      <c r="B45" s="1" t="s">
        <v>29</v>
      </c>
      <c r="C45" s="3">
        <v>2</v>
      </c>
      <c r="D45" s="3">
        <v>1</v>
      </c>
      <c r="E45" s="3">
        <v>7</v>
      </c>
      <c r="F45" s="3">
        <v>4</v>
      </c>
    </row>
    <row r="46" spans="1:7" x14ac:dyDescent="0.25">
      <c r="B46" s="1" t="s">
        <v>30</v>
      </c>
      <c r="C46" s="3">
        <f>1/E44</f>
        <v>0.16666666666666666</v>
      </c>
      <c r="D46" s="3">
        <f>1/E45</f>
        <v>0.14285714285714285</v>
      </c>
      <c r="E46" s="3">
        <v>1</v>
      </c>
      <c r="F46" s="3">
        <f>1/2</f>
        <v>0.5</v>
      </c>
    </row>
    <row r="47" spans="1:7" x14ac:dyDescent="0.25">
      <c r="B47" s="1" t="s">
        <v>25</v>
      </c>
      <c r="C47" s="3">
        <f>1/F44</f>
        <v>0.2</v>
      </c>
      <c r="D47" s="3">
        <f>1/F45</f>
        <v>0.25</v>
      </c>
      <c r="E47" s="3">
        <v>2</v>
      </c>
      <c r="F47" s="3">
        <v>1</v>
      </c>
    </row>
    <row r="48" spans="1:7" x14ac:dyDescent="0.25">
      <c r="C48">
        <f>SUM(C44:C47)</f>
        <v>3.3666666666666667</v>
      </c>
      <c r="D48">
        <f t="shared" ref="D48" si="16">SUM(D44:D47)</f>
        <v>1.8928571428571428</v>
      </c>
      <c r="E48">
        <f t="shared" ref="E48" si="17">SUM(E44:E47)</f>
        <v>16</v>
      </c>
      <c r="F48">
        <f t="shared" ref="F48" si="18">SUM(F44:F47)</f>
        <v>10.5</v>
      </c>
    </row>
    <row r="49" spans="1:8" x14ac:dyDescent="0.25">
      <c r="C49" s="1" t="s">
        <v>7</v>
      </c>
      <c r="D49" s="1"/>
      <c r="E49" s="1"/>
      <c r="F49" s="1"/>
      <c r="G49" s="1" t="s">
        <v>32</v>
      </c>
      <c r="H49" s="1" t="s">
        <v>33</v>
      </c>
    </row>
    <row r="50" spans="1:8" x14ac:dyDescent="0.25">
      <c r="C50">
        <f>C44/C$7</f>
        <v>0.4081632653061224</v>
      </c>
      <c r="D50">
        <f t="shared" ref="D50:F50" si="19">D44/D$7</f>
        <v>0.2040816326530612</v>
      </c>
      <c r="E50">
        <f t="shared" si="19"/>
        <v>0.46153846153846156</v>
      </c>
      <c r="F50">
        <f t="shared" si="19"/>
        <v>0.52631578947368418</v>
      </c>
      <c r="G50">
        <f>AVERAGE(C50:F50)</f>
        <v>0.4000247872428323</v>
      </c>
      <c r="H50">
        <f>MMULT(C44:F44,G$9:G$12)/G50</f>
        <v>4.0659144893111643</v>
      </c>
    </row>
    <row r="51" spans="1:8" x14ac:dyDescent="0.25">
      <c r="C51">
        <f t="shared" ref="C51:F51" si="20">C45/C$7</f>
        <v>0.81632653061224481</v>
      </c>
      <c r="D51">
        <f t="shared" si="20"/>
        <v>0.4081632653061224</v>
      </c>
      <c r="E51">
        <f t="shared" si="20"/>
        <v>0.53846153846153844</v>
      </c>
      <c r="F51">
        <f t="shared" si="20"/>
        <v>0.42105263157894735</v>
      </c>
      <c r="G51">
        <f t="shared" ref="G51:G53" si="21">AVERAGE(C51:F51)</f>
        <v>0.54600099148971326</v>
      </c>
      <c r="H51">
        <f t="shared" ref="H51:H53" si="22">MMULT(C45:F45,G$9:G$12)/G51</f>
        <v>4.0148677789127234</v>
      </c>
    </row>
    <row r="52" spans="1:8" x14ac:dyDescent="0.25">
      <c r="C52">
        <f t="shared" ref="C52:F52" si="23">C46/C$7</f>
        <v>6.8027210884353734E-2</v>
      </c>
      <c r="D52">
        <f t="shared" si="23"/>
        <v>5.8309037900874626E-2</v>
      </c>
      <c r="E52">
        <f t="shared" si="23"/>
        <v>7.6923076923076927E-2</v>
      </c>
      <c r="F52">
        <f t="shared" si="23"/>
        <v>5.2631578947368418E-2</v>
      </c>
      <c r="G52">
        <f t="shared" si="21"/>
        <v>6.3972726163918428E-2</v>
      </c>
      <c r="H52">
        <f t="shared" si="22"/>
        <v>4.0113241489590701</v>
      </c>
    </row>
    <row r="53" spans="1:8" x14ac:dyDescent="0.25">
      <c r="C53">
        <f t="shared" ref="C53:F53" si="24">C47/C$7</f>
        <v>8.1632653061224483E-2</v>
      </c>
      <c r="D53">
        <f t="shared" si="24"/>
        <v>0.1020408163265306</v>
      </c>
      <c r="E53">
        <f t="shared" si="24"/>
        <v>0.15384615384615385</v>
      </c>
      <c r="F53">
        <f t="shared" si="24"/>
        <v>0.10526315789473684</v>
      </c>
      <c r="G53">
        <f t="shared" si="21"/>
        <v>0.11069569528216144</v>
      </c>
      <c r="H53">
        <f t="shared" si="22"/>
        <v>4.0171580518753496</v>
      </c>
    </row>
    <row r="56" spans="1:8" x14ac:dyDescent="0.25">
      <c r="F56" s="1" t="s">
        <v>10</v>
      </c>
      <c r="G56">
        <f>(AVERAGE(H50:H53)-4)/3</f>
        <v>9.1053724215255372E-3</v>
      </c>
    </row>
    <row r="58" spans="1:8" x14ac:dyDescent="0.25">
      <c r="F58" s="1" t="s">
        <v>11</v>
      </c>
      <c r="G58">
        <v>0.9</v>
      </c>
    </row>
    <row r="60" spans="1:8" x14ac:dyDescent="0.25">
      <c r="E60" s="1" t="s">
        <v>12</v>
      </c>
      <c r="F60" s="1"/>
      <c r="G60">
        <f>G56/G58</f>
        <v>1.0117080468361708E-2</v>
      </c>
    </row>
    <row r="63" spans="1:8" x14ac:dyDescent="0.25">
      <c r="A63" t="s">
        <v>39</v>
      </c>
    </row>
    <row r="64" spans="1:8" x14ac:dyDescent="0.25">
      <c r="B64" s="1"/>
      <c r="C64" s="1" t="s">
        <v>22</v>
      </c>
      <c r="D64" s="1" t="s">
        <v>23</v>
      </c>
      <c r="E64" s="1" t="s">
        <v>24</v>
      </c>
      <c r="F64" s="1" t="s">
        <v>25</v>
      </c>
    </row>
    <row r="65" spans="2:8" x14ac:dyDescent="0.25">
      <c r="B65" s="1" t="s">
        <v>22</v>
      </c>
      <c r="C65" s="3">
        <v>0.5</v>
      </c>
      <c r="D65" s="3">
        <v>1</v>
      </c>
      <c r="E65" s="3">
        <v>2</v>
      </c>
      <c r="F65" s="3">
        <v>3</v>
      </c>
    </row>
    <row r="66" spans="2:8" x14ac:dyDescent="0.25">
      <c r="B66" s="1" t="s">
        <v>29</v>
      </c>
      <c r="C66" s="3">
        <v>1</v>
      </c>
      <c r="D66" s="3">
        <v>2</v>
      </c>
      <c r="E66" s="3">
        <v>7</v>
      </c>
      <c r="F66" s="3">
        <v>4</v>
      </c>
    </row>
    <row r="67" spans="2:8" x14ac:dyDescent="0.25">
      <c r="B67" s="1" t="s">
        <v>30</v>
      </c>
      <c r="C67" s="3">
        <f>1/E65</f>
        <v>0.5</v>
      </c>
      <c r="D67" s="3">
        <f>1/E66</f>
        <v>0.14285714285714285</v>
      </c>
      <c r="E67" s="3">
        <v>1</v>
      </c>
      <c r="F67" s="3">
        <f>1/2</f>
        <v>0.5</v>
      </c>
    </row>
    <row r="68" spans="2:8" x14ac:dyDescent="0.25">
      <c r="B68" s="1" t="s">
        <v>25</v>
      </c>
      <c r="C68" s="3">
        <f>1/F65</f>
        <v>0.33333333333333331</v>
      </c>
      <c r="D68" s="3">
        <f>1/F66</f>
        <v>0.25</v>
      </c>
      <c r="E68" s="3">
        <v>2</v>
      </c>
      <c r="F68" s="3">
        <v>1</v>
      </c>
    </row>
    <row r="69" spans="2:8" x14ac:dyDescent="0.25">
      <c r="C69">
        <f>SUM(C65:C68)</f>
        <v>2.3333333333333335</v>
      </c>
      <c r="D69">
        <f t="shared" ref="D69" si="25">SUM(D65:D68)</f>
        <v>3.3928571428571428</v>
      </c>
      <c r="E69">
        <f t="shared" ref="E69" si="26">SUM(E65:E68)</f>
        <v>12</v>
      </c>
      <c r="F69">
        <f t="shared" ref="F69" si="27">SUM(F65:F68)</f>
        <v>8.5</v>
      </c>
    </row>
    <row r="70" spans="2:8" x14ac:dyDescent="0.25">
      <c r="C70" s="1" t="s">
        <v>7</v>
      </c>
      <c r="D70" s="1"/>
      <c r="E70" s="1"/>
      <c r="F70" s="1"/>
      <c r="G70" s="1" t="s">
        <v>32</v>
      </c>
      <c r="H70" s="1" t="s">
        <v>33</v>
      </c>
    </row>
    <row r="71" spans="2:8" x14ac:dyDescent="0.25">
      <c r="C71">
        <f>C65/C$7</f>
        <v>0.2040816326530612</v>
      </c>
      <c r="D71">
        <f t="shared" ref="D71:F71" si="28">D65/D$7</f>
        <v>0.4081632653061224</v>
      </c>
      <c r="E71">
        <f t="shared" si="28"/>
        <v>0.15384615384615385</v>
      </c>
      <c r="F71">
        <f t="shared" si="28"/>
        <v>0.31578947368421051</v>
      </c>
      <c r="G71">
        <f>AVERAGE(C71:F71)</f>
        <v>0.27047013137238696</v>
      </c>
      <c r="H71">
        <f>MMULT(C65:F65,G$9:G$12)/G71</f>
        <v>4.07457614174431</v>
      </c>
    </row>
    <row r="72" spans="2:8" x14ac:dyDescent="0.25">
      <c r="C72">
        <f t="shared" ref="C72:F72" si="29">C66/C$7</f>
        <v>0.4081632653061224</v>
      </c>
      <c r="D72">
        <f t="shared" si="29"/>
        <v>0.81632653061224481</v>
      </c>
      <c r="E72">
        <f t="shared" si="29"/>
        <v>0.53846153846153844</v>
      </c>
      <c r="F72">
        <f t="shared" si="29"/>
        <v>0.42105263157894735</v>
      </c>
      <c r="G72">
        <f t="shared" ref="G72:G74" si="30">AVERAGE(C72:F72)</f>
        <v>0.54600099148971326</v>
      </c>
      <c r="H72">
        <f t="shared" ref="H72:H74" si="31">MMULT(C66:F66,G$9:G$12)/G72</f>
        <v>4.0148677789127234</v>
      </c>
    </row>
    <row r="73" spans="2:8" x14ac:dyDescent="0.25">
      <c r="C73">
        <f t="shared" ref="C73:F73" si="32">C67/C$7</f>
        <v>0.2040816326530612</v>
      </c>
      <c r="D73">
        <f t="shared" si="32"/>
        <v>5.8309037900874626E-2</v>
      </c>
      <c r="E73">
        <f t="shared" si="32"/>
        <v>7.6923076923076927E-2</v>
      </c>
      <c r="F73">
        <f t="shared" si="32"/>
        <v>5.2631578947368418E-2</v>
      </c>
      <c r="G73">
        <f t="shared" si="30"/>
        <v>9.7986331606095295E-2</v>
      </c>
      <c r="H73">
        <f t="shared" si="31"/>
        <v>3.998328615310486</v>
      </c>
    </row>
    <row r="74" spans="2:8" x14ac:dyDescent="0.25">
      <c r="C74">
        <f t="shared" ref="C74:F74" si="33">C68/C$7</f>
        <v>0.13605442176870747</v>
      </c>
      <c r="D74">
        <f t="shared" si="33"/>
        <v>0.1020408163265306</v>
      </c>
      <c r="E74">
        <f t="shared" si="33"/>
        <v>0.15384615384615385</v>
      </c>
      <c r="F74">
        <f t="shared" si="33"/>
        <v>0.10526315789473684</v>
      </c>
      <c r="G74">
        <f t="shared" si="30"/>
        <v>0.12430113745903219</v>
      </c>
      <c r="H74">
        <f t="shared" si="31"/>
        <v>4.0124217581565391</v>
      </c>
    </row>
    <row r="77" spans="2:8" x14ac:dyDescent="0.25">
      <c r="F77" s="1" t="s">
        <v>10</v>
      </c>
      <c r="G77">
        <f>(AVERAGE(H71:H74)-4)/3</f>
        <v>8.3495245103382132E-3</v>
      </c>
    </row>
    <row r="79" spans="2:8" x14ac:dyDescent="0.25">
      <c r="F79" s="1" t="s">
        <v>11</v>
      </c>
      <c r="G79">
        <v>0.9</v>
      </c>
    </row>
    <row r="81" spans="5:7" x14ac:dyDescent="0.25">
      <c r="E81" s="1" t="s">
        <v>12</v>
      </c>
      <c r="F81" s="1"/>
      <c r="G81">
        <f>G77/G79</f>
        <v>9.2772494559313478E-3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1"/>
  <sheetViews>
    <sheetView workbookViewId="0">
      <selection activeCell="B2" sqref="B2:E2"/>
    </sheetView>
  </sheetViews>
  <sheetFormatPr defaultRowHeight="15" x14ac:dyDescent="0.25"/>
  <cols>
    <col min="1" max="1" width="12.140625" customWidth="1"/>
    <col min="2" max="2" width="11.42578125" customWidth="1"/>
    <col min="3" max="3" width="11.28515625" customWidth="1"/>
    <col min="4" max="4" width="12.140625" customWidth="1"/>
  </cols>
  <sheetData>
    <row r="2" spans="1:7" x14ac:dyDescent="0.25">
      <c r="A2" s="1"/>
      <c r="B2" s="1" t="s">
        <v>36</v>
      </c>
      <c r="C2" s="1" t="s">
        <v>37</v>
      </c>
      <c r="D2" s="1" t="s">
        <v>35</v>
      </c>
      <c r="E2" s="1" t="s">
        <v>39</v>
      </c>
    </row>
    <row r="3" spans="1:7" x14ac:dyDescent="0.25">
      <c r="A3" s="1" t="s">
        <v>36</v>
      </c>
      <c r="B3">
        <v>1</v>
      </c>
      <c r="C3">
        <v>2</v>
      </c>
      <c r="D3">
        <v>6</v>
      </c>
      <c r="E3">
        <v>3</v>
      </c>
    </row>
    <row r="4" spans="1:7" x14ac:dyDescent="0.25">
      <c r="A4" s="1" t="s">
        <v>37</v>
      </c>
      <c r="B4">
        <f>1/C3</f>
        <v>0.5</v>
      </c>
      <c r="C4">
        <v>1</v>
      </c>
      <c r="D4">
        <v>6</v>
      </c>
      <c r="E4">
        <v>3</v>
      </c>
    </row>
    <row r="5" spans="1:7" x14ac:dyDescent="0.25">
      <c r="A5" s="1" t="s">
        <v>35</v>
      </c>
      <c r="B5">
        <f>1/D3</f>
        <v>0.16666666666666666</v>
      </c>
      <c r="C5">
        <f>1/D4</f>
        <v>0.16666666666666666</v>
      </c>
      <c r="D5">
        <v>1</v>
      </c>
      <c r="E5">
        <v>0.5</v>
      </c>
    </row>
    <row r="6" spans="1:7" x14ac:dyDescent="0.25">
      <c r="A6" s="1" t="s">
        <v>39</v>
      </c>
      <c r="B6">
        <f>1/E3</f>
        <v>0.33333333333333331</v>
      </c>
      <c r="C6">
        <f>1/E4</f>
        <v>0.33333333333333331</v>
      </c>
      <c r="D6">
        <f>1/E5</f>
        <v>2</v>
      </c>
      <c r="E6">
        <v>1</v>
      </c>
    </row>
    <row r="8" spans="1:7" x14ac:dyDescent="0.25">
      <c r="B8">
        <f>SUM(B3:B6)</f>
        <v>2</v>
      </c>
      <c r="C8">
        <f t="shared" ref="C8:E8" si="0">SUM(C3:C6)</f>
        <v>3.5</v>
      </c>
      <c r="D8">
        <f t="shared" si="0"/>
        <v>15</v>
      </c>
      <c r="E8">
        <f t="shared" si="0"/>
        <v>7.5</v>
      </c>
    </row>
    <row r="10" spans="1:7" x14ac:dyDescent="0.25">
      <c r="B10" s="1" t="s">
        <v>7</v>
      </c>
      <c r="C10" s="1"/>
      <c r="D10" s="1"/>
      <c r="E10" s="1"/>
      <c r="F10" s="1" t="s">
        <v>32</v>
      </c>
      <c r="G10" s="1" t="s">
        <v>33</v>
      </c>
    </row>
    <row r="11" spans="1:7" x14ac:dyDescent="0.25">
      <c r="B11">
        <f>B3/B$8</f>
        <v>0.5</v>
      </c>
      <c r="C11">
        <f t="shared" ref="C11:E11" si="1">C3/C$8</f>
        <v>0.5714285714285714</v>
      </c>
      <c r="D11">
        <f t="shared" si="1"/>
        <v>0.4</v>
      </c>
      <c r="E11">
        <f t="shared" si="1"/>
        <v>0.4</v>
      </c>
      <c r="F11">
        <f>AVERAGE(B11:E11)</f>
        <v>0.46785714285714286</v>
      </c>
      <c r="G11">
        <f>MMULT(B3:E3,F$11:F$14)/F11</f>
        <v>4.122137404580152</v>
      </c>
    </row>
    <row r="12" spans="1:7" x14ac:dyDescent="0.25">
      <c r="B12">
        <f t="shared" ref="B12:E12" si="2">B4/B$8</f>
        <v>0.25</v>
      </c>
      <c r="C12">
        <f t="shared" si="2"/>
        <v>0.2857142857142857</v>
      </c>
      <c r="D12">
        <f t="shared" si="2"/>
        <v>0.4</v>
      </c>
      <c r="E12">
        <f t="shared" si="2"/>
        <v>0.4</v>
      </c>
      <c r="F12">
        <f t="shared" ref="F12:F14" si="3">AVERAGE(B12:E12)</f>
        <v>0.33392857142857146</v>
      </c>
      <c r="G12">
        <f t="shared" ref="G12:G14" si="4">MMULT(B4:E4,F$11:F$14)/F12</f>
        <v>4.0748663101604272</v>
      </c>
    </row>
    <row r="13" spans="1:7" x14ac:dyDescent="0.25">
      <c r="B13">
        <f t="shared" ref="B13:E13" si="5">B5/B$8</f>
        <v>8.3333333333333329E-2</v>
      </c>
      <c r="C13">
        <f t="shared" si="5"/>
        <v>4.7619047619047616E-2</v>
      </c>
      <c r="D13">
        <f t="shared" si="5"/>
        <v>6.6666666666666666E-2</v>
      </c>
      <c r="E13">
        <f t="shared" si="5"/>
        <v>6.6666666666666666E-2</v>
      </c>
      <c r="F13">
        <f t="shared" si="3"/>
        <v>6.6071428571428559E-2</v>
      </c>
      <c r="G13">
        <f t="shared" si="4"/>
        <v>4.0225225225225225</v>
      </c>
    </row>
    <row r="14" spans="1:7" x14ac:dyDescent="0.25">
      <c r="B14">
        <f t="shared" ref="B14:E14" si="6">B6/B$8</f>
        <v>0.16666666666666666</v>
      </c>
      <c r="C14">
        <f t="shared" si="6"/>
        <v>9.5238095238095233E-2</v>
      </c>
      <c r="D14">
        <f t="shared" si="6"/>
        <v>0.13333333333333333</v>
      </c>
      <c r="E14">
        <f t="shared" si="6"/>
        <v>0.13333333333333333</v>
      </c>
      <c r="F14">
        <f t="shared" si="3"/>
        <v>0.13214285714285712</v>
      </c>
      <c r="G14">
        <f t="shared" si="4"/>
        <v>4.0225225225225225</v>
      </c>
    </row>
    <row r="17" spans="4:6" x14ac:dyDescent="0.25">
      <c r="E17" s="1" t="s">
        <v>10</v>
      </c>
      <c r="F17">
        <f>(AVERAGE(G11:G14)-4)/3</f>
        <v>2.0170729982135132E-2</v>
      </c>
    </row>
    <row r="19" spans="4:6" x14ac:dyDescent="0.25">
      <c r="E19" s="1" t="s">
        <v>11</v>
      </c>
      <c r="F19">
        <v>0.9</v>
      </c>
    </row>
    <row r="21" spans="4:6" x14ac:dyDescent="0.25">
      <c r="D21" s="1" t="s">
        <v>12</v>
      </c>
      <c r="E21" s="1"/>
      <c r="F21">
        <f>F17/F19</f>
        <v>2.241192220237237E-2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10"/>
  <sheetViews>
    <sheetView tabSelected="1" workbookViewId="0">
      <selection activeCell="D4" sqref="D4:G4"/>
    </sheetView>
  </sheetViews>
  <sheetFormatPr defaultRowHeight="15" x14ac:dyDescent="0.25"/>
  <sheetData>
    <row r="4" spans="2:7" x14ac:dyDescent="0.25">
      <c r="C4" s="1" t="s">
        <v>17</v>
      </c>
      <c r="D4" s="1" t="s">
        <v>22</v>
      </c>
      <c r="E4" s="1" t="s">
        <v>23</v>
      </c>
      <c r="F4" s="1" t="s">
        <v>24</v>
      </c>
      <c r="G4" s="1" t="s">
        <v>25</v>
      </c>
    </row>
    <row r="5" spans="2:7" x14ac:dyDescent="0.25">
      <c r="B5" s="1" t="s">
        <v>36</v>
      </c>
      <c r="C5">
        <v>0.47785699999999998</v>
      </c>
      <c r="D5">
        <v>0.405499</v>
      </c>
      <c r="E5">
        <v>0.405499</v>
      </c>
      <c r="F5">
        <v>7.3205000000000006E-2</v>
      </c>
      <c r="G5">
        <v>0.115798</v>
      </c>
    </row>
    <row r="6" spans="2:7" x14ac:dyDescent="0.25">
      <c r="B6" s="1" t="s">
        <v>37</v>
      </c>
      <c r="C6">
        <v>0.33392899999999998</v>
      </c>
      <c r="D6">
        <v>0.46199299999999999</v>
      </c>
      <c r="E6">
        <v>0.31601699999999999</v>
      </c>
      <c r="F6">
        <v>9.1911999999999994E-2</v>
      </c>
      <c r="G6">
        <v>0.12430099999999999</v>
      </c>
    </row>
    <row r="7" spans="2:7" x14ac:dyDescent="0.25">
      <c r="B7" s="1" t="s">
        <v>35</v>
      </c>
      <c r="C7">
        <v>6.6667000000000004E-2</v>
      </c>
      <c r="D7">
        <v>0.40002500000000002</v>
      </c>
      <c r="E7">
        <v>0.54600099999999996</v>
      </c>
      <c r="F7">
        <v>6.3973000000000002E-2</v>
      </c>
      <c r="G7">
        <v>0.110696</v>
      </c>
    </row>
    <row r="8" spans="2:7" x14ac:dyDescent="0.25">
      <c r="B8" s="1" t="s">
        <v>39</v>
      </c>
      <c r="C8">
        <v>0.13214300000000001</v>
      </c>
      <c r="D8">
        <v>0.27046999999999999</v>
      </c>
      <c r="E8">
        <v>0.54600099999999996</v>
      </c>
      <c r="F8">
        <v>9.7986000000000004E-2</v>
      </c>
      <c r="G8">
        <v>0.12430099999999999</v>
      </c>
    </row>
    <row r="10" spans="2:7" x14ac:dyDescent="0.25">
      <c r="B10" s="1" t="s">
        <v>40</v>
      </c>
      <c r="D10">
        <f>SUMPRODUCT($C$5:$C$8,D5:D8)</f>
        <v>0.41045258002499996</v>
      </c>
      <c r="E10">
        <f>SUMPRODUCT($C$5:$C$8,E5:E8)</f>
        <v>0.40784823524599995</v>
      </c>
      <c r="F10">
        <f>SUMPRODUCT($C$5:$C$8,F5:F8)</f>
        <v>8.2886655921999994E-2</v>
      </c>
      <c r="G10">
        <f>SUMPRODUCT($C$5:$C$8,G5:G8)</f>
        <v>0.12064787078999999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7</vt:i4>
      </vt:variant>
    </vt:vector>
  </HeadingPairs>
  <TitlesOfParts>
    <vt:vector size="7" baseType="lpstr">
      <vt:lpstr>Аркуш1</vt:lpstr>
      <vt:lpstr>Аркуш2</vt:lpstr>
      <vt:lpstr>Аркуш3</vt:lpstr>
      <vt:lpstr>Аркуш4</vt:lpstr>
      <vt:lpstr>Аркуш5</vt:lpstr>
      <vt:lpstr>Аркуш6</vt:lpstr>
      <vt:lpstr>Аркуш7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2015-05-22T07:59:22Z</dcterms:modified>
</cp:coreProperties>
</file>