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9E99FFE-B628-4C39-82AA-D965E99717F3}" xr6:coauthVersionLast="41" xr6:coauthVersionMax="41" xr10:uidLastSave="{00000000-0000-0000-0000-000000000000}"/>
  <bookViews>
    <workbookView xWindow="-110" yWindow="-110" windowWidth="19420" windowHeight="10420" activeTab="3" xr2:uid="{00000000-000D-0000-FFFF-FFFF00000000}"/>
  </bookViews>
  <sheets>
    <sheet name="Звіт про результати (a)" sheetId="2" r:id="rId1"/>
    <sheet name="Звіт про стійкість (a)" sheetId="3" r:id="rId2"/>
    <sheet name="Звіт про ліміти (a)" sheetId="4" r:id="rId3"/>
    <sheet name="Sheet1" sheetId="1" r:id="rId4"/>
  </sheets>
  <definedNames>
    <definedName name="solver_adj" localSheetId="3" hidden="1">Sheet1!$B$3,Sheet1!$B$3:$C$3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Sheet1!$D$16</definedName>
    <definedName name="solver_lhs2" localSheetId="3" hidden="1">Sheet1!$D$17</definedName>
    <definedName name="solver_lhs3" localSheetId="3" hidden="1">Sheet1!$D$18</definedName>
    <definedName name="solver_lhs4" localSheetId="3" hidden="1">Sheet1!$D$19</definedName>
    <definedName name="solver_lhs5" localSheetId="3" hidden="1">Sheet1!$D$20</definedName>
    <definedName name="solver_lhs6" localSheetId="3" hidden="1">Sheet1!$D$21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6</definedName>
    <definedName name="solver_nwt" localSheetId="3" hidden="1">1</definedName>
    <definedName name="solver_opt" localSheetId="3" hidden="1">Sheet1!$F$12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3</definedName>
    <definedName name="solver_rel4" localSheetId="3" hidden="1">3</definedName>
    <definedName name="solver_rel5" localSheetId="3" hidden="1">1</definedName>
    <definedName name="solver_rel6" localSheetId="3" hidden="1">1</definedName>
    <definedName name="solver_rhs1" localSheetId="3" hidden="1">Sheet1!$F$16</definedName>
    <definedName name="solver_rhs2" localSheetId="3" hidden="1">Sheet1!$F$17</definedName>
    <definedName name="solver_rhs3" localSheetId="3" hidden="1">Sheet1!$F$18</definedName>
    <definedName name="solver_rhs4" localSheetId="3" hidden="1">Sheet1!$F$19</definedName>
    <definedName name="solver_rhs5" localSheetId="3" hidden="1">Sheet1!$F$20</definedName>
    <definedName name="solver_rhs6" localSheetId="3" hidden="1">Sheet1!$F$21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C26" i="1"/>
  <c r="B26" i="1"/>
  <c r="F21" i="1"/>
  <c r="F20" i="1"/>
  <c r="F19" i="1"/>
  <c r="F18" i="1"/>
  <c r="F17" i="1"/>
  <c r="F16" i="1"/>
  <c r="D17" i="1"/>
  <c r="D18" i="1"/>
  <c r="D19" i="1"/>
  <c r="D20" i="1"/>
  <c r="D21" i="1"/>
  <c r="D16" i="1"/>
  <c r="F12" i="1"/>
  <c r="F8" i="1"/>
  <c r="C12" i="1"/>
  <c r="B12" i="1"/>
  <c r="C8" i="1"/>
  <c r="B8" i="1"/>
  <c r="M5" i="1"/>
</calcChain>
</file>

<file path=xl/sharedStrings.xml><?xml version="1.0" encoding="utf-8"?>
<sst xmlns="http://schemas.openxmlformats.org/spreadsheetml/2006/main" count="421" uniqueCount="108">
  <si>
    <t>Лак</t>
  </si>
  <si>
    <t>Ціна продажу 1го галона</t>
  </si>
  <si>
    <t>Витрати виробництва на 1 галон</t>
  </si>
  <si>
    <t>Трудовитрати</t>
  </si>
  <si>
    <t>витрати хімсуміші в день унцій</t>
  </si>
  <si>
    <t>Матовий</t>
  </si>
  <si>
    <t>Глянцевий</t>
  </si>
  <si>
    <t>Трудовитрати хв</t>
  </si>
  <si>
    <t>Макс в 1 день</t>
  </si>
  <si>
    <t>Угода</t>
  </si>
  <si>
    <t>Матовий галонів / тижд</t>
  </si>
  <si>
    <t>Глянцевий галонів / тижд</t>
  </si>
  <si>
    <t>а) оптимальний план на 1 день</t>
  </si>
  <si>
    <t>x1 + x2 &lt;= 3000</t>
  </si>
  <si>
    <t>x1 + x2 &gt;= 2000</t>
  </si>
  <si>
    <t>z = 13*x1 + 16*x2</t>
  </si>
  <si>
    <t>0,05*x1+0,02*x2&lt;=100</t>
  </si>
  <si>
    <t>6*x1+12*x2&lt;=24000</t>
  </si>
  <si>
    <t>Змінні рішення</t>
  </si>
  <si>
    <t>x1</t>
  </si>
  <si>
    <t>x2</t>
  </si>
  <si>
    <t>Цільова функція</t>
  </si>
  <si>
    <t>с1</t>
  </si>
  <si>
    <t>с2</t>
  </si>
  <si>
    <t>z</t>
  </si>
  <si>
    <t>Цільова функція (прибуток/день)</t>
  </si>
  <si>
    <t>Цільова функція (дохід/день)</t>
  </si>
  <si>
    <t>Обмеження</t>
  </si>
  <si>
    <t>Коефіцієнти</t>
  </si>
  <si>
    <t>Ліва частина</t>
  </si>
  <si>
    <t>Права частина</t>
  </si>
  <si>
    <t>цільова</t>
  </si>
  <si>
    <t>Профспілкове</t>
  </si>
  <si>
    <t>Технологічне</t>
  </si>
  <si>
    <t>Оптова угода</t>
  </si>
  <si>
    <t>Хім Суміш</t>
  </si>
  <si>
    <t>&lt;=</t>
  </si>
  <si>
    <t>&gt;=</t>
  </si>
  <si>
    <t>Мін в 1 день</t>
  </si>
  <si>
    <t>5*x1 &gt;= 5000</t>
  </si>
  <si>
    <t>5*x2 &gt;= 2500</t>
  </si>
  <si>
    <t>Microsoft Excel 16.0 Звіт про результати</t>
  </si>
  <si>
    <t>Аркуш: [Assignment4.xlsx]Sheet1</t>
  </si>
  <si>
    <t>Звіт створено: 28.03.2019 17:33:15</t>
  </si>
  <si>
    <t>Результат: Розв'язання знайдено. Усі обмеження й умови оптимальності дотримані.</t>
  </si>
  <si>
    <t>Модуль розв'язувача</t>
  </si>
  <si>
    <t>Модуль: За симплекс-методом</t>
  </si>
  <si>
    <t>Час розв'язання: 0,031 Секунди.</t>
  </si>
  <si>
    <t>Ітерації: 5 Підзадачі: 0</t>
  </si>
  <si>
    <t>Параметри модуля розв'язувача</t>
  </si>
  <si>
    <t>Максимальний час Без обмежень,  Ітерації Без обмежень, Precision 0,000001, Використовувати автоматичне масштабування</t>
  </si>
  <si>
    <t>Максимальна кількість підзадач: Без обмежень, Максимальна кількість цілочислових розв'язань Без обмежень, Похибка цілого числа 1%, Вважати не від'ємним</t>
  </si>
  <si>
    <t>Клітинка цільової функції (Максимум)</t>
  </si>
  <si>
    <t>Клітинка</t>
  </si>
  <si>
    <t>Назва</t>
  </si>
  <si>
    <t>Вихідне значення</t>
  </si>
  <si>
    <t>Остаточне значення</t>
  </si>
  <si>
    <t>Клітинки змінних</t>
  </si>
  <si>
    <t>Ціле число</t>
  </si>
  <si>
    <t>Значення клітинки</t>
  </si>
  <si>
    <t>Формула</t>
  </si>
  <si>
    <t>Стан</t>
  </si>
  <si>
    <t>Допуск</t>
  </si>
  <si>
    <t>$F$12</t>
  </si>
  <si>
    <t>$B$3</t>
  </si>
  <si>
    <t>Продовжити</t>
  </si>
  <si>
    <t>$C$3</t>
  </si>
  <si>
    <t>$D$16</t>
  </si>
  <si>
    <t>Технологічне Ліва частина</t>
  </si>
  <si>
    <t>$D$16&lt;=$F$16</t>
  </si>
  <si>
    <t>Без зв'язування</t>
  </si>
  <si>
    <t>$D$17</t>
  </si>
  <si>
    <t>Профспілкове Ліва частина</t>
  </si>
  <si>
    <t>$D$17&gt;=$F$17</t>
  </si>
  <si>
    <t>$D$18</t>
  </si>
  <si>
    <t>Оптова угода Ліва частина</t>
  </si>
  <si>
    <t>$D$18&gt;=$F$18</t>
  </si>
  <si>
    <t>$D$19</t>
  </si>
  <si>
    <t>$D$19&gt;=$F$19</t>
  </si>
  <si>
    <t>$D$20</t>
  </si>
  <si>
    <t>Хім Суміш Ліва частина</t>
  </si>
  <si>
    <t>$D$20&lt;=$F$20</t>
  </si>
  <si>
    <t>Зв'язування</t>
  </si>
  <si>
    <t>$D$21</t>
  </si>
  <si>
    <t>Трудовитрати Ліва частина</t>
  </si>
  <si>
    <t>$D$21&lt;=$F$21</t>
  </si>
  <si>
    <t>Microsoft Excel 16.0 Звіт про стійкість</t>
  </si>
  <si>
    <t>Остаточне</t>
  </si>
  <si>
    <t>Значення</t>
  </si>
  <si>
    <t>Зменшена</t>
  </si>
  <si>
    <t>Вартість</t>
  </si>
  <si>
    <t>Коефіцієнт</t>
  </si>
  <si>
    <t>Припустиме</t>
  </si>
  <si>
    <t>Збільшення</t>
  </si>
  <si>
    <t>Зменшення</t>
  </si>
  <si>
    <t>Тінь</t>
  </si>
  <si>
    <t>Ціна</t>
  </si>
  <si>
    <t>Права сторона</t>
  </si>
  <si>
    <t>Microsoft Excel 16.0 Звіт про ліміти</t>
  </si>
  <si>
    <t>Змінна</t>
  </si>
  <si>
    <t>Нижній</t>
  </si>
  <si>
    <t>Ліміт</t>
  </si>
  <si>
    <t>Результат</t>
  </si>
  <si>
    <t>Верхній</t>
  </si>
  <si>
    <t>Рішення</t>
  </si>
  <si>
    <t>x1 гал</t>
  </si>
  <si>
    <t>x2 гал</t>
  </si>
  <si>
    <t>z uah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</si>
</sst>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0" xfId="0" applyFill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0" fillId="0" borderId="28" xfId="0" applyBorder="1"/>
    <xf numFmtId="0" fontId="2" fillId="0" borderId="27" xfId="0" applyFont="1" applyBorder="1" applyAlignment="1">
      <alignment horizontal="center"/>
    </xf>
    <xf numFmtId="0" fontId="0" fillId="0" borderId="29" xfId="0" applyBorder="1"/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7" xfId="0" applyBorder="1"/>
    <xf numFmtId="0" fontId="0" fillId="3" borderId="17" xfId="0" applyFill="1" applyBorder="1"/>
    <xf numFmtId="0" fontId="0" fillId="3" borderId="17" xfId="0" applyFill="1" applyBorder="1" applyAlignment="1">
      <alignment horizontal="right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E5BC-E364-4BD6-90C1-8B31080FEC0B}">
  <dimension ref="A1:G32"/>
  <sheetViews>
    <sheetView showGridLines="0" workbookViewId="0"/>
  </sheetViews>
  <sheetFormatPr defaultRowHeight="14.5" x14ac:dyDescent="0.35"/>
  <cols>
    <col min="1" max="1" width="2.1796875" customWidth="1"/>
    <col min="2" max="2" width="8.453125" bestFit="1" customWidth="1"/>
    <col min="3" max="3" width="24.453125" bestFit="1" customWidth="1"/>
    <col min="4" max="4" width="17.36328125" bestFit="1" customWidth="1"/>
    <col min="5" max="5" width="18.54296875" bestFit="1" customWidth="1"/>
    <col min="6" max="6" width="14.26953125" bestFit="1" customWidth="1"/>
    <col min="7" max="7" width="7.08984375" bestFit="1" customWidth="1"/>
  </cols>
  <sheetData>
    <row r="1" spans="1:5" x14ac:dyDescent="0.35">
      <c r="A1" s="34" t="s">
        <v>41</v>
      </c>
    </row>
    <row r="2" spans="1:5" x14ac:dyDescent="0.35">
      <c r="A2" s="34" t="s">
        <v>42</v>
      </c>
    </row>
    <row r="3" spans="1:5" x14ac:dyDescent="0.35">
      <c r="A3" s="34" t="s">
        <v>43</v>
      </c>
    </row>
    <row r="4" spans="1:5" x14ac:dyDescent="0.35">
      <c r="A4" s="34" t="s">
        <v>44</v>
      </c>
    </row>
    <row r="5" spans="1:5" x14ac:dyDescent="0.35">
      <c r="A5" s="34" t="s">
        <v>45</v>
      </c>
    </row>
    <row r="6" spans="1:5" x14ac:dyDescent="0.35">
      <c r="A6" s="34"/>
      <c r="B6" t="s">
        <v>46</v>
      </c>
    </row>
    <row r="7" spans="1:5" x14ac:dyDescent="0.35">
      <c r="A7" s="34"/>
      <c r="B7" t="s">
        <v>47</v>
      </c>
    </row>
    <row r="8" spans="1:5" x14ac:dyDescent="0.35">
      <c r="A8" s="34"/>
      <c r="B8" t="s">
        <v>48</v>
      </c>
    </row>
    <row r="9" spans="1:5" x14ac:dyDescent="0.35">
      <c r="A9" s="34" t="s">
        <v>49</v>
      </c>
    </row>
    <row r="10" spans="1:5" x14ac:dyDescent="0.35">
      <c r="B10" t="s">
        <v>50</v>
      </c>
    </row>
    <row r="11" spans="1:5" x14ac:dyDescent="0.35">
      <c r="B11" t="s">
        <v>51</v>
      </c>
    </row>
    <row r="14" spans="1:5" ht="15" thickBot="1" x14ac:dyDescent="0.4">
      <c r="A14" t="s">
        <v>52</v>
      </c>
    </row>
    <row r="15" spans="1:5" ht="15" thickBot="1" x14ac:dyDescent="0.4">
      <c r="B15" s="36" t="s">
        <v>53</v>
      </c>
      <c r="C15" s="36" t="s">
        <v>54</v>
      </c>
      <c r="D15" s="36" t="s">
        <v>55</v>
      </c>
      <c r="E15" s="36" t="s">
        <v>56</v>
      </c>
    </row>
    <row r="16" spans="1:5" ht="15" thickBot="1" x14ac:dyDescent="0.4">
      <c r="B16" s="35" t="s">
        <v>63</v>
      </c>
      <c r="C16" s="35" t="s">
        <v>24</v>
      </c>
      <c r="D16" s="35">
        <v>13500</v>
      </c>
      <c r="E16" s="35">
        <v>13500</v>
      </c>
    </row>
    <row r="19" spans="1:7" ht="15" thickBot="1" x14ac:dyDescent="0.4">
      <c r="A19" t="s">
        <v>57</v>
      </c>
    </row>
    <row r="20" spans="1:7" ht="15" thickBot="1" x14ac:dyDescent="0.4">
      <c r="B20" s="36" t="s">
        <v>53</v>
      </c>
      <c r="C20" s="36" t="s">
        <v>54</v>
      </c>
      <c r="D20" s="36" t="s">
        <v>55</v>
      </c>
      <c r="E20" s="36" t="s">
        <v>56</v>
      </c>
      <c r="F20" s="36" t="s">
        <v>58</v>
      </c>
    </row>
    <row r="21" spans="1:7" x14ac:dyDescent="0.35">
      <c r="B21" s="37" t="s">
        <v>64</v>
      </c>
      <c r="C21" s="37" t="s">
        <v>19</v>
      </c>
      <c r="D21" s="37">
        <v>1500</v>
      </c>
      <c r="E21" s="37">
        <v>1500</v>
      </c>
      <c r="F21" s="37" t="s">
        <v>65</v>
      </c>
    </row>
    <row r="22" spans="1:7" ht="15" thickBot="1" x14ac:dyDescent="0.4">
      <c r="B22" s="35" t="s">
        <v>66</v>
      </c>
      <c r="C22" s="35" t="s">
        <v>20</v>
      </c>
      <c r="D22" s="35">
        <v>1500</v>
      </c>
      <c r="E22" s="35">
        <v>1250</v>
      </c>
      <c r="F22" s="35" t="s">
        <v>65</v>
      </c>
    </row>
    <row r="25" spans="1:7" ht="15" thickBot="1" x14ac:dyDescent="0.4">
      <c r="A25" t="s">
        <v>27</v>
      </c>
    </row>
    <row r="26" spans="1:7" ht="15" thickBot="1" x14ac:dyDescent="0.4">
      <c r="B26" s="36" t="s">
        <v>53</v>
      </c>
      <c r="C26" s="36" t="s">
        <v>54</v>
      </c>
      <c r="D26" s="36" t="s">
        <v>59</v>
      </c>
      <c r="E26" s="36" t="s">
        <v>60</v>
      </c>
      <c r="F26" s="36" t="s">
        <v>61</v>
      </c>
      <c r="G26" s="36" t="s">
        <v>62</v>
      </c>
    </row>
    <row r="27" spans="1:7" x14ac:dyDescent="0.35">
      <c r="B27" s="37" t="s">
        <v>67</v>
      </c>
      <c r="C27" s="37" t="s">
        <v>68</v>
      </c>
      <c r="D27" s="37">
        <v>2750</v>
      </c>
      <c r="E27" s="37" t="s">
        <v>69</v>
      </c>
      <c r="F27" s="37" t="s">
        <v>70</v>
      </c>
      <c r="G27" s="37">
        <v>250</v>
      </c>
    </row>
    <row r="28" spans="1:7" x14ac:dyDescent="0.35">
      <c r="B28" s="37" t="s">
        <v>71</v>
      </c>
      <c r="C28" s="37" t="s">
        <v>72</v>
      </c>
      <c r="D28" s="37">
        <v>2750</v>
      </c>
      <c r="E28" s="37" t="s">
        <v>73</v>
      </c>
      <c r="F28" s="37" t="s">
        <v>70</v>
      </c>
      <c r="G28" s="37">
        <v>750</v>
      </c>
    </row>
    <row r="29" spans="1:7" x14ac:dyDescent="0.35">
      <c r="B29" s="37" t="s">
        <v>74</v>
      </c>
      <c r="C29" s="37" t="s">
        <v>75</v>
      </c>
      <c r="D29" s="37">
        <v>7500</v>
      </c>
      <c r="E29" s="37" t="s">
        <v>76</v>
      </c>
      <c r="F29" s="37" t="s">
        <v>70</v>
      </c>
      <c r="G29" s="37">
        <v>2500</v>
      </c>
    </row>
    <row r="30" spans="1:7" x14ac:dyDescent="0.35">
      <c r="B30" s="37" t="s">
        <v>77</v>
      </c>
      <c r="C30" s="37" t="s">
        <v>75</v>
      </c>
      <c r="D30" s="37">
        <v>6250</v>
      </c>
      <c r="E30" s="37" t="s">
        <v>78</v>
      </c>
      <c r="F30" s="37" t="s">
        <v>70</v>
      </c>
      <c r="G30" s="37">
        <v>3750</v>
      </c>
    </row>
    <row r="31" spans="1:7" x14ac:dyDescent="0.35">
      <c r="B31" s="37" t="s">
        <v>79</v>
      </c>
      <c r="C31" s="37" t="s">
        <v>80</v>
      </c>
      <c r="D31" s="37">
        <v>100</v>
      </c>
      <c r="E31" s="37" t="s">
        <v>81</v>
      </c>
      <c r="F31" s="37" t="s">
        <v>82</v>
      </c>
      <c r="G31" s="37">
        <v>0</v>
      </c>
    </row>
    <row r="32" spans="1:7" ht="15" thickBot="1" x14ac:dyDescent="0.4">
      <c r="B32" s="35" t="s">
        <v>83</v>
      </c>
      <c r="C32" s="35" t="s">
        <v>84</v>
      </c>
      <c r="D32" s="35">
        <v>24000</v>
      </c>
      <c r="E32" s="35" t="s">
        <v>85</v>
      </c>
      <c r="F32" s="35" t="s">
        <v>82</v>
      </c>
      <c r="G32" s="3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FA6A-5BC9-4A76-A40C-04E6F9F27AFC}">
  <dimension ref="A1:H20"/>
  <sheetViews>
    <sheetView showGridLines="0" workbookViewId="0"/>
  </sheetViews>
  <sheetFormatPr defaultRowHeight="14.5" x14ac:dyDescent="0.35"/>
  <cols>
    <col min="1" max="1" width="2.1796875" customWidth="1"/>
    <col min="2" max="2" width="8.453125" bestFit="1" customWidth="1"/>
    <col min="3" max="3" width="24.453125" bestFit="1" customWidth="1"/>
    <col min="4" max="4" width="9.81640625" bestFit="1" customWidth="1"/>
    <col min="5" max="5" width="11.81640625" bestFit="1" customWidth="1"/>
    <col min="6" max="6" width="15.1796875" bestFit="1" customWidth="1"/>
    <col min="7" max="8" width="11.453125" bestFit="1" customWidth="1"/>
  </cols>
  <sheetData>
    <row r="1" spans="1:8" x14ac:dyDescent="0.35">
      <c r="A1" s="34" t="s">
        <v>86</v>
      </c>
    </row>
    <row r="2" spans="1:8" x14ac:dyDescent="0.35">
      <c r="A2" s="34" t="s">
        <v>42</v>
      </c>
    </row>
    <row r="3" spans="1:8" x14ac:dyDescent="0.35">
      <c r="A3" s="34" t="s">
        <v>43</v>
      </c>
    </row>
    <row r="6" spans="1:8" ht="15" thickBot="1" x14ac:dyDescent="0.4">
      <c r="A6" t="s">
        <v>57</v>
      </c>
    </row>
    <row r="7" spans="1:8" x14ac:dyDescent="0.35">
      <c r="B7" s="38"/>
      <c r="C7" s="38"/>
      <c r="D7" s="38" t="s">
        <v>87</v>
      </c>
      <c r="E7" s="38" t="s">
        <v>89</v>
      </c>
      <c r="F7" s="38" t="s">
        <v>21</v>
      </c>
      <c r="G7" s="38" t="s">
        <v>92</v>
      </c>
      <c r="H7" s="38" t="s">
        <v>92</v>
      </c>
    </row>
    <row r="8" spans="1:8" ht="15" thickBot="1" x14ac:dyDescent="0.4">
      <c r="B8" s="39" t="s">
        <v>53</v>
      </c>
      <c r="C8" s="39" t="s">
        <v>54</v>
      </c>
      <c r="D8" s="39" t="s">
        <v>88</v>
      </c>
      <c r="E8" s="39" t="s">
        <v>90</v>
      </c>
      <c r="F8" s="39" t="s">
        <v>91</v>
      </c>
      <c r="G8" s="39" t="s">
        <v>93</v>
      </c>
      <c r="H8" s="39" t="s">
        <v>94</v>
      </c>
    </row>
    <row r="9" spans="1:8" x14ac:dyDescent="0.35">
      <c r="B9" s="37" t="s">
        <v>64</v>
      </c>
      <c r="C9" s="37" t="s">
        <v>19</v>
      </c>
      <c r="D9" s="37">
        <v>1500</v>
      </c>
      <c r="E9" s="37">
        <v>0</v>
      </c>
      <c r="F9" s="37">
        <v>4</v>
      </c>
      <c r="G9" s="37">
        <v>10.999999999999998</v>
      </c>
      <c r="H9" s="37">
        <v>0.99999999999999956</v>
      </c>
    </row>
    <row r="10" spans="1:8" ht="15" thickBot="1" x14ac:dyDescent="0.4">
      <c r="B10" s="35" t="s">
        <v>66</v>
      </c>
      <c r="C10" s="35" t="s">
        <v>20</v>
      </c>
      <c r="D10" s="35">
        <v>1250</v>
      </c>
      <c r="E10" s="35">
        <v>0</v>
      </c>
      <c r="F10" s="35">
        <v>6</v>
      </c>
      <c r="G10" s="35">
        <v>1.9999999999999989</v>
      </c>
      <c r="H10" s="35">
        <v>4.4000000000000004</v>
      </c>
    </row>
    <row r="12" spans="1:8" ht="15" thickBot="1" x14ac:dyDescent="0.4">
      <c r="A12" t="s">
        <v>27</v>
      </c>
    </row>
    <row r="13" spans="1:8" x14ac:dyDescent="0.35">
      <c r="B13" s="38"/>
      <c r="C13" s="38"/>
      <c r="D13" s="38" t="s">
        <v>87</v>
      </c>
      <c r="E13" s="38" t="s">
        <v>95</v>
      </c>
      <c r="F13" s="38" t="s">
        <v>27</v>
      </c>
      <c r="G13" s="38" t="s">
        <v>92</v>
      </c>
      <c r="H13" s="38" t="s">
        <v>92</v>
      </c>
    </row>
    <row r="14" spans="1:8" ht="15" thickBot="1" x14ac:dyDescent="0.4">
      <c r="B14" s="39" t="s">
        <v>53</v>
      </c>
      <c r="C14" s="39" t="s">
        <v>54</v>
      </c>
      <c r="D14" s="39" t="s">
        <v>88</v>
      </c>
      <c r="E14" s="39" t="s">
        <v>96</v>
      </c>
      <c r="F14" s="39" t="s">
        <v>97</v>
      </c>
      <c r="G14" s="39" t="s">
        <v>93</v>
      </c>
      <c r="H14" s="39" t="s">
        <v>94</v>
      </c>
    </row>
    <row r="15" spans="1:8" x14ac:dyDescent="0.35">
      <c r="B15" s="37" t="s">
        <v>67</v>
      </c>
      <c r="C15" s="37" t="s">
        <v>68</v>
      </c>
      <c r="D15" s="37">
        <v>2750</v>
      </c>
      <c r="E15" s="37">
        <v>0</v>
      </c>
      <c r="F15" s="37">
        <v>3000</v>
      </c>
      <c r="G15" s="37">
        <v>1E+30</v>
      </c>
      <c r="H15" s="37">
        <v>250.00000000000017</v>
      </c>
    </row>
    <row r="16" spans="1:8" x14ac:dyDescent="0.35">
      <c r="B16" s="37" t="s">
        <v>71</v>
      </c>
      <c r="C16" s="37" t="s">
        <v>72</v>
      </c>
      <c r="D16" s="37">
        <v>2750</v>
      </c>
      <c r="E16" s="37">
        <v>0</v>
      </c>
      <c r="F16" s="37">
        <v>2000</v>
      </c>
      <c r="G16" s="37">
        <v>749.99999999999977</v>
      </c>
      <c r="H16" s="37">
        <v>1E+30</v>
      </c>
    </row>
    <row r="17" spans="2:8" x14ac:dyDescent="0.35">
      <c r="B17" s="37" t="s">
        <v>74</v>
      </c>
      <c r="C17" s="37" t="s">
        <v>75</v>
      </c>
      <c r="D17" s="37">
        <v>7500</v>
      </c>
      <c r="E17" s="37">
        <v>0</v>
      </c>
      <c r="F17" s="37">
        <v>5000</v>
      </c>
      <c r="G17" s="37">
        <v>2499.9999999999995</v>
      </c>
      <c r="H17" s="37">
        <v>1E+30</v>
      </c>
    </row>
    <row r="18" spans="2:8" x14ac:dyDescent="0.35">
      <c r="B18" s="37" t="s">
        <v>77</v>
      </c>
      <c r="C18" s="37" t="s">
        <v>75</v>
      </c>
      <c r="D18" s="37">
        <v>6250</v>
      </c>
      <c r="E18" s="37">
        <v>0</v>
      </c>
      <c r="F18" s="37">
        <v>2500</v>
      </c>
      <c r="G18" s="37">
        <v>3749.9999999999995</v>
      </c>
      <c r="H18" s="37">
        <v>1E+30</v>
      </c>
    </row>
    <row r="19" spans="2:8" x14ac:dyDescent="0.35">
      <c r="B19" s="37" t="s">
        <v>79</v>
      </c>
      <c r="C19" s="37" t="s">
        <v>80</v>
      </c>
      <c r="D19" s="37">
        <v>100</v>
      </c>
      <c r="E19" s="37">
        <v>24.999999999999986</v>
      </c>
      <c r="F19" s="37">
        <v>100</v>
      </c>
      <c r="G19" s="37">
        <v>20.000000000000018</v>
      </c>
      <c r="H19" s="37">
        <v>20</v>
      </c>
    </row>
    <row r="20" spans="2:8" ht="15" thickBot="1" x14ac:dyDescent="0.4">
      <c r="B20" s="35" t="s">
        <v>83</v>
      </c>
      <c r="C20" s="35" t="s">
        <v>84</v>
      </c>
      <c r="D20" s="35">
        <v>24000</v>
      </c>
      <c r="E20" s="35">
        <v>0.45833333333333331</v>
      </c>
      <c r="F20" s="35">
        <v>24000</v>
      </c>
      <c r="G20" s="35">
        <v>4000.0000000000036</v>
      </c>
      <c r="H20" s="35">
        <v>7200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AA01-DCAB-43A7-872B-186605A13546}">
  <dimension ref="A1:J14"/>
  <sheetViews>
    <sheetView showGridLines="0" workbookViewId="0">
      <selection sqref="A1:A3"/>
    </sheetView>
  </sheetViews>
  <sheetFormatPr defaultRowHeight="14.5" x14ac:dyDescent="0.35"/>
  <cols>
    <col min="1" max="1" width="2.1796875" customWidth="1"/>
    <col min="2" max="2" width="8.453125" bestFit="1" customWidth="1"/>
    <col min="3" max="3" width="6.90625" bestFit="1" customWidth="1"/>
    <col min="4" max="4" width="9.08984375" bestFit="1" customWidth="1"/>
    <col min="5" max="5" width="2.1796875" customWidth="1"/>
    <col min="6" max="6" width="7.26953125" bestFit="1" customWidth="1"/>
    <col min="7" max="7" width="15.1796875" bestFit="1" customWidth="1"/>
    <col min="8" max="8" width="2.1796875" customWidth="1"/>
    <col min="9" max="9" width="7.54296875" bestFit="1" customWidth="1"/>
    <col min="10" max="10" width="15.1796875" bestFit="1" customWidth="1"/>
  </cols>
  <sheetData>
    <row r="1" spans="1:10" x14ac:dyDescent="0.35">
      <c r="A1" s="34" t="s">
        <v>98</v>
      </c>
    </row>
    <row r="2" spans="1:10" x14ac:dyDescent="0.35">
      <c r="A2" s="34" t="s">
        <v>42</v>
      </c>
    </row>
    <row r="3" spans="1:10" x14ac:dyDescent="0.35">
      <c r="A3" s="34" t="s">
        <v>43</v>
      </c>
    </row>
    <row r="5" spans="1:10" ht="15" thickBot="1" x14ac:dyDescent="0.4"/>
    <row r="6" spans="1:10" x14ac:dyDescent="0.35">
      <c r="B6" s="38"/>
      <c r="C6" s="38" t="s">
        <v>21</v>
      </c>
      <c r="D6" s="38"/>
    </row>
    <row r="7" spans="1:10" ht="15" thickBot="1" x14ac:dyDescent="0.4">
      <c r="B7" s="39" t="s">
        <v>53</v>
      </c>
      <c r="C7" s="39" t="s">
        <v>54</v>
      </c>
      <c r="D7" s="39" t="s">
        <v>88</v>
      </c>
    </row>
    <row r="8" spans="1:10" ht="15" thickBot="1" x14ac:dyDescent="0.4">
      <c r="B8" s="35" t="s">
        <v>63</v>
      </c>
      <c r="C8" s="35" t="s">
        <v>24</v>
      </c>
      <c r="D8" s="35">
        <v>13500</v>
      </c>
    </row>
    <row r="10" spans="1:10" ht="15" thickBot="1" x14ac:dyDescent="0.4"/>
    <row r="11" spans="1:10" x14ac:dyDescent="0.35">
      <c r="B11" s="38"/>
      <c r="C11" s="38" t="s">
        <v>99</v>
      </c>
      <c r="D11" s="38"/>
      <c r="F11" s="38" t="s">
        <v>100</v>
      </c>
      <c r="G11" s="38" t="s">
        <v>21</v>
      </c>
      <c r="I11" s="38" t="s">
        <v>103</v>
      </c>
      <c r="J11" s="38" t="s">
        <v>21</v>
      </c>
    </row>
    <row r="12" spans="1:10" ht="15" thickBot="1" x14ac:dyDescent="0.4">
      <c r="B12" s="39" t="s">
        <v>53</v>
      </c>
      <c r="C12" s="39" t="s">
        <v>54</v>
      </c>
      <c r="D12" s="39" t="s">
        <v>88</v>
      </c>
      <c r="F12" s="39" t="s">
        <v>101</v>
      </c>
      <c r="G12" s="39" t="s">
        <v>102</v>
      </c>
      <c r="I12" s="39" t="s">
        <v>101</v>
      </c>
      <c r="J12" s="39" t="s">
        <v>102</v>
      </c>
    </row>
    <row r="13" spans="1:10" x14ac:dyDescent="0.35">
      <c r="B13" s="37" t="s">
        <v>64</v>
      </c>
      <c r="C13" s="37" t="s">
        <v>19</v>
      </c>
      <c r="D13" s="37">
        <v>1500</v>
      </c>
      <c r="F13" s="37">
        <v>1000</v>
      </c>
      <c r="G13" s="37">
        <v>11500</v>
      </c>
      <c r="I13" s="37">
        <v>1499.9999999999786</v>
      </c>
      <c r="J13" s="37">
        <v>13499.999999999915</v>
      </c>
    </row>
    <row r="14" spans="1:10" ht="15" thickBot="1" x14ac:dyDescent="0.4">
      <c r="B14" s="35" t="s">
        <v>66</v>
      </c>
      <c r="C14" s="35" t="s">
        <v>20</v>
      </c>
      <c r="D14" s="35">
        <v>1250</v>
      </c>
      <c r="F14" s="35">
        <v>500</v>
      </c>
      <c r="G14" s="35">
        <v>9000</v>
      </c>
      <c r="I14" s="35">
        <v>1250</v>
      </c>
      <c r="J14" s="35">
        <v>13500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zoomScale="77" zoomScaleNormal="77" workbookViewId="0">
      <selection activeCell="J23" sqref="J23"/>
    </sheetView>
  </sheetViews>
  <sheetFormatPr defaultRowHeight="14.5" x14ac:dyDescent="0.35"/>
  <cols>
    <col min="1" max="1" width="12.81640625" customWidth="1"/>
    <col min="2" max="3" width="7.36328125" customWidth="1"/>
    <col min="4" max="4" width="11.6328125" bestFit="1" customWidth="1"/>
    <col min="5" max="5" width="8.6328125" customWidth="1"/>
    <col min="6" max="6" width="13.453125" bestFit="1" customWidth="1"/>
    <col min="10" max="10" width="28.1796875" bestFit="1" customWidth="1"/>
    <col min="11" max="11" width="22.7265625" customWidth="1"/>
    <col min="12" max="12" width="28.6328125" customWidth="1"/>
    <col min="13" max="13" width="15.6328125" customWidth="1"/>
    <col min="14" max="14" width="27.54296875" customWidth="1"/>
    <col min="15" max="16" width="15.6328125" customWidth="1"/>
  </cols>
  <sheetData>
    <row r="1" spans="1:14" x14ac:dyDescent="0.35">
      <c r="A1" s="16" t="s">
        <v>18</v>
      </c>
      <c r="B1" s="17"/>
      <c r="C1" s="17"/>
      <c r="D1" s="17"/>
      <c r="E1" s="17"/>
      <c r="F1" s="17"/>
      <c r="G1" s="17"/>
      <c r="H1" s="18"/>
      <c r="J1" s="2" t="s">
        <v>0</v>
      </c>
      <c r="K1" s="3" t="s">
        <v>1</v>
      </c>
      <c r="L1" s="3" t="s">
        <v>2</v>
      </c>
      <c r="M1" s="3" t="s">
        <v>7</v>
      </c>
      <c r="N1" s="4" t="s">
        <v>4</v>
      </c>
    </row>
    <row r="2" spans="1:14" x14ac:dyDescent="0.35">
      <c r="A2" s="10"/>
      <c r="B2" s="19" t="s">
        <v>19</v>
      </c>
      <c r="C2" s="20" t="s">
        <v>20</v>
      </c>
      <c r="H2" s="11"/>
      <c r="J2" s="5" t="s">
        <v>5</v>
      </c>
      <c r="K2">
        <v>13</v>
      </c>
      <c r="L2">
        <v>9</v>
      </c>
      <c r="M2">
        <v>6</v>
      </c>
      <c r="N2" s="6">
        <v>0.05</v>
      </c>
    </row>
    <row r="3" spans="1:14" x14ac:dyDescent="0.35">
      <c r="A3" s="12"/>
      <c r="B3" s="12">
        <v>1500</v>
      </c>
      <c r="C3" s="14">
        <v>1250</v>
      </c>
      <c r="D3" s="13"/>
      <c r="E3" s="13"/>
      <c r="F3" s="13"/>
      <c r="G3" s="13"/>
      <c r="H3" s="14"/>
      <c r="J3" s="5" t="s">
        <v>6</v>
      </c>
      <c r="K3">
        <v>16</v>
      </c>
      <c r="L3">
        <v>10</v>
      </c>
      <c r="M3">
        <v>12</v>
      </c>
      <c r="N3" s="6">
        <v>0.02</v>
      </c>
    </row>
    <row r="4" spans="1:14" x14ac:dyDescent="0.35">
      <c r="J4" s="5"/>
      <c r="N4" s="6"/>
    </row>
    <row r="5" spans="1:14" x14ac:dyDescent="0.35">
      <c r="J5" s="5" t="s">
        <v>8</v>
      </c>
      <c r="K5">
        <v>3000</v>
      </c>
      <c r="M5">
        <f>400*60</f>
        <v>24000</v>
      </c>
      <c r="N5" s="6">
        <v>100</v>
      </c>
    </row>
    <row r="6" spans="1:14" x14ac:dyDescent="0.35">
      <c r="A6" s="16" t="s">
        <v>26</v>
      </c>
      <c r="B6" s="17"/>
      <c r="C6" s="17"/>
      <c r="D6" s="17"/>
      <c r="E6" s="17"/>
      <c r="F6" s="17"/>
      <c r="G6" s="17"/>
      <c r="H6" s="18"/>
      <c r="J6" s="5" t="s">
        <v>38</v>
      </c>
      <c r="K6">
        <v>2000</v>
      </c>
      <c r="N6" s="6"/>
    </row>
    <row r="7" spans="1:14" x14ac:dyDescent="0.35">
      <c r="A7" s="10"/>
      <c r="B7" s="24" t="s">
        <v>22</v>
      </c>
      <c r="C7" s="24" t="s">
        <v>23</v>
      </c>
      <c r="F7" s="31" t="s">
        <v>24</v>
      </c>
      <c r="G7" s="31"/>
      <c r="H7" s="32"/>
      <c r="J7" s="5" t="s">
        <v>9</v>
      </c>
      <c r="K7" t="s">
        <v>10</v>
      </c>
      <c r="L7" t="s">
        <v>11</v>
      </c>
      <c r="N7" s="6"/>
    </row>
    <row r="8" spans="1:14" x14ac:dyDescent="0.35">
      <c r="A8" s="12"/>
      <c r="B8" s="13">
        <f>$K$2</f>
        <v>13</v>
      </c>
      <c r="C8" s="13">
        <f>$K$3</f>
        <v>16</v>
      </c>
      <c r="D8" s="13"/>
      <c r="E8" s="13"/>
      <c r="F8" s="22">
        <f>B8*$B$3+C8*$C$3</f>
        <v>39500</v>
      </c>
      <c r="G8" s="22"/>
      <c r="H8" s="23"/>
      <c r="J8" s="5"/>
      <c r="K8">
        <v>5000</v>
      </c>
      <c r="L8">
        <v>2500</v>
      </c>
      <c r="N8" s="6"/>
    </row>
    <row r="9" spans="1:14" x14ac:dyDescent="0.35">
      <c r="J9" s="5"/>
      <c r="N9" s="6"/>
    </row>
    <row r="10" spans="1:14" ht="15" thickBot="1" x14ac:dyDescent="0.4">
      <c r="A10" s="16" t="s">
        <v>25</v>
      </c>
      <c r="B10" s="17"/>
      <c r="C10" s="17"/>
      <c r="D10" s="17"/>
      <c r="E10" s="17"/>
      <c r="F10" s="17"/>
      <c r="G10" s="17"/>
      <c r="H10" s="18"/>
      <c r="J10" s="7"/>
      <c r="K10" s="8"/>
      <c r="L10" s="8"/>
      <c r="M10" s="8"/>
      <c r="N10" s="9"/>
    </row>
    <row r="11" spans="1:14" x14ac:dyDescent="0.35">
      <c r="A11" s="10"/>
      <c r="B11" s="24" t="s">
        <v>22</v>
      </c>
      <c r="C11" s="24" t="s">
        <v>23</v>
      </c>
      <c r="F11" s="31" t="s">
        <v>24</v>
      </c>
      <c r="G11" s="31"/>
      <c r="H11" s="32"/>
      <c r="J11" s="2" t="s">
        <v>12</v>
      </c>
      <c r="K11" s="26"/>
      <c r="L11" s="3"/>
      <c r="M11" s="3"/>
      <c r="N11" s="4"/>
    </row>
    <row r="12" spans="1:14" x14ac:dyDescent="0.35">
      <c r="A12" s="12"/>
      <c r="B12" s="13">
        <f>$K$2-$L$2</f>
        <v>4</v>
      </c>
      <c r="C12" s="13">
        <f>$K$3-$L$3</f>
        <v>6</v>
      </c>
      <c r="D12" s="13"/>
      <c r="E12" s="13"/>
      <c r="F12" s="22">
        <f>B12*$B$3+C12*$C$3</f>
        <v>13500</v>
      </c>
      <c r="G12" s="22"/>
      <c r="H12" s="23"/>
      <c r="J12" s="25" t="s">
        <v>31</v>
      </c>
      <c r="K12" s="14" t="s">
        <v>15</v>
      </c>
      <c r="N12" s="6"/>
    </row>
    <row r="13" spans="1:14" x14ac:dyDescent="0.35">
      <c r="J13" s="5" t="s">
        <v>33</v>
      </c>
      <c r="K13" s="11" t="s">
        <v>13</v>
      </c>
      <c r="N13" s="6"/>
    </row>
    <row r="14" spans="1:14" x14ac:dyDescent="0.35">
      <c r="J14" s="5" t="s">
        <v>32</v>
      </c>
      <c r="K14" s="11" t="s">
        <v>14</v>
      </c>
      <c r="N14" s="6"/>
    </row>
    <row r="15" spans="1:14" x14ac:dyDescent="0.35">
      <c r="A15" s="13" t="s">
        <v>27</v>
      </c>
      <c r="B15" s="22" t="s">
        <v>28</v>
      </c>
      <c r="C15" s="22"/>
      <c r="D15" s="13" t="s">
        <v>29</v>
      </c>
      <c r="E15" s="13"/>
      <c r="F15" s="13" t="s">
        <v>30</v>
      </c>
      <c r="G15" s="13"/>
      <c r="H15" s="13"/>
      <c r="J15" s="5" t="s">
        <v>34</v>
      </c>
      <c r="K15" s="11" t="s">
        <v>39</v>
      </c>
      <c r="N15" s="6"/>
    </row>
    <row r="16" spans="1:14" x14ac:dyDescent="0.35">
      <c r="A16" s="28" t="s">
        <v>33</v>
      </c>
      <c r="B16">
        <v>1</v>
      </c>
      <c r="C16" s="15">
        <v>1</v>
      </c>
      <c r="D16">
        <f>B16*$B$3 + C16*$C$3</f>
        <v>2750</v>
      </c>
      <c r="E16" s="1" t="s">
        <v>36</v>
      </c>
      <c r="F16" s="15">
        <f>K5</f>
        <v>3000</v>
      </c>
      <c r="J16" s="5" t="s">
        <v>34</v>
      </c>
      <c r="K16" s="11" t="s">
        <v>40</v>
      </c>
      <c r="N16" s="6"/>
    </row>
    <row r="17" spans="1:14" x14ac:dyDescent="0.35">
      <c r="A17" s="29" t="s">
        <v>32</v>
      </c>
      <c r="B17">
        <v>1</v>
      </c>
      <c r="C17" s="11">
        <v>1</v>
      </c>
      <c r="D17">
        <f t="shared" ref="D17:D21" si="0">B17*$B$3 + C17*$C$3</f>
        <v>2750</v>
      </c>
      <c r="E17" s="1" t="s">
        <v>37</v>
      </c>
      <c r="F17" s="11">
        <f>K6</f>
        <v>2000</v>
      </c>
      <c r="J17" s="5" t="s">
        <v>35</v>
      </c>
      <c r="K17" s="11" t="s">
        <v>16</v>
      </c>
      <c r="N17" s="6"/>
    </row>
    <row r="18" spans="1:14" ht="15" thickBot="1" x14ac:dyDescent="0.4">
      <c r="A18" s="29" t="s">
        <v>34</v>
      </c>
      <c r="B18">
        <v>5</v>
      </c>
      <c r="C18" s="11">
        <v>0</v>
      </c>
      <c r="D18">
        <f t="shared" si="0"/>
        <v>7500</v>
      </c>
      <c r="E18" s="33" t="s">
        <v>37</v>
      </c>
      <c r="F18" s="11">
        <f>K8</f>
        <v>5000</v>
      </c>
      <c r="J18" s="7" t="s">
        <v>3</v>
      </c>
      <c r="K18" s="27" t="s">
        <v>17</v>
      </c>
      <c r="L18" s="8"/>
      <c r="M18" s="8"/>
      <c r="N18" s="9"/>
    </row>
    <row r="19" spans="1:14" x14ac:dyDescent="0.35">
      <c r="A19" s="29" t="s">
        <v>34</v>
      </c>
      <c r="B19">
        <v>0</v>
      </c>
      <c r="C19" s="11">
        <v>5</v>
      </c>
      <c r="D19">
        <f t="shared" si="0"/>
        <v>6250</v>
      </c>
      <c r="E19" s="33" t="s">
        <v>37</v>
      </c>
      <c r="F19" s="11">
        <f>L8</f>
        <v>2500</v>
      </c>
    </row>
    <row r="20" spans="1:14" x14ac:dyDescent="0.35">
      <c r="A20" s="29" t="s">
        <v>35</v>
      </c>
      <c r="B20">
        <v>0.05</v>
      </c>
      <c r="C20" s="11">
        <v>0.02</v>
      </c>
      <c r="D20">
        <f t="shared" si="0"/>
        <v>100</v>
      </c>
      <c r="E20" s="1" t="s">
        <v>36</v>
      </c>
      <c r="F20" s="11">
        <f>N5</f>
        <v>100</v>
      </c>
    </row>
    <row r="21" spans="1:14" x14ac:dyDescent="0.35">
      <c r="A21" s="30" t="s">
        <v>3</v>
      </c>
      <c r="B21" s="13">
        <v>6</v>
      </c>
      <c r="C21" s="14">
        <v>12</v>
      </c>
      <c r="D21" s="12">
        <f t="shared" si="0"/>
        <v>24000</v>
      </c>
      <c r="E21" s="21" t="s">
        <v>36</v>
      </c>
      <c r="F21" s="14">
        <f>M5</f>
        <v>24000</v>
      </c>
      <c r="G21" s="13"/>
      <c r="H21" s="13"/>
    </row>
    <row r="25" spans="1:14" x14ac:dyDescent="0.35">
      <c r="A25" s="41" t="s">
        <v>104</v>
      </c>
      <c r="B25" s="42" t="s">
        <v>105</v>
      </c>
      <c r="C25" s="42" t="s">
        <v>106</v>
      </c>
      <c r="D25" s="42"/>
      <c r="E25" s="42" t="s">
        <v>107</v>
      </c>
      <c r="F25" s="41"/>
      <c r="G25" s="41"/>
      <c r="H25" s="41"/>
    </row>
    <row r="26" spans="1:14" x14ac:dyDescent="0.35">
      <c r="A26" s="40"/>
      <c r="B26" s="40">
        <f>B3</f>
        <v>1500</v>
      </c>
      <c r="C26" s="40">
        <f>C3</f>
        <v>1250</v>
      </c>
      <c r="D26" s="40"/>
      <c r="E26" s="40">
        <f>F8</f>
        <v>39500</v>
      </c>
      <c r="F26" s="40"/>
      <c r="G26" s="40"/>
      <c r="H26" s="40"/>
    </row>
  </sheetData>
  <mergeCells count="8">
    <mergeCell ref="F12:H12"/>
    <mergeCell ref="B15:C15"/>
    <mergeCell ref="A1:H1"/>
    <mergeCell ref="A6:H6"/>
    <mergeCell ref="F8:H8"/>
    <mergeCell ref="F7:H7"/>
    <mergeCell ref="A10:H10"/>
    <mergeCell ref="F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Звіт про результати (a)</vt:lpstr>
      <vt:lpstr>Звіт про стійкість (a)</vt:lpstr>
      <vt:lpstr>Звіт про ліміти (a)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2019-03-28T15:44:56Z</dcterms:modified>
</cp:coreProperties>
</file>