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E488853-4307-402E-8E61-471E8E30AEE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Q36" i="1"/>
  <c r="Q37" i="1"/>
  <c r="Q38" i="1"/>
  <c r="Q39" i="1"/>
  <c r="Q35" i="1"/>
  <c r="R39" i="1"/>
  <c r="R38" i="1"/>
  <c r="R37" i="1"/>
  <c r="R36" i="1"/>
  <c r="S36" i="1" s="1"/>
  <c r="R35" i="1"/>
  <c r="S35" i="1"/>
  <c r="Q29" i="1"/>
  <c r="Q30" i="1"/>
  <c r="Q31" i="1"/>
  <c r="Q32" i="1"/>
  <c r="Q28" i="1"/>
  <c r="R32" i="1"/>
  <c r="R31" i="1"/>
  <c r="R30" i="1"/>
  <c r="S30" i="1"/>
  <c r="R29" i="1"/>
  <c r="R28" i="1"/>
  <c r="Q25" i="1"/>
  <c r="Q22" i="1"/>
  <c r="Q23" i="1"/>
  <c r="Q24" i="1"/>
  <c r="Q21" i="1"/>
  <c r="Q14" i="1"/>
  <c r="Q15" i="1"/>
  <c r="Q16" i="1"/>
  <c r="Q17" i="1"/>
  <c r="Q18" i="1"/>
  <c r="R25" i="1"/>
  <c r="R24" i="1"/>
  <c r="R23" i="1"/>
  <c r="R22" i="1"/>
  <c r="R21" i="1"/>
  <c r="R18" i="1"/>
  <c r="R17" i="1"/>
  <c r="R16" i="1"/>
  <c r="R15" i="1"/>
  <c r="R14" i="1"/>
  <c r="H39" i="1"/>
  <c r="J39" i="1" s="1"/>
  <c r="H40" i="1"/>
  <c r="H41" i="1"/>
  <c r="H42" i="1"/>
  <c r="H38" i="1"/>
  <c r="I42" i="1"/>
  <c r="I41" i="1"/>
  <c r="J41" i="1"/>
  <c r="I40" i="1"/>
  <c r="J40" i="1"/>
  <c r="I39" i="1"/>
  <c r="I38" i="1"/>
  <c r="J38" i="1"/>
  <c r="H32" i="1"/>
  <c r="J32" i="1" s="1"/>
  <c r="H33" i="1"/>
  <c r="H34" i="1"/>
  <c r="H35" i="1"/>
  <c r="H31" i="1"/>
  <c r="J31" i="1" s="1"/>
  <c r="I35" i="1"/>
  <c r="I34" i="1"/>
  <c r="I33" i="1"/>
  <c r="J33" i="1"/>
  <c r="I32" i="1"/>
  <c r="I31" i="1"/>
  <c r="H25" i="1"/>
  <c r="J25" i="1" s="1"/>
  <c r="H26" i="1"/>
  <c r="H27" i="1"/>
  <c r="H28" i="1"/>
  <c r="H24" i="1"/>
  <c r="J24" i="1" s="1"/>
  <c r="I28" i="1"/>
  <c r="J28" i="1"/>
  <c r="I27" i="1"/>
  <c r="J27" i="1" s="1"/>
  <c r="I26" i="1"/>
  <c r="J26" i="1" s="1"/>
  <c r="I25" i="1"/>
  <c r="I24" i="1"/>
  <c r="H18" i="1"/>
  <c r="H19" i="1"/>
  <c r="H20" i="1"/>
  <c r="H21" i="1"/>
  <c r="H17" i="1"/>
  <c r="I21" i="1"/>
  <c r="I20" i="1"/>
  <c r="I19" i="1"/>
  <c r="I18" i="1"/>
  <c r="J18" i="1"/>
  <c r="I17" i="1"/>
  <c r="J17" i="1"/>
  <c r="I14" i="1"/>
  <c r="I13" i="1"/>
  <c r="I12" i="1"/>
  <c r="I11" i="1"/>
  <c r="I10" i="1"/>
  <c r="H11" i="1"/>
  <c r="J11" i="1" s="1"/>
  <c r="M11" i="1" s="1"/>
  <c r="H12" i="1"/>
  <c r="H13" i="1"/>
  <c r="H14" i="1"/>
  <c r="H10" i="1"/>
  <c r="B7" i="1"/>
  <c r="C5" i="1" s="1"/>
  <c r="A7" i="1"/>
  <c r="J14" i="1" l="1"/>
  <c r="M14" i="1" s="1"/>
  <c r="J19" i="1"/>
  <c r="M19" i="1" s="1"/>
  <c r="J34" i="1"/>
  <c r="K34" i="1" s="1"/>
  <c r="J12" i="1"/>
  <c r="M12" i="1" s="1"/>
  <c r="K13" i="1"/>
  <c r="L11" i="1"/>
  <c r="P38" i="1"/>
  <c r="P17" i="1"/>
  <c r="G41" i="1"/>
  <c r="G13" i="1"/>
  <c r="P31" i="1"/>
  <c r="G34" i="1"/>
  <c r="G27" i="1"/>
  <c r="P24" i="1"/>
  <c r="G20" i="1"/>
  <c r="C4" i="1"/>
  <c r="L14" i="1"/>
  <c r="K11" i="1"/>
  <c r="N11" i="1" s="1"/>
  <c r="C2" i="1"/>
  <c r="C3" i="1"/>
  <c r="J13" i="1"/>
  <c r="M13" i="1" s="1"/>
  <c r="C6" i="1"/>
  <c r="J10" i="1"/>
  <c r="L10" i="1" s="1"/>
  <c r="L12" i="1"/>
  <c r="J21" i="1"/>
  <c r="M21" i="1" s="1"/>
  <c r="L25" i="1"/>
  <c r="S28" i="1"/>
  <c r="T28" i="1" s="1"/>
  <c r="S29" i="1"/>
  <c r="T29" i="1" s="1"/>
  <c r="S37" i="1"/>
  <c r="J20" i="1"/>
  <c r="M20" i="1" s="1"/>
  <c r="J35" i="1"/>
  <c r="M35" i="1" s="1"/>
  <c r="T37" i="1"/>
  <c r="V37" i="1"/>
  <c r="V36" i="1"/>
  <c r="T36" i="1"/>
  <c r="U37" i="1"/>
  <c r="V35" i="1"/>
  <c r="T35" i="1"/>
  <c r="U36" i="1"/>
  <c r="U35" i="1"/>
  <c r="S38" i="1"/>
  <c r="V38" i="1" s="1"/>
  <c r="S39" i="1"/>
  <c r="V39" i="1" s="1"/>
  <c r="V29" i="1"/>
  <c r="U30" i="1"/>
  <c r="T30" i="1"/>
  <c r="V30" i="1"/>
  <c r="S31" i="1"/>
  <c r="V31" i="1" s="1"/>
  <c r="S32" i="1"/>
  <c r="V32" i="1" s="1"/>
  <c r="S21" i="1"/>
  <c r="T21" i="1" s="1"/>
  <c r="S22" i="1"/>
  <c r="V22" i="1" s="1"/>
  <c r="S23" i="1"/>
  <c r="V23" i="1" s="1"/>
  <c r="S24" i="1"/>
  <c r="V24" i="1" s="1"/>
  <c r="S25" i="1"/>
  <c r="V25" i="1" s="1"/>
  <c r="S14" i="1"/>
  <c r="U14" i="1" s="1"/>
  <c r="S15" i="1"/>
  <c r="V15" i="1" s="1"/>
  <c r="S16" i="1"/>
  <c r="V16" i="1" s="1"/>
  <c r="S17" i="1"/>
  <c r="V17" i="1" s="1"/>
  <c r="S18" i="1"/>
  <c r="V18" i="1" s="1"/>
  <c r="L41" i="1"/>
  <c r="K39" i="1"/>
  <c r="M39" i="1"/>
  <c r="L40" i="1"/>
  <c r="K40" i="1"/>
  <c r="M40" i="1"/>
  <c r="M38" i="1"/>
  <c r="K38" i="1"/>
  <c r="L39" i="1"/>
  <c r="L38" i="1"/>
  <c r="M41" i="1"/>
  <c r="K41" i="1"/>
  <c r="J42" i="1"/>
  <c r="M42" i="1" s="1"/>
  <c r="L32" i="1"/>
  <c r="M33" i="1"/>
  <c r="K33" i="1"/>
  <c r="M32" i="1"/>
  <c r="K32" i="1"/>
  <c r="L33" i="1"/>
  <c r="M31" i="1"/>
  <c r="K31" i="1"/>
  <c r="L31" i="1"/>
  <c r="M34" i="1"/>
  <c r="K24" i="1"/>
  <c r="M24" i="1"/>
  <c r="M28" i="1"/>
  <c r="K28" i="1"/>
  <c r="L24" i="1"/>
  <c r="K27" i="1"/>
  <c r="M27" i="1"/>
  <c r="L28" i="1"/>
  <c r="M26" i="1"/>
  <c r="K26" i="1"/>
  <c r="L27" i="1"/>
  <c r="M25" i="1"/>
  <c r="K25" i="1"/>
  <c r="L26" i="1"/>
  <c r="L18" i="1"/>
  <c r="M17" i="1"/>
  <c r="K17" i="1"/>
  <c r="L17" i="1"/>
  <c r="L21" i="1"/>
  <c r="L20" i="1"/>
  <c r="M18" i="1"/>
  <c r="K18" i="1"/>
  <c r="K21" i="1"/>
  <c r="N21" i="1" s="1"/>
  <c r="W29" i="1" l="1"/>
  <c r="L19" i="1"/>
  <c r="K19" i="1"/>
  <c r="N19" i="1" s="1"/>
  <c r="L34" i="1"/>
  <c r="U29" i="1"/>
  <c r="W37" i="1"/>
  <c r="K12" i="1"/>
  <c r="N12" i="1" s="1"/>
  <c r="K14" i="1"/>
  <c r="N14" i="1" s="1"/>
  <c r="P35" i="1"/>
  <c r="P28" i="1"/>
  <c r="P21" i="1"/>
  <c r="G38" i="1"/>
  <c r="G31" i="1"/>
  <c r="C7" i="1"/>
  <c r="P14" i="1"/>
  <c r="G24" i="1"/>
  <c r="G17" i="1"/>
  <c r="G10" i="1"/>
  <c r="P25" i="1"/>
  <c r="G21" i="1"/>
  <c r="G42" i="1"/>
  <c r="P39" i="1"/>
  <c r="P18" i="1"/>
  <c r="G28" i="1"/>
  <c r="P32" i="1"/>
  <c r="G35" i="1"/>
  <c r="G14" i="1"/>
  <c r="K35" i="1"/>
  <c r="N35" i="1" s="1"/>
  <c r="U28" i="1"/>
  <c r="V28" i="1"/>
  <c r="W28" i="1" s="1"/>
  <c r="N13" i="1"/>
  <c r="M10" i="1"/>
  <c r="K10" i="1"/>
  <c r="K20" i="1"/>
  <c r="N20" i="1" s="1"/>
  <c r="L35" i="1"/>
  <c r="N39" i="1"/>
  <c r="P15" i="1"/>
  <c r="G18" i="1"/>
  <c r="P36" i="1"/>
  <c r="G39" i="1"/>
  <c r="P29" i="1"/>
  <c r="P22" i="1"/>
  <c r="G11" i="1"/>
  <c r="G32" i="1"/>
  <c r="G25" i="1"/>
  <c r="P30" i="1"/>
  <c r="P23" i="1"/>
  <c r="G33" i="1"/>
  <c r="G26" i="1"/>
  <c r="G19" i="1"/>
  <c r="G12" i="1"/>
  <c r="P37" i="1"/>
  <c r="P16" i="1"/>
  <c r="G40" i="1"/>
  <c r="L13" i="1"/>
  <c r="M22" i="1"/>
  <c r="N24" i="1"/>
  <c r="M29" i="1"/>
  <c r="M36" i="1"/>
  <c r="W36" i="1"/>
  <c r="T38" i="1"/>
  <c r="W38" i="1" s="1"/>
  <c r="V40" i="1"/>
  <c r="W35" i="1"/>
  <c r="U38" i="1"/>
  <c r="T39" i="1"/>
  <c r="W39" i="1" s="1"/>
  <c r="U39" i="1"/>
  <c r="T31" i="1"/>
  <c r="W31" i="1" s="1"/>
  <c r="T32" i="1"/>
  <c r="W32" i="1" s="1"/>
  <c r="W30" i="1"/>
  <c r="V33" i="1"/>
  <c r="U32" i="1"/>
  <c r="U31" i="1"/>
  <c r="U17" i="1"/>
  <c r="T24" i="1"/>
  <c r="U24" i="1"/>
  <c r="U23" i="1"/>
  <c r="W25" i="1"/>
  <c r="U21" i="1"/>
  <c r="V21" i="1"/>
  <c r="T25" i="1"/>
  <c r="T22" i="1"/>
  <c r="W22" i="1" s="1"/>
  <c r="W24" i="1"/>
  <c r="U25" i="1"/>
  <c r="U22" i="1"/>
  <c r="T23" i="1"/>
  <c r="W23" i="1" s="1"/>
  <c r="T15" i="1"/>
  <c r="T17" i="1"/>
  <c r="W17" i="1" s="1"/>
  <c r="T14" i="1"/>
  <c r="V14" i="1"/>
  <c r="T16" i="1"/>
  <c r="W16" i="1" s="1"/>
  <c r="T18" i="1"/>
  <c r="W18" i="1" s="1"/>
  <c r="W15" i="1"/>
  <c r="U16" i="1"/>
  <c r="U18" i="1"/>
  <c r="U15" i="1"/>
  <c r="N41" i="1"/>
  <c r="M43" i="1"/>
  <c r="N38" i="1"/>
  <c r="L42" i="1"/>
  <c r="K42" i="1"/>
  <c r="N42" i="1" s="1"/>
  <c r="N40" i="1"/>
  <c r="N34" i="1"/>
  <c r="N32" i="1"/>
  <c r="N31" i="1"/>
  <c r="N33" i="1"/>
  <c r="N25" i="1"/>
  <c r="N27" i="1"/>
  <c r="N28" i="1"/>
  <c r="N26" i="1"/>
  <c r="N17" i="1"/>
  <c r="N18" i="1"/>
  <c r="N10" i="1" l="1"/>
  <c r="N15" i="1" s="1"/>
  <c r="M15" i="1"/>
  <c r="N22" i="1"/>
  <c r="N36" i="1"/>
  <c r="N29" i="1"/>
  <c r="W40" i="1"/>
  <c r="W33" i="1"/>
  <c r="V26" i="1"/>
  <c r="W21" i="1"/>
  <c r="W26" i="1" s="1"/>
  <c r="W14" i="1"/>
  <c r="W19" i="1" s="1"/>
  <c r="V19" i="1"/>
  <c r="N43" i="1"/>
</calcChain>
</file>

<file path=xl/sharedStrings.xml><?xml version="1.0" encoding="utf-8"?>
<sst xmlns="http://schemas.openxmlformats.org/spreadsheetml/2006/main" count="26" uniqueCount="18">
  <si>
    <t>Дні</t>
  </si>
  <si>
    <t>Ймовірність</t>
  </si>
  <si>
    <t>←SUM</t>
  </si>
  <si>
    <t>Продажі (тис. шт.)</t>
  </si>
  <si>
    <t>Ймовірність попиту</t>
  </si>
  <si>
    <t>Попит</t>
  </si>
  <si>
    <t>Продано</t>
  </si>
  <si>
    <t>Не продано</t>
  </si>
  <si>
    <t>Незадоволений попит</t>
  </si>
  <si>
    <t>Виготовлення (тис. шт.)</t>
  </si>
  <si>
    <t>Sum =</t>
  </si>
  <si>
    <t>Очікуємий чистий дохід (грн)</t>
  </si>
  <si>
    <t>Чистий дохід зі збитком (грн)</t>
  </si>
  <si>
    <t>Заробіток з 1 булочки(коп)</t>
  </si>
  <si>
    <t>Втрати при непродажі 1 булочки(коп)</t>
  </si>
  <si>
    <t>Собівартість 1 булочки (коп)</t>
  </si>
  <si>
    <t>Ціна 1 булочки (коп)</t>
  </si>
  <si>
    <t>ОПТИМАЛЬНИЙ ВАРІАНТ!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</si>
</sst>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999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9999"/>
      <color rgb="FF9933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22</xdr:row>
      <xdr:rowOff>44451</xdr:rowOff>
    </xdr:from>
    <xdr:to>
      <xdr:col>5</xdr:col>
      <xdr:colOff>364008</xdr:colOff>
      <xdr:row>44</xdr:row>
      <xdr:rowOff>144887</xdr:rowOff>
    </xdr:to>
    <xdr:grpSp>
      <xdr:nvGrpSpPr>
        <xdr:cNvPr id="4" name="Group 15">
          <a:extLst>
            <a:ext uri="{FF2B5EF4-FFF2-40B4-BE49-F238E27FC236}">
              <a16:creationId xmlns:a16="http://schemas.microsoft.com/office/drawing/2014/main" id="{DC24AE39-D735-4A1B-BD6F-141C8D9A5E4D}"/>
            </a:ext>
          </a:extLst>
        </xdr:cNvPr>
        <xdr:cNvGrpSpPr>
          <a:grpSpLocks/>
        </xdr:cNvGrpSpPr>
      </xdr:nvGrpSpPr>
      <xdr:grpSpPr bwMode="auto">
        <a:xfrm>
          <a:off x="222250" y="5219701"/>
          <a:ext cx="4047008" cy="4151736"/>
          <a:chOff x="16" y="-11"/>
          <a:chExt cx="353" cy="439"/>
        </a:xfrm>
      </xdr:grpSpPr>
      <xdr:grpSp>
        <xdr:nvGrpSpPr>
          <xdr:cNvPr id="5" name="Group 16">
            <a:extLst>
              <a:ext uri="{FF2B5EF4-FFF2-40B4-BE49-F238E27FC236}">
                <a16:creationId xmlns:a16="http://schemas.microsoft.com/office/drawing/2014/main" id="{C37C7613-DF00-4240-A1F9-DCC6B37FB6EC}"/>
              </a:ext>
            </a:extLst>
          </xdr:cNvPr>
          <xdr:cNvGrpSpPr>
            <a:grpSpLocks/>
          </xdr:cNvGrpSpPr>
        </xdr:nvGrpSpPr>
        <xdr:grpSpPr bwMode="auto">
          <a:xfrm>
            <a:off x="16" y="-11"/>
            <a:ext cx="353" cy="439"/>
            <a:chOff x="16" y="-11"/>
            <a:chExt cx="353" cy="439"/>
          </a:xfrm>
        </xdr:grpSpPr>
        <xdr:sp macro="" textlink="">
          <xdr:nvSpPr>
            <xdr:cNvPr id="9" name="Rectangle 17">
              <a:extLst>
                <a:ext uri="{FF2B5EF4-FFF2-40B4-BE49-F238E27FC236}">
                  <a16:creationId xmlns:a16="http://schemas.microsoft.com/office/drawing/2014/main" id="{EE67CFE2-C295-43F0-AB4B-EF3331F8E20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" y="159"/>
              <a:ext cx="101" cy="7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uk-UA" sz="900" b="1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Яке вкладення вибрати</a:t>
              </a:r>
            </a:p>
          </xdr:txBody>
        </xdr:sp>
        <xdr:sp macro="" textlink="">
          <xdr:nvSpPr>
            <xdr:cNvPr id="10" name="Oval 18">
              <a:extLst>
                <a:ext uri="{FF2B5EF4-FFF2-40B4-BE49-F238E27FC236}">
                  <a16:creationId xmlns:a16="http://schemas.microsoft.com/office/drawing/2014/main" id="{63D79505-23DB-415F-A1DA-09B0DF5E531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3" y="65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А</a:t>
              </a:r>
            </a:p>
          </xdr:txBody>
        </xdr:sp>
        <xdr:sp macro="" textlink="">
          <xdr:nvSpPr>
            <xdr:cNvPr id="11" name="Line 19">
              <a:extLst>
                <a:ext uri="{FF2B5EF4-FFF2-40B4-BE49-F238E27FC236}">
                  <a16:creationId xmlns:a16="http://schemas.microsoft.com/office/drawing/2014/main" id="{9B6D4303-4532-457D-9CC6-14BDF6A5024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19" y="109"/>
              <a:ext cx="55" cy="73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Oval 21">
              <a:extLst>
                <a:ext uri="{FF2B5EF4-FFF2-40B4-BE49-F238E27FC236}">
                  <a16:creationId xmlns:a16="http://schemas.microsoft.com/office/drawing/2014/main" id="{FAA0BA8F-D943-4434-8575-8A46F908D3C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74" y="297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C</a:t>
              </a:r>
            </a:p>
          </xdr:txBody>
        </xdr:sp>
        <xdr:sp macro="" textlink="">
          <xdr:nvSpPr>
            <xdr:cNvPr id="15" name="Line 23">
              <a:extLst>
                <a:ext uri="{FF2B5EF4-FFF2-40B4-BE49-F238E27FC236}">
                  <a16:creationId xmlns:a16="http://schemas.microsoft.com/office/drawing/2014/main" id="{CADB9A8E-B56F-4B04-B250-62C401E80567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118" y="214"/>
              <a:ext cx="53" cy="9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" name="Oval 18">
              <a:extLst>
                <a:ext uri="{FF2B5EF4-FFF2-40B4-BE49-F238E27FC236}">
                  <a16:creationId xmlns:a16="http://schemas.microsoft.com/office/drawing/2014/main" id="{3A32761C-2F37-4306-8A2A-691A93016F8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6" y="-11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А</a:t>
              </a:r>
            </a:p>
          </xdr:txBody>
        </xdr:sp>
        <xdr:sp macro="" textlink="">
          <xdr:nvSpPr>
            <xdr:cNvPr id="26" name="Oval 18">
              <a:extLst>
                <a:ext uri="{FF2B5EF4-FFF2-40B4-BE49-F238E27FC236}">
                  <a16:creationId xmlns:a16="http://schemas.microsoft.com/office/drawing/2014/main" id="{17076E55-73AA-4C20-ADD7-271E426306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4" y="59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А</a:t>
              </a:r>
            </a:p>
          </xdr:txBody>
        </xdr:sp>
        <xdr:sp macro="" textlink="">
          <xdr:nvSpPr>
            <xdr:cNvPr id="27" name="Oval 18">
              <a:extLst>
                <a:ext uri="{FF2B5EF4-FFF2-40B4-BE49-F238E27FC236}">
                  <a16:creationId xmlns:a16="http://schemas.microsoft.com/office/drawing/2014/main" id="{27D65D5F-EF29-4205-9F07-EB5AE225C05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6" y="129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А</a:t>
              </a:r>
            </a:p>
          </xdr:txBody>
        </xdr:sp>
        <xdr:sp macro="" textlink="">
          <xdr:nvSpPr>
            <xdr:cNvPr id="37" name="Oval 18">
              <a:extLst>
                <a:ext uri="{FF2B5EF4-FFF2-40B4-BE49-F238E27FC236}">
                  <a16:creationId xmlns:a16="http://schemas.microsoft.com/office/drawing/2014/main" id="{2FE128C9-A279-466A-A576-7AB4285474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5" y="233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А</a:t>
              </a:r>
            </a:p>
          </xdr:txBody>
        </xdr:sp>
        <xdr:sp macro="" textlink="">
          <xdr:nvSpPr>
            <xdr:cNvPr id="38" name="Oval 18">
              <a:extLst>
                <a:ext uri="{FF2B5EF4-FFF2-40B4-BE49-F238E27FC236}">
                  <a16:creationId xmlns:a16="http://schemas.microsoft.com/office/drawing/2014/main" id="{05C6CB56-1D63-43F2-A6D1-E226F6A0778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3" y="303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А</a:t>
              </a:r>
            </a:p>
          </xdr:txBody>
        </xdr:sp>
        <xdr:sp macro="" textlink="">
          <xdr:nvSpPr>
            <xdr:cNvPr id="39" name="Oval 18">
              <a:extLst>
                <a:ext uri="{FF2B5EF4-FFF2-40B4-BE49-F238E27FC236}">
                  <a16:creationId xmlns:a16="http://schemas.microsoft.com/office/drawing/2014/main" id="{B4A03D57-7DC3-4085-822D-2657345FABA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3" y="374"/>
              <a:ext cx="53" cy="54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round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uk-UA" sz="1200" b="1" i="0" u="none" strike="noStrike" baseline="0">
                  <a:solidFill>
                    <a:srgbClr val="FF0000"/>
                  </a:solidFill>
                  <a:latin typeface="Arial Cyr"/>
                  <a:cs typeface="Arial Cyr"/>
                </a:rPr>
                <a:t>А</a:t>
              </a:r>
            </a:p>
          </xdr:txBody>
        </xdr:sp>
        <xdr:sp macro="" textlink="">
          <xdr:nvSpPr>
            <xdr:cNvPr id="40" name="Line 23">
              <a:extLst>
                <a:ext uri="{FF2B5EF4-FFF2-40B4-BE49-F238E27FC236}">
                  <a16:creationId xmlns:a16="http://schemas.microsoft.com/office/drawing/2014/main" id="{1407B437-0594-4FDA-82AB-F8116126B66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0" y="348"/>
              <a:ext cx="90" cy="4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" name="Line 23">
              <a:extLst>
                <a:ext uri="{FF2B5EF4-FFF2-40B4-BE49-F238E27FC236}">
                  <a16:creationId xmlns:a16="http://schemas.microsoft.com/office/drawing/2014/main" id="{2080231F-61F6-406B-A874-ACB949550BE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4" y="109"/>
              <a:ext cx="88" cy="4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" name="Line 23">
              <a:extLst>
                <a:ext uri="{FF2B5EF4-FFF2-40B4-BE49-F238E27FC236}">
                  <a16:creationId xmlns:a16="http://schemas.microsoft.com/office/drawing/2014/main" id="{05F50F41-45EA-4D12-B88B-06F956F572D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9" y="87"/>
              <a:ext cx="81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" name="Line 23">
              <a:extLst>
                <a:ext uri="{FF2B5EF4-FFF2-40B4-BE49-F238E27FC236}">
                  <a16:creationId xmlns:a16="http://schemas.microsoft.com/office/drawing/2014/main" id="{6408026C-F4F3-49F6-B16A-68452DEACE5B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16" y="19"/>
              <a:ext cx="94" cy="5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" name="Line 23">
              <a:extLst>
                <a:ext uri="{FF2B5EF4-FFF2-40B4-BE49-F238E27FC236}">
                  <a16:creationId xmlns:a16="http://schemas.microsoft.com/office/drawing/2014/main" id="{05807741-A975-4E19-8872-B601C95A8A5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9" y="326"/>
              <a:ext cx="81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" name="Line 23">
              <a:extLst>
                <a:ext uri="{FF2B5EF4-FFF2-40B4-BE49-F238E27FC236}">
                  <a16:creationId xmlns:a16="http://schemas.microsoft.com/office/drawing/2014/main" id="{C0809078-B7C5-401A-A4C9-8603CC59235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220" y="263"/>
              <a:ext cx="91" cy="39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333399" mc:Ignorable="a14" a14:legacySpreadsheetColorIndex="62"/>
              </a:solidFill>
              <a:prstDash val="lg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" name="Text Box 26">
            <a:extLst>
              <a:ext uri="{FF2B5EF4-FFF2-40B4-BE49-F238E27FC236}">
                <a16:creationId xmlns:a16="http://schemas.microsoft.com/office/drawing/2014/main" id="{C25C0E8B-95B2-4439-AC39-31F4A3EC35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225" y="269"/>
            <a:ext cx="68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uk-UA" sz="1000" b="0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інфляція</a:t>
            </a:r>
          </a:p>
        </xdr:txBody>
      </xdr:sp>
      <xdr:sp macro="" textlink="">
        <xdr:nvSpPr>
          <xdr:cNvPr id="34" name="Text Box 26">
            <a:extLst>
              <a:ext uri="{FF2B5EF4-FFF2-40B4-BE49-F238E27FC236}">
                <a16:creationId xmlns:a16="http://schemas.microsoft.com/office/drawing/2014/main" id="{3762DB2B-69C5-4935-BEA7-E91D757CF9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244" y="312"/>
            <a:ext cx="41" cy="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uk-UA" sz="1000" b="0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спад</a:t>
            </a:r>
          </a:p>
        </xdr:txBody>
      </xdr:sp>
      <xdr:sp macro="" textlink="">
        <xdr:nvSpPr>
          <xdr:cNvPr id="35" name="Text Box 26">
            <a:extLst>
              <a:ext uri="{FF2B5EF4-FFF2-40B4-BE49-F238E27FC236}">
                <a16:creationId xmlns:a16="http://schemas.microsoft.com/office/drawing/2014/main" id="{7841662A-5197-4E91-B9E8-21B623A0193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32" y="358"/>
            <a:ext cx="50" cy="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27432" rIns="0" bIns="0" anchor="t" upright="1"/>
          <a:lstStyle/>
          <a:p>
            <a:pPr algn="l" rtl="0">
              <a:defRPr sz="1000"/>
            </a:pPr>
            <a:r>
              <a:rPr lang="uk-UA" sz="1000" b="0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незмін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zoomScaleNormal="100" workbookViewId="0">
      <selection activeCell="D35" sqref="D35"/>
    </sheetView>
  </sheetViews>
  <sheetFormatPr defaultColWidth="11.1796875" defaultRowHeight="14.5" x14ac:dyDescent="0.35"/>
  <cols>
    <col min="6" max="6" width="13.6328125" customWidth="1"/>
    <col min="7" max="7" width="11.90625" customWidth="1"/>
    <col min="8" max="8" width="12.08984375" customWidth="1"/>
  </cols>
  <sheetData>
    <row r="1" spans="1:23" ht="69" customHeight="1" x14ac:dyDescent="0.35">
      <c r="A1" s="17" t="s">
        <v>3</v>
      </c>
      <c r="B1" s="2" t="s">
        <v>0</v>
      </c>
      <c r="C1" s="2" t="s">
        <v>1</v>
      </c>
      <c r="E1" s="18" t="s">
        <v>16</v>
      </c>
      <c r="F1" s="18" t="s">
        <v>15</v>
      </c>
      <c r="G1" s="18" t="s">
        <v>13</v>
      </c>
      <c r="H1" s="6" t="s">
        <v>14</v>
      </c>
    </row>
    <row r="2" spans="1:23" x14ac:dyDescent="0.35">
      <c r="A2" s="1">
        <v>10</v>
      </c>
      <c r="B2" s="1">
        <v>5</v>
      </c>
      <c r="C2" s="3">
        <f>B2/$B$7</f>
        <v>0.1</v>
      </c>
      <c r="E2">
        <v>40</v>
      </c>
      <c r="F2">
        <v>30</v>
      </c>
      <c r="G2">
        <f>E2-F2</f>
        <v>10</v>
      </c>
      <c r="H2">
        <v>20</v>
      </c>
    </row>
    <row r="3" spans="1:23" x14ac:dyDescent="0.35">
      <c r="A3" s="1">
        <v>12</v>
      </c>
      <c r="B3" s="1">
        <v>10</v>
      </c>
      <c r="C3" s="4">
        <f t="shared" ref="C3:C6" si="0">B3/$B$7</f>
        <v>0.2</v>
      </c>
    </row>
    <row r="4" spans="1:23" x14ac:dyDescent="0.35">
      <c r="A4" s="1">
        <v>14</v>
      </c>
      <c r="B4" s="1">
        <v>15</v>
      </c>
      <c r="C4" s="4">
        <f t="shared" si="0"/>
        <v>0.3</v>
      </c>
    </row>
    <row r="5" spans="1:23" x14ac:dyDescent="0.35">
      <c r="A5" s="1">
        <v>16</v>
      </c>
      <c r="B5" s="1">
        <v>15</v>
      </c>
      <c r="C5" s="4">
        <f t="shared" si="0"/>
        <v>0.3</v>
      </c>
    </row>
    <row r="6" spans="1:23" x14ac:dyDescent="0.35">
      <c r="A6" s="2">
        <v>18</v>
      </c>
      <c r="B6" s="2">
        <v>5</v>
      </c>
      <c r="C6" s="5">
        <f t="shared" si="0"/>
        <v>0.1</v>
      </c>
    </row>
    <row r="7" spans="1:23" x14ac:dyDescent="0.35">
      <c r="A7">
        <f>SUM(A2:A6)</f>
        <v>70</v>
      </c>
      <c r="B7">
        <f>SUM(B2:B6)</f>
        <v>50</v>
      </c>
      <c r="C7" s="4">
        <f>SUM(C2:C6)</f>
        <v>1.0000000000000002</v>
      </c>
      <c r="D7" t="s">
        <v>2</v>
      </c>
    </row>
    <row r="9" spans="1:23" s="7" customFormat="1" ht="48.5" customHeight="1" x14ac:dyDescent="0.35">
      <c r="G9" s="7" t="s">
        <v>4</v>
      </c>
      <c r="H9" s="7" t="s">
        <v>9</v>
      </c>
      <c r="I9" s="7" t="s">
        <v>5</v>
      </c>
      <c r="J9" s="7" t="s">
        <v>6</v>
      </c>
      <c r="K9" s="7" t="s">
        <v>7</v>
      </c>
      <c r="L9" s="7" t="s">
        <v>8</v>
      </c>
      <c r="M9" s="7" t="s">
        <v>11</v>
      </c>
      <c r="N9" s="7" t="s">
        <v>12</v>
      </c>
    </row>
    <row r="10" spans="1:23" x14ac:dyDescent="0.35">
      <c r="G10" s="8">
        <f>$C$2</f>
        <v>0.1</v>
      </c>
      <c r="H10" s="8">
        <f>$A$2</f>
        <v>10</v>
      </c>
      <c r="I10" s="8">
        <f>$A$2</f>
        <v>10</v>
      </c>
      <c r="J10" s="8">
        <f>IF((H10&lt;I10),H10,I10)</f>
        <v>10</v>
      </c>
      <c r="K10" s="8">
        <f>H10-J10</f>
        <v>0</v>
      </c>
      <c r="L10" s="8">
        <f>I10-J10</f>
        <v>0</v>
      </c>
      <c r="M10" s="8">
        <f>$G$2*J10*1000/100</f>
        <v>1000</v>
      </c>
      <c r="N10" s="8">
        <f>M10-K10*$H$2*1000/100</f>
        <v>1000</v>
      </c>
    </row>
    <row r="11" spans="1:23" x14ac:dyDescent="0.35">
      <c r="G11" s="8">
        <f>$C$3</f>
        <v>0.2</v>
      </c>
      <c r="H11" s="8">
        <f t="shared" ref="H11:H14" si="1">$A$2</f>
        <v>10</v>
      </c>
      <c r="I11" s="8">
        <f>$A$3</f>
        <v>12</v>
      </c>
      <c r="J11" s="8">
        <f>IF((H11&lt;I11),H11,I11)</f>
        <v>10</v>
      </c>
      <c r="K11" s="8">
        <f t="shared" ref="K11:K14" si="2">H11-J11</f>
        <v>0</v>
      </c>
      <c r="L11" s="8">
        <f t="shared" ref="L11:L14" si="3">I11-J11</f>
        <v>2</v>
      </c>
      <c r="M11" s="8">
        <f>$G$2*J11*1000/100</f>
        <v>1000</v>
      </c>
      <c r="N11" s="8">
        <f t="shared" ref="N11:N14" si="4">M11-K11*$H$2*1000/100</f>
        <v>1000</v>
      </c>
    </row>
    <row r="12" spans="1:23" x14ac:dyDescent="0.35">
      <c r="G12" s="8">
        <f>$C$4</f>
        <v>0.3</v>
      </c>
      <c r="H12" s="8">
        <f t="shared" si="1"/>
        <v>10</v>
      </c>
      <c r="I12" s="8">
        <f>$A$4</f>
        <v>14</v>
      </c>
      <c r="J12" s="8">
        <f t="shared" ref="J12:J14" si="5">IF((H12&lt;I12),H12,I12)</f>
        <v>10</v>
      </c>
      <c r="K12" s="8">
        <f t="shared" si="2"/>
        <v>0</v>
      </c>
      <c r="L12" s="8">
        <f t="shared" si="3"/>
        <v>4</v>
      </c>
      <c r="M12" s="8">
        <f>$G$2*J12*1000/100</f>
        <v>1000</v>
      </c>
      <c r="N12" s="8">
        <f t="shared" si="4"/>
        <v>1000</v>
      </c>
    </row>
    <row r="13" spans="1:23" x14ac:dyDescent="0.35">
      <c r="G13" s="8">
        <f>$C$5</f>
        <v>0.3</v>
      </c>
      <c r="H13" s="8">
        <f t="shared" si="1"/>
        <v>10</v>
      </c>
      <c r="I13" s="8">
        <f>$A$5</f>
        <v>16</v>
      </c>
      <c r="J13" s="8">
        <f t="shared" si="5"/>
        <v>10</v>
      </c>
      <c r="K13" s="8">
        <f t="shared" si="2"/>
        <v>0</v>
      </c>
      <c r="L13" s="8">
        <f t="shared" si="3"/>
        <v>6</v>
      </c>
      <c r="M13" s="8">
        <f>$G$2*J13*1000/100</f>
        <v>1000</v>
      </c>
      <c r="N13" s="8">
        <f t="shared" si="4"/>
        <v>1000</v>
      </c>
    </row>
    <row r="14" spans="1:23" x14ac:dyDescent="0.35">
      <c r="G14" s="8">
        <f>$C$6</f>
        <v>0.1</v>
      </c>
      <c r="H14" s="8">
        <f t="shared" si="1"/>
        <v>10</v>
      </c>
      <c r="I14" s="8">
        <f>$A$6</f>
        <v>18</v>
      </c>
      <c r="J14" s="8">
        <f t="shared" si="5"/>
        <v>10</v>
      </c>
      <c r="K14" s="8">
        <f t="shared" si="2"/>
        <v>0</v>
      </c>
      <c r="L14" s="8">
        <f t="shared" si="3"/>
        <v>8</v>
      </c>
      <c r="M14" s="8">
        <f>$G$2*J14*1000/100</f>
        <v>1000</v>
      </c>
      <c r="N14" s="8">
        <f t="shared" si="4"/>
        <v>1000</v>
      </c>
      <c r="P14" s="16">
        <f>$C$2</f>
        <v>0.1</v>
      </c>
      <c r="Q14" s="16">
        <f t="shared" ref="Q14:Q17" si="6">$A$2+1</f>
        <v>11</v>
      </c>
      <c r="R14" s="16">
        <f>$A$2</f>
        <v>10</v>
      </c>
      <c r="S14" s="16">
        <f>IF((Q14&lt;R14),Q14,R14)</f>
        <v>10</v>
      </c>
      <c r="T14" s="16">
        <f>Q14-S14</f>
        <v>1</v>
      </c>
      <c r="U14" s="16">
        <f>R14-S14</f>
        <v>0</v>
      </c>
      <c r="V14" s="16">
        <f>$G$2*S14*1000/100</f>
        <v>1000</v>
      </c>
      <c r="W14" s="16">
        <f>V14-T14*$H$2*1000/100</f>
        <v>800</v>
      </c>
    </row>
    <row r="15" spans="1:23" x14ac:dyDescent="0.35">
      <c r="L15" t="s">
        <v>10</v>
      </c>
      <c r="M15">
        <f>SUM(M10:M14)</f>
        <v>5000</v>
      </c>
      <c r="N15">
        <f>SUM(N10:N14)</f>
        <v>5000</v>
      </c>
      <c r="P15" s="16">
        <f>$C$3</f>
        <v>0.2</v>
      </c>
      <c r="Q15" s="16">
        <f t="shared" si="6"/>
        <v>11</v>
      </c>
      <c r="R15" s="16">
        <f>$A$3</f>
        <v>12</v>
      </c>
      <c r="S15" s="16">
        <f>IF((Q15&lt;R15),Q15,R15)</f>
        <v>11</v>
      </c>
      <c r="T15" s="16">
        <f t="shared" ref="T15:T18" si="7">Q15-S15</f>
        <v>0</v>
      </c>
      <c r="U15" s="16">
        <f t="shared" ref="U15:U18" si="8">R15-S15</f>
        <v>1</v>
      </c>
      <c r="V15" s="16">
        <f>$G$2*S15*1000/100</f>
        <v>1100</v>
      </c>
      <c r="W15" s="16">
        <f t="shared" ref="W15:W18" si="9">V15-T15*$H$2*1000/100</f>
        <v>1100</v>
      </c>
    </row>
    <row r="16" spans="1:23" x14ac:dyDescent="0.35">
      <c r="P16" s="16">
        <f>$C$4</f>
        <v>0.3</v>
      </c>
      <c r="Q16" s="16">
        <f t="shared" si="6"/>
        <v>11</v>
      </c>
      <c r="R16" s="16">
        <f>$A$4</f>
        <v>14</v>
      </c>
      <c r="S16" s="16">
        <f t="shared" ref="S16:S18" si="10">IF((Q16&lt;R16),Q16,R16)</f>
        <v>11</v>
      </c>
      <c r="T16" s="16">
        <f t="shared" si="7"/>
        <v>0</v>
      </c>
      <c r="U16" s="16">
        <f t="shared" si="8"/>
        <v>3</v>
      </c>
      <c r="V16" s="16">
        <f>$G$2*S16*1000/100</f>
        <v>1100</v>
      </c>
      <c r="W16" s="16">
        <f t="shared" si="9"/>
        <v>1100</v>
      </c>
    </row>
    <row r="17" spans="7:23" x14ac:dyDescent="0.35">
      <c r="G17" s="9">
        <f>$C$2</f>
        <v>0.1</v>
      </c>
      <c r="H17" s="9">
        <f>$A$3</f>
        <v>12</v>
      </c>
      <c r="I17" s="9">
        <f>$A$2</f>
        <v>10</v>
      </c>
      <c r="J17" s="9">
        <f>IF((H17&lt;I17),H17,I17)</f>
        <v>10</v>
      </c>
      <c r="K17" s="9">
        <f>H17-J17</f>
        <v>2</v>
      </c>
      <c r="L17" s="9">
        <f>I17-J17</f>
        <v>0</v>
      </c>
      <c r="M17" s="9">
        <f>$G$2*J17*1000/100</f>
        <v>1000</v>
      </c>
      <c r="N17" s="9">
        <f>M17-K17*$H$2*1000/100</f>
        <v>600</v>
      </c>
      <c r="P17" s="16">
        <f>$C$5</f>
        <v>0.3</v>
      </c>
      <c r="Q17" s="16">
        <f t="shared" si="6"/>
        <v>11</v>
      </c>
      <c r="R17" s="16">
        <f>$A$5</f>
        <v>16</v>
      </c>
      <c r="S17" s="16">
        <f t="shared" si="10"/>
        <v>11</v>
      </c>
      <c r="T17" s="16">
        <f t="shared" si="7"/>
        <v>0</v>
      </c>
      <c r="U17" s="16">
        <f t="shared" si="8"/>
        <v>5</v>
      </c>
      <c r="V17" s="16">
        <f>$G$2*S17*1000/100</f>
        <v>1100</v>
      </c>
      <c r="W17" s="16">
        <f t="shared" si="9"/>
        <v>1100</v>
      </c>
    </row>
    <row r="18" spans="7:23" x14ac:dyDescent="0.35">
      <c r="G18" s="9">
        <f>$C$3</f>
        <v>0.2</v>
      </c>
      <c r="H18" s="9">
        <f t="shared" ref="H18:H21" si="11">$A$3</f>
        <v>12</v>
      </c>
      <c r="I18" s="9">
        <f>$A$3</f>
        <v>12</v>
      </c>
      <c r="J18" s="9">
        <f>IF((H18&lt;I18),H18,I18)</f>
        <v>12</v>
      </c>
      <c r="K18" s="9">
        <f t="shared" ref="K18:K21" si="12">H18-J18</f>
        <v>0</v>
      </c>
      <c r="L18" s="9">
        <f t="shared" ref="L18:L21" si="13">I18-J18</f>
        <v>0</v>
      </c>
      <c r="M18" s="9">
        <f>$G$2*J18*1000/100</f>
        <v>1200</v>
      </c>
      <c r="N18" s="9">
        <f t="shared" ref="N18:N21" si="14">M18-K18*$H$2*1000/100</f>
        <v>1200</v>
      </c>
      <c r="P18" s="16">
        <f>$C$6</f>
        <v>0.1</v>
      </c>
      <c r="Q18" s="16">
        <f>$A$2+1</f>
        <v>11</v>
      </c>
      <c r="R18" s="16">
        <f>$A$6</f>
        <v>18</v>
      </c>
      <c r="S18" s="16">
        <f t="shared" si="10"/>
        <v>11</v>
      </c>
      <c r="T18" s="16">
        <f t="shared" si="7"/>
        <v>0</v>
      </c>
      <c r="U18" s="16">
        <f t="shared" si="8"/>
        <v>7</v>
      </c>
      <c r="V18" s="16">
        <f>$G$2*S18*1000/100</f>
        <v>1100</v>
      </c>
      <c r="W18" s="16">
        <f t="shared" si="9"/>
        <v>1100</v>
      </c>
    </row>
    <row r="19" spans="7:23" x14ac:dyDescent="0.35">
      <c r="G19" s="9">
        <f>$C$4</f>
        <v>0.3</v>
      </c>
      <c r="H19" s="9">
        <f t="shared" si="11"/>
        <v>12</v>
      </c>
      <c r="I19" s="9">
        <f>$A$4</f>
        <v>14</v>
      </c>
      <c r="J19" s="9">
        <f t="shared" ref="J19:J21" si="15">IF((H19&lt;I19),H19,I19)</f>
        <v>12</v>
      </c>
      <c r="K19" s="9">
        <f t="shared" si="12"/>
        <v>0</v>
      </c>
      <c r="L19" s="9">
        <f t="shared" si="13"/>
        <v>2</v>
      </c>
      <c r="M19" s="9">
        <f>$G$2*J19*1000/100</f>
        <v>1200</v>
      </c>
      <c r="N19" s="9">
        <f t="shared" si="14"/>
        <v>1200</v>
      </c>
      <c r="U19" t="s">
        <v>10</v>
      </c>
      <c r="V19">
        <f>SUM(V14:V18)</f>
        <v>5400</v>
      </c>
      <c r="W19">
        <f>SUM(W14:W18)</f>
        <v>5200</v>
      </c>
    </row>
    <row r="20" spans="7:23" x14ac:dyDescent="0.35">
      <c r="G20" s="9">
        <f>$C$5</f>
        <v>0.3</v>
      </c>
      <c r="H20" s="9">
        <f t="shared" si="11"/>
        <v>12</v>
      </c>
      <c r="I20" s="9">
        <f>$A$5</f>
        <v>16</v>
      </c>
      <c r="J20" s="9">
        <f t="shared" si="15"/>
        <v>12</v>
      </c>
      <c r="K20" s="9">
        <f t="shared" si="12"/>
        <v>0</v>
      </c>
      <c r="L20" s="9">
        <f t="shared" si="13"/>
        <v>4</v>
      </c>
      <c r="M20" s="9">
        <f>$G$2*J20*1000/100</f>
        <v>1200</v>
      </c>
      <c r="N20" s="9">
        <f t="shared" si="14"/>
        <v>1200</v>
      </c>
    </row>
    <row r="21" spans="7:23" x14ac:dyDescent="0.35">
      <c r="G21" s="9">
        <f>$C$6</f>
        <v>0.1</v>
      </c>
      <c r="H21" s="9">
        <f t="shared" si="11"/>
        <v>12</v>
      </c>
      <c r="I21" s="9">
        <f>$A$6</f>
        <v>18</v>
      </c>
      <c r="J21" s="9">
        <f t="shared" si="15"/>
        <v>12</v>
      </c>
      <c r="K21" s="9">
        <f t="shared" si="12"/>
        <v>0</v>
      </c>
      <c r="L21" s="9">
        <f t="shared" si="13"/>
        <v>6</v>
      </c>
      <c r="M21" s="9">
        <f>$G$2*J21*1000/100</f>
        <v>1200</v>
      </c>
      <c r="N21" s="9">
        <f t="shared" si="14"/>
        <v>1200</v>
      </c>
      <c r="P21" s="15">
        <f>$C$2</f>
        <v>0.1</v>
      </c>
      <c r="Q21" s="15">
        <f>$A$3+1</f>
        <v>13</v>
      </c>
      <c r="R21" s="15">
        <f>$A$2</f>
        <v>10</v>
      </c>
      <c r="S21" s="15">
        <f>IF((Q21&lt;R21),Q21,R21)</f>
        <v>10</v>
      </c>
      <c r="T21" s="15">
        <f>Q21-S21</f>
        <v>3</v>
      </c>
      <c r="U21" s="15">
        <f>R21-S21</f>
        <v>0</v>
      </c>
      <c r="V21" s="15">
        <f>$G$2*S21*1000/100</f>
        <v>1000</v>
      </c>
      <c r="W21" s="15">
        <f>V21-T21*$H$2*1000/100</f>
        <v>400</v>
      </c>
    </row>
    <row r="22" spans="7:23" x14ac:dyDescent="0.35">
      <c r="G22" s="19" t="s">
        <v>17</v>
      </c>
      <c r="H22" s="19"/>
      <c r="I22" s="19"/>
      <c r="J22" s="19"/>
      <c r="K22" s="19"/>
      <c r="L22" t="s">
        <v>10</v>
      </c>
      <c r="M22">
        <f>SUM(M17:M21)</f>
        <v>5800</v>
      </c>
      <c r="N22">
        <f>SUM(N17:N21)</f>
        <v>5400</v>
      </c>
      <c r="P22" s="15">
        <f>$C$3</f>
        <v>0.2</v>
      </c>
      <c r="Q22" s="15">
        <f t="shared" ref="Q22:Q25" si="16">$A$3+1</f>
        <v>13</v>
      </c>
      <c r="R22" s="15">
        <f>$A$3</f>
        <v>12</v>
      </c>
      <c r="S22" s="15">
        <f>IF((Q22&lt;R22),Q22,R22)</f>
        <v>12</v>
      </c>
      <c r="T22" s="15">
        <f t="shared" ref="T22:T25" si="17">Q22-S22</f>
        <v>1</v>
      </c>
      <c r="U22" s="15">
        <f t="shared" ref="U22:U25" si="18">R22-S22</f>
        <v>0</v>
      </c>
      <c r="V22" s="15">
        <f>$G$2*S22*1000/100</f>
        <v>1200</v>
      </c>
      <c r="W22" s="15">
        <f t="shared" ref="W22:W25" si="19">V22-T22*$H$2*1000/100</f>
        <v>1000</v>
      </c>
    </row>
    <row r="23" spans="7:23" x14ac:dyDescent="0.35">
      <c r="P23" s="15">
        <f>$C$4</f>
        <v>0.3</v>
      </c>
      <c r="Q23" s="15">
        <f t="shared" si="16"/>
        <v>13</v>
      </c>
      <c r="R23" s="15">
        <f>$A$4</f>
        <v>14</v>
      </c>
      <c r="S23" s="15">
        <f t="shared" ref="S23:S25" si="20">IF((Q23&lt;R23),Q23,R23)</f>
        <v>13</v>
      </c>
      <c r="T23" s="15">
        <f t="shared" si="17"/>
        <v>0</v>
      </c>
      <c r="U23" s="15">
        <f t="shared" si="18"/>
        <v>1</v>
      </c>
      <c r="V23" s="15">
        <f>$G$2*S23*1000/100</f>
        <v>1300</v>
      </c>
      <c r="W23" s="15">
        <f t="shared" si="19"/>
        <v>1300</v>
      </c>
    </row>
    <row r="24" spans="7:23" x14ac:dyDescent="0.35">
      <c r="G24" s="10">
        <f>$C$2</f>
        <v>0.1</v>
      </c>
      <c r="H24" s="10">
        <f>$A$4</f>
        <v>14</v>
      </c>
      <c r="I24" s="10">
        <f>$A$2</f>
        <v>10</v>
      </c>
      <c r="J24" s="10">
        <f>IF((H24&lt;I24),H24,I24)</f>
        <v>10</v>
      </c>
      <c r="K24" s="10">
        <f>H24-J24</f>
        <v>4</v>
      </c>
      <c r="L24" s="10">
        <f>I24-J24</f>
        <v>0</v>
      </c>
      <c r="M24" s="10">
        <f>$G$2*J24*1000/100</f>
        <v>1000</v>
      </c>
      <c r="N24" s="10">
        <f>M24-K24*$H$2*1000/100</f>
        <v>200</v>
      </c>
      <c r="P24" s="15">
        <f>$C$5</f>
        <v>0.3</v>
      </c>
      <c r="Q24" s="15">
        <f t="shared" si="16"/>
        <v>13</v>
      </c>
      <c r="R24" s="15">
        <f>$A$5</f>
        <v>16</v>
      </c>
      <c r="S24" s="15">
        <f t="shared" si="20"/>
        <v>13</v>
      </c>
      <c r="T24" s="15">
        <f t="shared" si="17"/>
        <v>0</v>
      </c>
      <c r="U24" s="15">
        <f t="shared" si="18"/>
        <v>3</v>
      </c>
      <c r="V24" s="15">
        <f>$G$2*S24*1000/100</f>
        <v>1300</v>
      </c>
      <c r="W24" s="15">
        <f t="shared" si="19"/>
        <v>1300</v>
      </c>
    </row>
    <row r="25" spans="7:23" x14ac:dyDescent="0.35">
      <c r="G25" s="10">
        <f>$C$3</f>
        <v>0.2</v>
      </c>
      <c r="H25" s="10">
        <f t="shared" ref="H25:H28" si="21">$A$4</f>
        <v>14</v>
      </c>
      <c r="I25" s="10">
        <f>$A$3</f>
        <v>12</v>
      </c>
      <c r="J25" s="10">
        <f>IF((H25&lt;I25),H25,I25)</f>
        <v>12</v>
      </c>
      <c r="K25" s="10">
        <f t="shared" ref="K25:K28" si="22">H25-J25</f>
        <v>2</v>
      </c>
      <c r="L25" s="10">
        <f t="shared" ref="L25:L28" si="23">I25-J25</f>
        <v>0</v>
      </c>
      <c r="M25" s="10">
        <f>$G$2*J25*1000/100</f>
        <v>1200</v>
      </c>
      <c r="N25" s="10">
        <f t="shared" ref="N25:N28" si="24">M25-K25*$H$2*1000/100</f>
        <v>800</v>
      </c>
      <c r="P25" s="15">
        <f>$C$6</f>
        <v>0.1</v>
      </c>
      <c r="Q25" s="15">
        <f t="shared" si="16"/>
        <v>13</v>
      </c>
      <c r="R25" s="15">
        <f>$A$6</f>
        <v>18</v>
      </c>
      <c r="S25" s="15">
        <f t="shared" si="20"/>
        <v>13</v>
      </c>
      <c r="T25" s="15">
        <f t="shared" si="17"/>
        <v>0</v>
      </c>
      <c r="U25" s="15">
        <f t="shared" si="18"/>
        <v>5</v>
      </c>
      <c r="V25" s="15">
        <f>$G$2*S25*1000/100</f>
        <v>1300</v>
      </c>
      <c r="W25" s="15">
        <f t="shared" si="19"/>
        <v>1300</v>
      </c>
    </row>
    <row r="26" spans="7:23" x14ac:dyDescent="0.35">
      <c r="G26" s="10">
        <f>$C$4</f>
        <v>0.3</v>
      </c>
      <c r="H26" s="10">
        <f t="shared" si="21"/>
        <v>14</v>
      </c>
      <c r="I26" s="10">
        <f>$A$4</f>
        <v>14</v>
      </c>
      <c r="J26" s="10">
        <f t="shared" ref="J26:J28" si="25">IF((H26&lt;I26),H26,I26)</f>
        <v>14</v>
      </c>
      <c r="K26" s="10">
        <f t="shared" si="22"/>
        <v>0</v>
      </c>
      <c r="L26" s="10">
        <f t="shared" si="23"/>
        <v>0</v>
      </c>
      <c r="M26" s="10">
        <f>$G$2*J26*1000/100</f>
        <v>1400</v>
      </c>
      <c r="N26" s="10">
        <f t="shared" si="24"/>
        <v>1400</v>
      </c>
      <c r="U26" t="s">
        <v>10</v>
      </c>
      <c r="V26">
        <f>SUM(V21:V25)</f>
        <v>6100</v>
      </c>
      <c r="W26">
        <f>SUM(W21:W25)</f>
        <v>5300</v>
      </c>
    </row>
    <row r="27" spans="7:23" x14ac:dyDescent="0.35">
      <c r="G27" s="10">
        <f>$C$5</f>
        <v>0.3</v>
      </c>
      <c r="H27" s="10">
        <f t="shared" si="21"/>
        <v>14</v>
      </c>
      <c r="I27" s="10">
        <f>$A$5</f>
        <v>16</v>
      </c>
      <c r="J27" s="10">
        <f t="shared" si="25"/>
        <v>14</v>
      </c>
      <c r="K27" s="10">
        <f t="shared" si="22"/>
        <v>0</v>
      </c>
      <c r="L27" s="10">
        <f t="shared" si="23"/>
        <v>2</v>
      </c>
      <c r="M27" s="10">
        <f>$G$2*J27*1000/100</f>
        <v>1400</v>
      </c>
      <c r="N27" s="10">
        <f t="shared" si="24"/>
        <v>1400</v>
      </c>
    </row>
    <row r="28" spans="7:23" x14ac:dyDescent="0.35">
      <c r="G28" s="10">
        <f>$C$6</f>
        <v>0.1</v>
      </c>
      <c r="H28" s="10">
        <f t="shared" si="21"/>
        <v>14</v>
      </c>
      <c r="I28" s="10">
        <f>$A$6</f>
        <v>18</v>
      </c>
      <c r="J28" s="10">
        <f t="shared" si="25"/>
        <v>14</v>
      </c>
      <c r="K28" s="10">
        <f t="shared" si="22"/>
        <v>0</v>
      </c>
      <c r="L28" s="10">
        <f t="shared" si="23"/>
        <v>4</v>
      </c>
      <c r="M28" s="10">
        <f>$G$2*J28*1000/100</f>
        <v>1400</v>
      </c>
      <c r="N28" s="10">
        <f t="shared" si="24"/>
        <v>1400</v>
      </c>
      <c r="P28" s="14">
        <f>$C$2</f>
        <v>0.1</v>
      </c>
      <c r="Q28" s="14">
        <f>$A$4+1</f>
        <v>15</v>
      </c>
      <c r="R28" s="14">
        <f>$A$2</f>
        <v>10</v>
      </c>
      <c r="S28" s="14">
        <f>IF((Q28&lt;R28),Q28,R28)</f>
        <v>10</v>
      </c>
      <c r="T28" s="14">
        <f>Q28-S28</f>
        <v>5</v>
      </c>
      <c r="U28" s="14">
        <f>R28-S28</f>
        <v>0</v>
      </c>
      <c r="V28" s="14">
        <f>$G$2*S28*1000/100</f>
        <v>1000</v>
      </c>
      <c r="W28" s="14">
        <f>V28-T28*$H$2*1000/100</f>
        <v>0</v>
      </c>
    </row>
    <row r="29" spans="7:23" x14ac:dyDescent="0.35">
      <c r="L29" t="s">
        <v>10</v>
      </c>
      <c r="M29">
        <f>SUM(M24:M28)</f>
        <v>6400</v>
      </c>
      <c r="N29">
        <f>SUM(N24:N28)</f>
        <v>5200</v>
      </c>
      <c r="P29" s="14">
        <f>$C$3</f>
        <v>0.2</v>
      </c>
      <c r="Q29" s="14">
        <f t="shared" ref="Q29:Q32" si="26">$A$4+1</f>
        <v>15</v>
      </c>
      <c r="R29" s="14">
        <f>$A$3</f>
        <v>12</v>
      </c>
      <c r="S29" s="14">
        <f>IF((Q29&lt;R29),Q29,R29)</f>
        <v>12</v>
      </c>
      <c r="T29" s="14">
        <f t="shared" ref="T29:T32" si="27">Q29-S29</f>
        <v>3</v>
      </c>
      <c r="U29" s="14">
        <f t="shared" ref="U29:U32" si="28">R29-S29</f>
        <v>0</v>
      </c>
      <c r="V29" s="14">
        <f>$G$2*S29*1000/100</f>
        <v>1200</v>
      </c>
      <c r="W29" s="14">
        <f t="shared" ref="W29:W32" si="29">V29-T29*$H$2*1000/100</f>
        <v>600</v>
      </c>
    </row>
    <row r="30" spans="7:23" x14ac:dyDescent="0.35">
      <c r="P30" s="14">
        <f>$C$4</f>
        <v>0.3</v>
      </c>
      <c r="Q30" s="14">
        <f t="shared" si="26"/>
        <v>15</v>
      </c>
      <c r="R30" s="14">
        <f>$A$4</f>
        <v>14</v>
      </c>
      <c r="S30" s="14">
        <f t="shared" ref="S30:S32" si="30">IF((Q30&lt;R30),Q30,R30)</f>
        <v>14</v>
      </c>
      <c r="T30" s="14">
        <f t="shared" si="27"/>
        <v>1</v>
      </c>
      <c r="U30" s="14">
        <f t="shared" si="28"/>
        <v>0</v>
      </c>
      <c r="V30" s="14">
        <f>$G$2*S30*1000/100</f>
        <v>1400</v>
      </c>
      <c r="W30" s="14">
        <f t="shared" si="29"/>
        <v>1200</v>
      </c>
    </row>
    <row r="31" spans="7:23" x14ac:dyDescent="0.35">
      <c r="G31" s="11">
        <f>$C$2</f>
        <v>0.1</v>
      </c>
      <c r="H31" s="11">
        <f>$A$5</f>
        <v>16</v>
      </c>
      <c r="I31" s="11">
        <f>$A$2</f>
        <v>10</v>
      </c>
      <c r="J31" s="11">
        <f>IF((H31&lt;I31),H31,I31)</f>
        <v>10</v>
      </c>
      <c r="K31" s="11">
        <f>H31-J31</f>
        <v>6</v>
      </c>
      <c r="L31" s="11">
        <f>I31-J31</f>
        <v>0</v>
      </c>
      <c r="M31" s="11">
        <f>$G$2*J31*1000/100</f>
        <v>1000</v>
      </c>
      <c r="N31" s="11">
        <f>M31-K31*$H$2*1000/100</f>
        <v>-200</v>
      </c>
      <c r="P31" s="14">
        <f>$C$5</f>
        <v>0.3</v>
      </c>
      <c r="Q31" s="14">
        <f t="shared" si="26"/>
        <v>15</v>
      </c>
      <c r="R31" s="14">
        <f>$A$5</f>
        <v>16</v>
      </c>
      <c r="S31" s="14">
        <f t="shared" si="30"/>
        <v>15</v>
      </c>
      <c r="T31" s="14">
        <f t="shared" si="27"/>
        <v>0</v>
      </c>
      <c r="U31" s="14">
        <f t="shared" si="28"/>
        <v>1</v>
      </c>
      <c r="V31" s="14">
        <f>$G$2*S31*1000/100</f>
        <v>1500</v>
      </c>
      <c r="W31" s="14">
        <f t="shared" si="29"/>
        <v>1500</v>
      </c>
    </row>
    <row r="32" spans="7:23" x14ac:dyDescent="0.35">
      <c r="G32" s="11">
        <f>$C$3</f>
        <v>0.2</v>
      </c>
      <c r="H32" s="11">
        <f t="shared" ref="H32:H35" si="31">$A$5</f>
        <v>16</v>
      </c>
      <c r="I32" s="11">
        <f>$A$3</f>
        <v>12</v>
      </c>
      <c r="J32" s="11">
        <f>IF((H32&lt;I32),H32,I32)</f>
        <v>12</v>
      </c>
      <c r="K32" s="11">
        <f t="shared" ref="K32:K35" si="32">H32-J32</f>
        <v>4</v>
      </c>
      <c r="L32" s="11">
        <f t="shared" ref="L32:L35" si="33">I32-J32</f>
        <v>0</v>
      </c>
      <c r="M32" s="11">
        <f>$G$2*J32*1000/100</f>
        <v>1200</v>
      </c>
      <c r="N32" s="11">
        <f t="shared" ref="N32:N35" si="34">M32-K32*$H$2*1000/100</f>
        <v>400</v>
      </c>
      <c r="P32" s="14">
        <f>$C$6</f>
        <v>0.1</v>
      </c>
      <c r="Q32" s="14">
        <f t="shared" si="26"/>
        <v>15</v>
      </c>
      <c r="R32" s="14">
        <f>$A$6</f>
        <v>18</v>
      </c>
      <c r="S32" s="14">
        <f t="shared" si="30"/>
        <v>15</v>
      </c>
      <c r="T32" s="14">
        <f t="shared" si="27"/>
        <v>0</v>
      </c>
      <c r="U32" s="14">
        <f t="shared" si="28"/>
        <v>3</v>
      </c>
      <c r="V32" s="14">
        <f>$G$2*S32*1000/100</f>
        <v>1500</v>
      </c>
      <c r="W32" s="14">
        <f t="shared" si="29"/>
        <v>1500</v>
      </c>
    </row>
    <row r="33" spans="7:23" x14ac:dyDescent="0.35">
      <c r="G33" s="11">
        <f>$C$4</f>
        <v>0.3</v>
      </c>
      <c r="H33" s="11">
        <f t="shared" si="31"/>
        <v>16</v>
      </c>
      <c r="I33" s="11">
        <f>$A$4</f>
        <v>14</v>
      </c>
      <c r="J33" s="11">
        <f t="shared" ref="J33:J35" si="35">IF((H33&lt;I33),H33,I33)</f>
        <v>14</v>
      </c>
      <c r="K33" s="11">
        <f t="shared" si="32"/>
        <v>2</v>
      </c>
      <c r="L33" s="11">
        <f t="shared" si="33"/>
        <v>0</v>
      </c>
      <c r="M33" s="11">
        <f>$G$2*J33*1000/100</f>
        <v>1400</v>
      </c>
      <c r="N33" s="11">
        <f t="shared" si="34"/>
        <v>1000</v>
      </c>
      <c r="U33" t="s">
        <v>10</v>
      </c>
      <c r="V33">
        <f>SUM(V28:V32)</f>
        <v>6600</v>
      </c>
      <c r="W33">
        <f>SUM(W28:W32)</f>
        <v>4800</v>
      </c>
    </row>
    <row r="34" spans="7:23" x14ac:dyDescent="0.35">
      <c r="G34" s="11">
        <f>$C$5</f>
        <v>0.3</v>
      </c>
      <c r="H34" s="11">
        <f t="shared" si="31"/>
        <v>16</v>
      </c>
      <c r="I34" s="11">
        <f>$A$5</f>
        <v>16</v>
      </c>
      <c r="J34" s="11">
        <f t="shared" si="35"/>
        <v>16</v>
      </c>
      <c r="K34" s="11">
        <f t="shared" si="32"/>
        <v>0</v>
      </c>
      <c r="L34" s="11">
        <f t="shared" si="33"/>
        <v>0</v>
      </c>
      <c r="M34" s="11">
        <f>$G$2*J34*1000/100</f>
        <v>1600</v>
      </c>
      <c r="N34" s="11">
        <f t="shared" si="34"/>
        <v>1600</v>
      </c>
    </row>
    <row r="35" spans="7:23" x14ac:dyDescent="0.35">
      <c r="G35" s="11">
        <f>$C$6</f>
        <v>0.1</v>
      </c>
      <c r="H35" s="11">
        <f t="shared" si="31"/>
        <v>16</v>
      </c>
      <c r="I35" s="11">
        <f>$A$6</f>
        <v>18</v>
      </c>
      <c r="J35" s="11">
        <f t="shared" si="35"/>
        <v>16</v>
      </c>
      <c r="K35" s="11">
        <f t="shared" si="32"/>
        <v>0</v>
      </c>
      <c r="L35" s="11">
        <f t="shared" si="33"/>
        <v>2</v>
      </c>
      <c r="M35" s="11">
        <f>$G$2*J35*1000/100</f>
        <v>1600</v>
      </c>
      <c r="N35" s="11">
        <f t="shared" si="34"/>
        <v>1600</v>
      </c>
      <c r="P35" s="13">
        <f>$C$2</f>
        <v>0.1</v>
      </c>
      <c r="Q35" s="13">
        <f>$A$5+1</f>
        <v>17</v>
      </c>
      <c r="R35" s="13">
        <f>$A$2</f>
        <v>10</v>
      </c>
      <c r="S35" s="13">
        <f>IF((Q35&lt;R35),Q35,R35)</f>
        <v>10</v>
      </c>
      <c r="T35" s="13">
        <f>Q35-S35</f>
        <v>7</v>
      </c>
      <c r="U35" s="13">
        <f>R35-S35</f>
        <v>0</v>
      </c>
      <c r="V35" s="13">
        <f>$G$2*S35*1000/100</f>
        <v>1000</v>
      </c>
      <c r="W35" s="13">
        <f>V35-T35*$H$2*1000/100</f>
        <v>-400</v>
      </c>
    </row>
    <row r="36" spans="7:23" x14ac:dyDescent="0.35">
      <c r="L36" t="s">
        <v>10</v>
      </c>
      <c r="M36">
        <f>SUM(M31:M35)</f>
        <v>6800</v>
      </c>
      <c r="N36">
        <f>SUM(N31:N35)</f>
        <v>4400</v>
      </c>
      <c r="P36" s="13">
        <f>$C$3</f>
        <v>0.2</v>
      </c>
      <c r="Q36" s="13">
        <f t="shared" ref="Q36:Q39" si="36">$A$5+1</f>
        <v>17</v>
      </c>
      <c r="R36" s="13">
        <f>$A$3</f>
        <v>12</v>
      </c>
      <c r="S36" s="13">
        <f>IF((Q36&lt;R36),Q36,R36)</f>
        <v>12</v>
      </c>
      <c r="T36" s="13">
        <f t="shared" ref="T36:T39" si="37">Q36-S36</f>
        <v>5</v>
      </c>
      <c r="U36" s="13">
        <f t="shared" ref="U36:U39" si="38">R36-S36</f>
        <v>0</v>
      </c>
      <c r="V36" s="13">
        <f>$G$2*S36*1000/100</f>
        <v>1200</v>
      </c>
      <c r="W36" s="13">
        <f t="shared" ref="W36:W39" si="39">V36-T36*$H$2*1000/100</f>
        <v>200</v>
      </c>
    </row>
    <row r="37" spans="7:23" x14ac:dyDescent="0.35">
      <c r="P37" s="13">
        <f>$C$4</f>
        <v>0.3</v>
      </c>
      <c r="Q37" s="13">
        <f t="shared" si="36"/>
        <v>17</v>
      </c>
      <c r="R37" s="13">
        <f>$A$4</f>
        <v>14</v>
      </c>
      <c r="S37" s="13">
        <f t="shared" ref="S37:S39" si="40">IF((Q37&lt;R37),Q37,R37)</f>
        <v>14</v>
      </c>
      <c r="T37" s="13">
        <f t="shared" si="37"/>
        <v>3</v>
      </c>
      <c r="U37" s="13">
        <f t="shared" si="38"/>
        <v>0</v>
      </c>
      <c r="V37" s="13">
        <f>$G$2*S37*1000/100</f>
        <v>1400</v>
      </c>
      <c r="W37" s="13">
        <f t="shared" si="39"/>
        <v>800</v>
      </c>
    </row>
    <row r="38" spans="7:23" x14ac:dyDescent="0.35">
      <c r="G38" s="12">
        <f>$C$2</f>
        <v>0.1</v>
      </c>
      <c r="H38" s="12">
        <f>$A$6</f>
        <v>18</v>
      </c>
      <c r="I38" s="12">
        <f>$A$2</f>
        <v>10</v>
      </c>
      <c r="J38" s="12">
        <f>IF((H38&lt;I38),H38,I38)</f>
        <v>10</v>
      </c>
      <c r="K38" s="12">
        <f>H38-J38</f>
        <v>8</v>
      </c>
      <c r="L38" s="12">
        <f>I38-J38</f>
        <v>0</v>
      </c>
      <c r="M38" s="12">
        <f>$G$2*J38*1000/100</f>
        <v>1000</v>
      </c>
      <c r="N38" s="12">
        <f>M38-K38*$H$2*1000/100</f>
        <v>-600</v>
      </c>
      <c r="P38" s="13">
        <f>$C$5</f>
        <v>0.3</v>
      </c>
      <c r="Q38" s="13">
        <f t="shared" si="36"/>
        <v>17</v>
      </c>
      <c r="R38" s="13">
        <f>$A$5</f>
        <v>16</v>
      </c>
      <c r="S38" s="13">
        <f t="shared" si="40"/>
        <v>16</v>
      </c>
      <c r="T38" s="13">
        <f t="shared" si="37"/>
        <v>1</v>
      </c>
      <c r="U38" s="13">
        <f t="shared" si="38"/>
        <v>0</v>
      </c>
      <c r="V38" s="13">
        <f>$G$2*S38*1000/100</f>
        <v>1600</v>
      </c>
      <c r="W38" s="13">
        <f t="shared" si="39"/>
        <v>1400</v>
      </c>
    </row>
    <row r="39" spans="7:23" x14ac:dyDescent="0.35">
      <c r="G39" s="12">
        <f>$C$3</f>
        <v>0.2</v>
      </c>
      <c r="H39" s="12">
        <f t="shared" ref="H39:H42" si="41">$A$6</f>
        <v>18</v>
      </c>
      <c r="I39" s="12">
        <f>$A$3</f>
        <v>12</v>
      </c>
      <c r="J39" s="12">
        <f>IF((H39&lt;I39),H39,I39)</f>
        <v>12</v>
      </c>
      <c r="K39" s="12">
        <f t="shared" ref="K39:K42" si="42">H39-J39</f>
        <v>6</v>
      </c>
      <c r="L39" s="12">
        <f t="shared" ref="L39:L42" si="43">I39-J39</f>
        <v>0</v>
      </c>
      <c r="M39" s="12">
        <f>$G$2*J39*1000/100</f>
        <v>1200</v>
      </c>
      <c r="N39" s="12">
        <f t="shared" ref="N39:N42" si="44">M39-K39*$H$2*1000/100</f>
        <v>0</v>
      </c>
      <c r="P39" s="13">
        <f>$C$6</f>
        <v>0.1</v>
      </c>
      <c r="Q39" s="13">
        <f t="shared" si="36"/>
        <v>17</v>
      </c>
      <c r="R39" s="13">
        <f>$A$6</f>
        <v>18</v>
      </c>
      <c r="S39" s="13">
        <f t="shared" si="40"/>
        <v>17</v>
      </c>
      <c r="T39" s="13">
        <f t="shared" si="37"/>
        <v>0</v>
      </c>
      <c r="U39" s="13">
        <f t="shared" si="38"/>
        <v>1</v>
      </c>
      <c r="V39" s="13">
        <f>$G$2*S39*1000/100</f>
        <v>1700</v>
      </c>
      <c r="W39" s="13">
        <f t="shared" si="39"/>
        <v>1700</v>
      </c>
    </row>
    <row r="40" spans="7:23" x14ac:dyDescent="0.35">
      <c r="G40" s="12">
        <f>$C$4</f>
        <v>0.3</v>
      </c>
      <c r="H40" s="12">
        <f t="shared" si="41"/>
        <v>18</v>
      </c>
      <c r="I40" s="12">
        <f>$A$4</f>
        <v>14</v>
      </c>
      <c r="J40" s="12">
        <f t="shared" ref="J40:J42" si="45">IF((H40&lt;I40),H40,I40)</f>
        <v>14</v>
      </c>
      <c r="K40" s="12">
        <f t="shared" si="42"/>
        <v>4</v>
      </c>
      <c r="L40" s="12">
        <f t="shared" si="43"/>
        <v>0</v>
      </c>
      <c r="M40" s="12">
        <f>$G$2*J40*1000/100</f>
        <v>1400</v>
      </c>
      <c r="N40" s="12">
        <f t="shared" si="44"/>
        <v>600</v>
      </c>
      <c r="U40" t="s">
        <v>10</v>
      </c>
      <c r="V40">
        <f>SUM(V35:V39)</f>
        <v>6900</v>
      </c>
      <c r="W40">
        <f>SUM(W35:W39)</f>
        <v>3700</v>
      </c>
    </row>
    <row r="41" spans="7:23" x14ac:dyDescent="0.35">
      <c r="G41" s="12">
        <f>$C$5</f>
        <v>0.3</v>
      </c>
      <c r="H41" s="12">
        <f t="shared" si="41"/>
        <v>18</v>
      </c>
      <c r="I41" s="12">
        <f>$A$5</f>
        <v>16</v>
      </c>
      <c r="J41" s="12">
        <f t="shared" si="45"/>
        <v>16</v>
      </c>
      <c r="K41" s="12">
        <f t="shared" si="42"/>
        <v>2</v>
      </c>
      <c r="L41" s="12">
        <f t="shared" si="43"/>
        <v>0</v>
      </c>
      <c r="M41" s="12">
        <f>$G$2*J41*1000/100</f>
        <v>1600</v>
      </c>
      <c r="N41" s="12">
        <f t="shared" si="44"/>
        <v>1200</v>
      </c>
    </row>
    <row r="42" spans="7:23" x14ac:dyDescent="0.35">
      <c r="G42" s="12">
        <f>$C$6</f>
        <v>0.1</v>
      </c>
      <c r="H42" s="12">
        <f t="shared" si="41"/>
        <v>18</v>
      </c>
      <c r="I42" s="12">
        <f>$A$6</f>
        <v>18</v>
      </c>
      <c r="J42" s="12">
        <f t="shared" si="45"/>
        <v>18</v>
      </c>
      <c r="K42" s="12">
        <f t="shared" si="42"/>
        <v>0</v>
      </c>
      <c r="L42" s="12">
        <f t="shared" si="43"/>
        <v>0</v>
      </c>
      <c r="M42" s="12">
        <f>$G$2*J42*1000/100</f>
        <v>1800</v>
      </c>
      <c r="N42" s="12">
        <f t="shared" si="44"/>
        <v>1800</v>
      </c>
    </row>
    <row r="43" spans="7:23" x14ac:dyDescent="0.35">
      <c r="L43" t="s">
        <v>10</v>
      </c>
      <c r="M43">
        <f>SUM(M38:M42)</f>
        <v>7000</v>
      </c>
      <c r="N43">
        <f>SUM(N38:N42)</f>
        <v>3000</v>
      </c>
    </row>
  </sheetData>
  <mergeCells count="1">
    <mergeCell ref="G22:K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2019-04-05T02:47:59Z</dcterms:modified>
</cp:coreProperties>
</file>