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瑾年\Desktop\"/>
    </mc:Choice>
  </mc:AlternateContent>
  <xr:revisionPtr revIDLastSave="0" documentId="13_ncr:1_{6845EEB9-3DE2-4C38-8709-823433943245}" xr6:coauthVersionLast="36" xr6:coauthVersionMax="36" xr10:uidLastSave="{00000000-0000-0000-0000-000000000000}"/>
  <bookViews>
    <workbookView xWindow="0" yWindow="0" windowWidth="20490" windowHeight="7455" xr2:uid="{CAB1B987-5A4F-425C-88C1-5F6152ABC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0" i="1"/>
  <c r="F21" i="1"/>
  <c r="F22" i="1"/>
  <c r="F23" i="1"/>
  <c r="F24" i="1"/>
  <c r="F25" i="1"/>
  <c r="F26" i="1"/>
  <c r="F27" i="1"/>
  <c r="F19" i="1"/>
  <c r="E20" i="1"/>
  <c r="E21" i="1"/>
  <c r="E22" i="1"/>
  <c r="E23" i="1"/>
  <c r="E24" i="1"/>
  <c r="E25" i="1"/>
  <c r="E26" i="1"/>
  <c r="E27" i="1"/>
  <c r="E19" i="1"/>
  <c r="C20" i="1"/>
  <c r="C21" i="1"/>
  <c r="C22" i="1"/>
  <c r="C23" i="1"/>
  <c r="C24" i="1"/>
  <c r="C25" i="1"/>
  <c r="C26" i="1"/>
  <c r="C27" i="1"/>
  <c r="C19" i="1"/>
  <c r="B27" i="1"/>
  <c r="B22" i="1"/>
  <c r="B21" i="1"/>
  <c r="G13" i="1"/>
  <c r="F13" i="1"/>
  <c r="E13" i="1"/>
  <c r="D13" i="1"/>
  <c r="G4" i="1"/>
  <c r="G5" i="1"/>
  <c r="G6" i="1"/>
  <c r="G7" i="1"/>
  <c r="G8" i="1"/>
  <c r="G9" i="1"/>
  <c r="G10" i="1"/>
  <c r="G11" i="1"/>
  <c r="G12" i="1"/>
  <c r="G3" i="1"/>
  <c r="F4" i="1"/>
  <c r="F3" i="1"/>
  <c r="D11" i="1"/>
  <c r="D6" i="1"/>
  <c r="D5" i="1"/>
</calcChain>
</file>

<file path=xl/sharedStrings.xml><?xml version="1.0" encoding="utf-8"?>
<sst xmlns="http://schemas.openxmlformats.org/spreadsheetml/2006/main" count="19" uniqueCount="18">
  <si>
    <t>负载转矩降低的观测数据</t>
    <phoneticPr fontId="2" type="noConversion"/>
  </si>
  <si>
    <t>序号</t>
    <phoneticPr fontId="2" type="noConversion"/>
  </si>
  <si>
    <r>
      <t>T</t>
    </r>
    <r>
      <rPr>
        <vertAlign val="subscript"/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（N.m）</t>
    </r>
    <phoneticPr fontId="2" type="noConversion"/>
  </si>
  <si>
    <r>
      <rPr>
        <sz val="11"/>
        <color theme="1"/>
        <rFont val="Calibri"/>
        <family val="2"/>
      </rPr>
      <t>ω</t>
    </r>
    <r>
      <rPr>
        <vertAlign val="subscript"/>
        <sz val="11"/>
        <color theme="1"/>
        <rFont val="等线"/>
        <family val="3"/>
        <charset val="134"/>
      </rPr>
      <t>max</t>
    </r>
    <r>
      <rPr>
        <sz val="11"/>
        <color theme="1"/>
        <rFont val="等线"/>
        <family val="3"/>
        <charset val="134"/>
      </rPr>
      <t>(rpm)</t>
    </r>
    <phoneticPr fontId="2" type="noConversion"/>
  </si>
  <si>
    <t>Δω(rpm)</t>
    <phoneticPr fontId="2" type="noConversion"/>
  </si>
  <si>
    <t>Δω(rpm) xi</t>
    <phoneticPr fontId="2" type="noConversion"/>
  </si>
  <si>
    <r>
      <rPr>
        <sz val="11"/>
        <color theme="1"/>
        <rFont val="等线"/>
        <family val="2"/>
        <charset val="134"/>
      </rPr>
      <t>Δ</t>
    </r>
    <r>
      <rPr>
        <sz val="11"/>
        <color theme="1"/>
        <rFont val="等线"/>
        <family val="2"/>
        <charset val="134"/>
        <scheme val="minor"/>
      </rPr>
      <t>T</t>
    </r>
    <r>
      <rPr>
        <vertAlign val="subscript"/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（N.m）yi</t>
    </r>
    <phoneticPr fontId="2" type="noConversion"/>
  </si>
  <si>
    <r>
      <t>x</t>
    </r>
    <r>
      <rPr>
        <vertAlign val="subscript"/>
        <sz val="11"/>
        <color theme="1"/>
        <rFont val="等线"/>
        <family val="3"/>
        <charset val="134"/>
        <scheme val="minor"/>
      </rPr>
      <t>i^2</t>
    </r>
    <phoneticPr fontId="2" type="noConversion"/>
  </si>
  <si>
    <t>xi*yi</t>
    <phoneticPr fontId="2" type="noConversion"/>
  </si>
  <si>
    <t>sum</t>
    <phoneticPr fontId="2" type="noConversion"/>
  </si>
  <si>
    <t>a=-0.0007</t>
    <phoneticPr fontId="2" type="noConversion"/>
  </si>
  <si>
    <t>b=-0.0026</t>
    <phoneticPr fontId="2" type="noConversion"/>
  </si>
  <si>
    <t>验证负载转矩降低</t>
    <phoneticPr fontId="2" type="noConversion"/>
  </si>
  <si>
    <t>误差</t>
    <phoneticPr fontId="2" type="noConversion"/>
  </si>
  <si>
    <t>误差率</t>
    <phoneticPr fontId="2" type="noConversion"/>
  </si>
  <si>
    <r>
      <rPr>
        <sz val="11"/>
        <color theme="1"/>
        <rFont val="等线"/>
        <family val="2"/>
        <charset val="134"/>
      </rPr>
      <t>Δ</t>
    </r>
    <r>
      <rPr>
        <sz val="11"/>
        <color theme="1"/>
        <rFont val="等线"/>
        <family val="2"/>
        <charset val="134"/>
        <scheme val="minor"/>
      </rPr>
      <t>T</t>
    </r>
    <r>
      <rPr>
        <vertAlign val="subscript"/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计算</t>
    </r>
    <phoneticPr fontId="2" type="noConversion"/>
  </si>
  <si>
    <r>
      <rPr>
        <sz val="11"/>
        <color theme="1"/>
        <rFont val="等线"/>
        <family val="2"/>
        <charset val="134"/>
      </rPr>
      <t>Δ</t>
    </r>
    <r>
      <rPr>
        <sz val="11"/>
        <color theme="1"/>
        <rFont val="等线"/>
        <family val="2"/>
        <charset val="134"/>
        <scheme val="minor"/>
      </rPr>
      <t>T</t>
    </r>
    <r>
      <rPr>
        <vertAlign val="subscript"/>
        <sz val="11"/>
        <color theme="1"/>
        <rFont val="等线"/>
        <family val="3"/>
        <charset val="134"/>
        <scheme val="minor"/>
      </rPr>
      <t>L</t>
    </r>
    <phoneticPr fontId="2" type="noConversion"/>
  </si>
  <si>
    <t>平均误差率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</si>
</sst>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  <font>
      <vertAlign val="subscript"/>
      <sz val="11"/>
      <color theme="1"/>
      <name val="等线"/>
      <family val="3"/>
      <charset val="134"/>
    </font>
    <font>
      <strike/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DE2C-9F78-42F6-8A5A-D96D92ECE4F1}">
  <dimension ref="A1:J28"/>
  <sheetViews>
    <sheetView tabSelected="1" zoomScale="85" zoomScaleNormal="85" workbookViewId="0">
      <selection activeCell="E8" sqref="E8:E10"/>
    </sheetView>
  </sheetViews>
  <sheetFormatPr defaultRowHeight="14.25" x14ac:dyDescent="0.2"/>
  <cols>
    <col min="2" max="2" width="9.5" customWidth="1"/>
    <col min="4" max="4" width="10.5" customWidth="1"/>
    <col min="5" max="5" width="14.375" customWidth="1"/>
  </cols>
  <sheetData>
    <row r="1" spans="1:10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2">
      <c r="A2" t="s">
        <v>1</v>
      </c>
      <c r="B2" t="s">
        <v>2</v>
      </c>
      <c r="C2" s="2" t="s">
        <v>3</v>
      </c>
      <c r="D2" s="3" t="s">
        <v>5</v>
      </c>
      <c r="E2" t="s">
        <v>6</v>
      </c>
      <c r="F2" t="s">
        <v>7</v>
      </c>
      <c r="G2" t="s">
        <v>8</v>
      </c>
    </row>
    <row r="3" spans="1:10" x14ac:dyDescent="0.2">
      <c r="A3">
        <v>1</v>
      </c>
      <c r="B3">
        <v>2.15</v>
      </c>
      <c r="C3">
        <v>768</v>
      </c>
      <c r="D3">
        <v>18</v>
      </c>
      <c r="E3">
        <v>-0.05</v>
      </c>
      <c r="F3">
        <f>D3^2</f>
        <v>324</v>
      </c>
      <c r="G3">
        <f>D3*E3</f>
        <v>-0.9</v>
      </c>
    </row>
    <row r="4" spans="1:10" x14ac:dyDescent="0.2">
      <c r="A4">
        <v>2</v>
      </c>
      <c r="B4">
        <v>1.9</v>
      </c>
      <c r="C4">
        <v>768.5</v>
      </c>
      <c r="D4">
        <v>18.5</v>
      </c>
      <c r="E4">
        <v>-0.05</v>
      </c>
      <c r="F4">
        <f>D4:D12^2</f>
        <v>342.25</v>
      </c>
      <c r="G4">
        <f t="shared" ref="G4:G12" si="0">D4*E4</f>
        <v>-0.92500000000000004</v>
      </c>
    </row>
    <row r="5" spans="1:10" x14ac:dyDescent="0.2">
      <c r="A5">
        <v>3</v>
      </c>
      <c r="B5">
        <v>1.66</v>
      </c>
      <c r="C5">
        <v>769</v>
      </c>
      <c r="D5">
        <f>C5-750</f>
        <v>19</v>
      </c>
      <c r="E5">
        <v>-0.05</v>
      </c>
      <c r="F5">
        <v>361</v>
      </c>
      <c r="G5">
        <f t="shared" si="0"/>
        <v>-0.95000000000000007</v>
      </c>
    </row>
    <row r="6" spans="1:10" x14ac:dyDescent="0.2">
      <c r="A6">
        <v>4</v>
      </c>
      <c r="B6">
        <v>1.43</v>
      </c>
      <c r="C6">
        <v>769</v>
      </c>
      <c r="D6">
        <f>C6-750</f>
        <v>19</v>
      </c>
      <c r="E6">
        <v>-0.05</v>
      </c>
      <c r="F6">
        <v>361</v>
      </c>
      <c r="G6">
        <f t="shared" si="0"/>
        <v>-0.95000000000000007</v>
      </c>
    </row>
    <row r="7" spans="1:10" x14ac:dyDescent="0.2">
      <c r="A7">
        <v>5</v>
      </c>
      <c r="B7">
        <v>1.18</v>
      </c>
      <c r="C7">
        <v>769</v>
      </c>
      <c r="D7">
        <v>19</v>
      </c>
      <c r="E7">
        <v>-0.05</v>
      </c>
      <c r="F7">
        <v>361</v>
      </c>
      <c r="G7">
        <f t="shared" si="0"/>
        <v>-0.95000000000000007</v>
      </c>
    </row>
    <row r="8" spans="1:10" x14ac:dyDescent="0.2">
      <c r="A8">
        <v>6</v>
      </c>
      <c r="B8">
        <v>0.94</v>
      </c>
      <c r="C8">
        <v>768</v>
      </c>
      <c r="D8">
        <v>18</v>
      </c>
      <c r="E8">
        <v>-4.7E-2</v>
      </c>
      <c r="F8">
        <v>324</v>
      </c>
      <c r="G8">
        <f t="shared" si="0"/>
        <v>-0.84599999999999997</v>
      </c>
    </row>
    <row r="9" spans="1:10" x14ac:dyDescent="0.2">
      <c r="A9">
        <v>7</v>
      </c>
      <c r="B9">
        <v>0.7</v>
      </c>
      <c r="C9">
        <v>768.8</v>
      </c>
      <c r="D9">
        <v>18.8</v>
      </c>
      <c r="E9">
        <v>-4.7E-2</v>
      </c>
      <c r="F9">
        <v>353.44</v>
      </c>
      <c r="G9">
        <f t="shared" si="0"/>
        <v>-0.88360000000000005</v>
      </c>
    </row>
    <row r="10" spans="1:10" x14ac:dyDescent="0.2">
      <c r="A10">
        <v>8</v>
      </c>
      <c r="B10">
        <v>0.46</v>
      </c>
      <c r="C10">
        <v>768.2</v>
      </c>
      <c r="D10">
        <v>18.2</v>
      </c>
      <c r="E10">
        <v>-4.8000000000000001E-2</v>
      </c>
      <c r="F10">
        <v>331.24</v>
      </c>
      <c r="G10">
        <f t="shared" si="0"/>
        <v>-0.87359999999999993</v>
      </c>
    </row>
    <row r="11" spans="1:10" x14ac:dyDescent="0.2">
      <c r="A11">
        <v>9</v>
      </c>
      <c r="B11">
        <v>0.23</v>
      </c>
      <c r="C11">
        <v>771</v>
      </c>
      <c r="D11">
        <f>C11-750</f>
        <v>21</v>
      </c>
      <c r="E11">
        <v>-0.05</v>
      </c>
      <c r="F11">
        <v>441</v>
      </c>
      <c r="G11">
        <f t="shared" si="0"/>
        <v>-1.05</v>
      </c>
    </row>
    <row r="12" spans="1:10" x14ac:dyDescent="0.2">
      <c r="A12" s="4">
        <v>10</v>
      </c>
      <c r="B12" s="4">
        <v>0</v>
      </c>
      <c r="C12" s="4">
        <v>750</v>
      </c>
      <c r="D12" s="4">
        <v>0</v>
      </c>
      <c r="E12" s="4">
        <v>-0.05</v>
      </c>
      <c r="F12" s="4">
        <v>0</v>
      </c>
      <c r="G12" s="4">
        <f t="shared" si="0"/>
        <v>0</v>
      </c>
    </row>
    <row r="13" spans="1:10" x14ac:dyDescent="0.2">
      <c r="A13" t="s">
        <v>9</v>
      </c>
      <c r="D13">
        <f>SUM(D3:D12)</f>
        <v>169.5</v>
      </c>
      <c r="E13">
        <f>SUM(E3:E11)</f>
        <v>-0.44199999999999995</v>
      </c>
      <c r="F13">
        <f>SUM(F3:F11)</f>
        <v>3198.9300000000003</v>
      </c>
      <c r="G13">
        <f>SUM(G3:G11)</f>
        <v>-8.3282000000000007</v>
      </c>
    </row>
    <row r="14" spans="1:10" x14ac:dyDescent="0.2">
      <c r="A14" t="s">
        <v>10</v>
      </c>
    </row>
    <row r="15" spans="1:10" x14ac:dyDescent="0.2">
      <c r="A15" t="s">
        <v>11</v>
      </c>
    </row>
    <row r="17" spans="1:7" x14ac:dyDescent="0.2">
      <c r="A17" s="1" t="s">
        <v>12</v>
      </c>
      <c r="B17" s="1"/>
      <c r="C17" s="1"/>
      <c r="D17" s="1"/>
      <c r="E17" s="1"/>
      <c r="F17" s="1"/>
      <c r="G17" s="1"/>
    </row>
    <row r="18" spans="1:7" ht="17.25" x14ac:dyDescent="0.2">
      <c r="A18" t="s">
        <v>1</v>
      </c>
      <c r="B18" s="3" t="s">
        <v>4</v>
      </c>
      <c r="C18" t="s">
        <v>15</v>
      </c>
      <c r="D18" t="s">
        <v>16</v>
      </c>
      <c r="E18" t="s">
        <v>13</v>
      </c>
      <c r="F18" t="s">
        <v>14</v>
      </c>
    </row>
    <row r="19" spans="1:7" x14ac:dyDescent="0.2">
      <c r="B19">
        <v>18</v>
      </c>
      <c r="C19">
        <f>-0.0007-0.0026*B19</f>
        <v>-4.7499999999999994E-2</v>
      </c>
      <c r="D19">
        <v>-0.05</v>
      </c>
      <c r="E19">
        <f>C19-D19</f>
        <v>2.5000000000000092E-3</v>
      </c>
      <c r="F19">
        <f>E19/C19</f>
        <v>-5.2631578947368619E-2</v>
      </c>
    </row>
    <row r="20" spans="1:7" x14ac:dyDescent="0.2">
      <c r="B20">
        <v>18.5</v>
      </c>
      <c r="C20">
        <f t="shared" ref="C20:C27" si="1">-0.0007-0.0026*B20</f>
        <v>-4.8799999999999996E-2</v>
      </c>
      <c r="D20">
        <v>-0.05</v>
      </c>
      <c r="E20">
        <f t="shared" ref="E20:E27" si="2">C20-D20</f>
        <v>1.2000000000000066E-3</v>
      </c>
      <c r="F20">
        <f t="shared" ref="F20:F27" si="3">E20/C20</f>
        <v>-2.4590163934426368E-2</v>
      </c>
    </row>
    <row r="21" spans="1:7" x14ac:dyDescent="0.2">
      <c r="B21">
        <f>A21-750</f>
        <v>-750</v>
      </c>
      <c r="C21">
        <f t="shared" si="1"/>
        <v>1.9493</v>
      </c>
      <c r="D21">
        <v>-0.05</v>
      </c>
      <c r="E21">
        <f t="shared" si="2"/>
        <v>1.9993000000000001</v>
      </c>
      <c r="F21">
        <f t="shared" si="3"/>
        <v>1.025650233417124</v>
      </c>
    </row>
    <row r="22" spans="1:7" x14ac:dyDescent="0.2">
      <c r="B22">
        <f>A22-750</f>
        <v>-750</v>
      </c>
      <c r="C22">
        <f t="shared" si="1"/>
        <v>1.9493</v>
      </c>
      <c r="D22">
        <v>-0.05</v>
      </c>
      <c r="E22">
        <f t="shared" si="2"/>
        <v>1.9993000000000001</v>
      </c>
      <c r="F22">
        <f t="shared" si="3"/>
        <v>1.025650233417124</v>
      </c>
    </row>
    <row r="23" spans="1:7" x14ac:dyDescent="0.2">
      <c r="B23">
        <v>19</v>
      </c>
      <c r="C23">
        <f t="shared" si="1"/>
        <v>-5.0099999999999999E-2</v>
      </c>
      <c r="D23">
        <v>-0.05</v>
      </c>
      <c r="E23">
        <f t="shared" si="2"/>
        <v>-9.9999999999995925E-5</v>
      </c>
      <c r="F23">
        <f t="shared" si="3"/>
        <v>1.9960079840318549E-3</v>
      </c>
    </row>
    <row r="24" spans="1:7" x14ac:dyDescent="0.2">
      <c r="B24">
        <v>18</v>
      </c>
      <c r="C24">
        <f t="shared" si="1"/>
        <v>-4.7499999999999994E-2</v>
      </c>
      <c r="D24">
        <v>-4.7E-2</v>
      </c>
      <c r="E24">
        <f t="shared" si="2"/>
        <v>-4.9999999999999351E-4</v>
      </c>
      <c r="F24">
        <f t="shared" si="3"/>
        <v>1.0526315789473549E-2</v>
      </c>
    </row>
    <row r="25" spans="1:7" x14ac:dyDescent="0.2">
      <c r="B25">
        <v>18.8</v>
      </c>
      <c r="C25">
        <f t="shared" si="1"/>
        <v>-4.9579999999999999E-2</v>
      </c>
      <c r="D25">
        <v>-4.7E-2</v>
      </c>
      <c r="E25">
        <f t="shared" si="2"/>
        <v>-2.579999999999999E-3</v>
      </c>
      <c r="F25">
        <f t="shared" si="3"/>
        <v>5.2037111738604258E-2</v>
      </c>
    </row>
    <row r="26" spans="1:7" x14ac:dyDescent="0.2">
      <c r="B26">
        <v>18.2</v>
      </c>
      <c r="C26">
        <f t="shared" si="1"/>
        <v>-4.8019999999999993E-2</v>
      </c>
      <c r="D26">
        <v>-4.8000000000000001E-2</v>
      </c>
      <c r="E26">
        <f t="shared" si="2"/>
        <v>-1.9999999999992246E-5</v>
      </c>
      <c r="F26">
        <f t="shared" si="3"/>
        <v>4.1649312786322883E-4</v>
      </c>
    </row>
    <row r="27" spans="1:7" x14ac:dyDescent="0.2">
      <c r="B27">
        <f>A27-750</f>
        <v>-750</v>
      </c>
      <c r="C27">
        <f t="shared" si="1"/>
        <v>1.9493</v>
      </c>
      <c r="D27">
        <v>-0.05</v>
      </c>
      <c r="E27">
        <f t="shared" si="2"/>
        <v>1.9993000000000001</v>
      </c>
      <c r="F27">
        <f t="shared" si="3"/>
        <v>1.025650233417124</v>
      </c>
    </row>
    <row r="28" spans="1:7" x14ac:dyDescent="0.2">
      <c r="E28" s="5" t="s">
        <v>17</v>
      </c>
      <c r="F28">
        <f>AVERAGE(F19:F27)</f>
        <v>0.34052276511217222</v>
      </c>
    </row>
  </sheetData>
  <mergeCells count="2">
    <mergeCell ref="A1:J1"/>
    <mergeCell ref="A17:G1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李瑾年</dc:creator>
  <cp:lastModifiedBy>李瑾年</cp:lastModifiedBy>
  <dcterms:created xsi:type="dcterms:W3CDTF">2019-12-16T03:20:17Z</dcterms:created>
  <dcterms:modified xsi:type="dcterms:W3CDTF">2019-12-16T08:16:36Z</dcterms:modified>
</cp:coreProperties>
</file>