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30" yWindow="570" windowWidth="15015" windowHeight="11190" firstSheet="2" activeTab="3"/>
  </bookViews>
  <sheets>
    <sheet name="Sheet1" sheetId="1" r:id="rId1"/>
    <sheet name="Sheet2" sheetId="2" r:id="rId2"/>
    <sheet name="Sheet3" sheetId="3" r:id="rId3"/>
    <sheet name="Quiz" sheetId="4" r:id="rId4"/>
    <sheet name="Sheet5" sheetId="5" r:id="rId5"/>
    <sheet name="Sheet7" sheetId="7" r:id="rId6"/>
    <sheet name="Memory Mapping" sheetId="8" r:id="rId7"/>
    <sheet name="Sheet4" sheetId="9" r:id="rId8"/>
    <sheet name="Samples" sheetId="10" r:id="rId9"/>
  </sheets>
  <definedNames>
    <definedName name="_xlnm._FilterDatabase" localSheetId="3" hidden="1">Quiz!$A$1:$Q$125</definedName>
    <definedName name="_xlnm._FilterDatabase" localSheetId="0" hidden="1">Sheet1!$A$1:$R$129</definedName>
  </definedNames>
  <calcPr calcId="144525"/>
</workbook>
</file>

<file path=xl/calcChain.xml><?xml version="1.0" encoding="utf-8"?>
<calcChain xmlns="http://schemas.openxmlformats.org/spreadsheetml/2006/main">
  <c r="D118" i="10" l="1"/>
  <c r="D2" i="10"/>
  <c r="F2" i="10"/>
  <c r="F3" i="10"/>
  <c r="F4" i="10"/>
  <c r="D4" i="10" s="1"/>
  <c r="F5" i="10"/>
  <c r="D5" i="10" s="1"/>
  <c r="F6" i="10"/>
  <c r="F7" i="10"/>
  <c r="F8" i="10"/>
  <c r="D8" i="10" s="1"/>
  <c r="F9" i="10"/>
  <c r="F10" i="10"/>
  <c r="D10" i="10" s="1"/>
  <c r="F11" i="10"/>
  <c r="F12" i="10"/>
  <c r="D12" i="10" s="1"/>
  <c r="F13" i="10"/>
  <c r="D13" i="10" s="1"/>
  <c r="F14" i="10"/>
  <c r="F15" i="10"/>
  <c r="F16" i="10"/>
  <c r="F17" i="10"/>
  <c r="F18" i="10"/>
  <c r="D18" i="10" s="1"/>
  <c r="F19" i="10"/>
  <c r="F20" i="10"/>
  <c r="F21" i="10"/>
  <c r="D21" i="10" s="1"/>
  <c r="F22" i="10"/>
  <c r="F23" i="10"/>
  <c r="F24" i="10"/>
  <c r="F25" i="10"/>
  <c r="F26" i="10"/>
  <c r="D26" i="10" s="1"/>
  <c r="F27" i="10"/>
  <c r="D27" i="10" s="1"/>
  <c r="F28" i="10"/>
  <c r="F29" i="10"/>
  <c r="F30" i="10"/>
  <c r="F31" i="10"/>
  <c r="D31" i="10" s="1"/>
  <c r="F32" i="10"/>
  <c r="F33" i="10"/>
  <c r="F34" i="10"/>
  <c r="D34" i="10" s="1"/>
  <c r="F35" i="10"/>
  <c r="F36" i="10"/>
  <c r="D36" i="10" s="1"/>
  <c r="F37" i="10"/>
  <c r="D37" i="10" s="1"/>
  <c r="F38" i="10"/>
  <c r="F39" i="10"/>
  <c r="F40" i="10"/>
  <c r="D40" i="10" s="1"/>
  <c r="F41" i="10"/>
  <c r="F42" i="10"/>
  <c r="D42" i="10" s="1"/>
  <c r="F43" i="10"/>
  <c r="F44" i="10"/>
  <c r="D44" i="10" s="1"/>
  <c r="F45" i="10"/>
  <c r="D45" i="10" s="1"/>
  <c r="F46" i="10"/>
  <c r="F47" i="10"/>
  <c r="F48" i="10"/>
  <c r="F49" i="10"/>
  <c r="F50" i="10"/>
  <c r="D50" i="10" s="1"/>
  <c r="F51" i="10"/>
  <c r="F52" i="10"/>
  <c r="F53" i="10"/>
  <c r="D53" i="10" s="1"/>
  <c r="F54" i="10"/>
  <c r="D54" i="10" s="1"/>
  <c r="F55" i="10"/>
  <c r="F56" i="10"/>
  <c r="F57" i="10"/>
  <c r="F58" i="10"/>
  <c r="D58" i="10" s="1"/>
  <c r="F59" i="10"/>
  <c r="D59" i="10" s="1"/>
  <c r="F60" i="10"/>
  <c r="F61" i="10"/>
  <c r="F62" i="10"/>
  <c r="F63" i="10"/>
  <c r="D63" i="10" s="1"/>
  <c r="F64" i="10"/>
  <c r="F65" i="10"/>
  <c r="F66" i="10"/>
  <c r="D66" i="10" s="1"/>
  <c r="F67" i="10"/>
  <c r="F68" i="10"/>
  <c r="D68" i="10" s="1"/>
  <c r="F69" i="10"/>
  <c r="F70" i="10"/>
  <c r="F71" i="10"/>
  <c r="F72" i="10"/>
  <c r="D72" i="10" s="1"/>
  <c r="F73" i="10"/>
  <c r="F74" i="10"/>
  <c r="D74" i="10" s="1"/>
  <c r="F75" i="10"/>
  <c r="F76" i="10"/>
  <c r="F77" i="10"/>
  <c r="D77" i="10" s="1"/>
  <c r="F78" i="10"/>
  <c r="F79" i="10"/>
  <c r="F80" i="10"/>
  <c r="F81" i="10"/>
  <c r="F82" i="10"/>
  <c r="D82" i="10" s="1"/>
  <c r="F83" i="10"/>
  <c r="D83" i="10" s="1"/>
  <c r="F84" i="10"/>
  <c r="F85" i="10"/>
  <c r="F86" i="10"/>
  <c r="D86" i="10" s="1"/>
  <c r="F87" i="10"/>
  <c r="F88" i="10"/>
  <c r="D88" i="10" s="1"/>
  <c r="F89" i="10"/>
  <c r="F90" i="10"/>
  <c r="D90" i="10" s="1"/>
  <c r="F91" i="10"/>
  <c r="D91" i="10" s="1"/>
  <c r="F92" i="10"/>
  <c r="D92" i="10" s="1"/>
  <c r="F93" i="10"/>
  <c r="F94" i="10"/>
  <c r="F95" i="10"/>
  <c r="D95" i="10" s="1"/>
  <c r="F96" i="10"/>
  <c r="F97" i="10"/>
  <c r="F98" i="10"/>
  <c r="D98" i="10" s="1"/>
  <c r="F99" i="10"/>
  <c r="F100" i="10"/>
  <c r="D100" i="10" s="1"/>
  <c r="F101" i="10"/>
  <c r="F102" i="10"/>
  <c r="F103" i="10"/>
  <c r="F104" i="10"/>
  <c r="D104" i="10" s="1"/>
  <c r="F105" i="10"/>
  <c r="F106" i="10"/>
  <c r="D106" i="10" s="1"/>
  <c r="F107" i="10"/>
  <c r="D107" i="10" s="1"/>
  <c r="F108" i="10"/>
  <c r="D108" i="10" s="1"/>
  <c r="F109" i="10"/>
  <c r="F110" i="10"/>
  <c r="F111" i="10"/>
  <c r="F112" i="10"/>
  <c r="D112" i="10" s="1"/>
  <c r="F113" i="10"/>
  <c r="F114" i="10"/>
  <c r="D114" i="10" s="1"/>
  <c r="F115" i="10"/>
  <c r="F116" i="10"/>
  <c r="D116" i="10" s="1"/>
  <c r="F117" i="10"/>
  <c r="D117" i="10" s="1"/>
  <c r="F118" i="10"/>
  <c r="D3" i="10"/>
  <c r="D6" i="10"/>
  <c r="D7" i="10"/>
  <c r="D9" i="10"/>
  <c r="D11" i="10"/>
  <c r="D14" i="10"/>
  <c r="D15" i="10"/>
  <c r="D16" i="10"/>
  <c r="D17" i="10"/>
  <c r="D19" i="10"/>
  <c r="D20" i="10"/>
  <c r="D22" i="10"/>
  <c r="D23" i="10"/>
  <c r="D24" i="10"/>
  <c r="D25" i="10"/>
  <c r="D28" i="10"/>
  <c r="D29" i="10"/>
  <c r="D30" i="10"/>
  <c r="D32" i="10"/>
  <c r="D33" i="10"/>
  <c r="D35" i="10"/>
  <c r="D38" i="10"/>
  <c r="D39" i="10"/>
  <c r="D41" i="10"/>
  <c r="D43" i="10"/>
  <c r="D46" i="10"/>
  <c r="D47" i="10"/>
  <c r="D48" i="10"/>
  <c r="D49" i="10"/>
  <c r="D51" i="10"/>
  <c r="D52" i="10"/>
  <c r="D55" i="10"/>
  <c r="D56" i="10"/>
  <c r="D57" i="10"/>
  <c r="D60" i="10"/>
  <c r="D61" i="10"/>
  <c r="D62" i="10"/>
  <c r="D64" i="10"/>
  <c r="D65" i="10"/>
  <c r="D67" i="10"/>
  <c r="D69" i="10"/>
  <c r="D70" i="10"/>
  <c r="D71" i="10"/>
  <c r="D73" i="10"/>
  <c r="D75" i="10"/>
  <c r="D76" i="10"/>
  <c r="D78" i="10"/>
  <c r="D79" i="10"/>
  <c r="D80" i="10"/>
  <c r="D81" i="10"/>
  <c r="D84" i="10"/>
  <c r="D85" i="10"/>
  <c r="D87" i="10"/>
  <c r="D89" i="10"/>
  <c r="D93" i="10"/>
  <c r="D94" i="10"/>
  <c r="D96" i="10"/>
  <c r="D97" i="10"/>
  <c r="D99" i="10"/>
  <c r="D101" i="10"/>
  <c r="D102" i="10"/>
  <c r="D103" i="10"/>
  <c r="D105" i="10"/>
  <c r="D109" i="10"/>
  <c r="D110" i="10"/>
  <c r="D111" i="10"/>
  <c r="D113" i="10"/>
  <c r="D115" i="10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" i="9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G17" i="8" l="1"/>
  <c r="F17" i="8"/>
  <c r="E20" i="8"/>
  <c r="E21" i="8"/>
  <c r="E15" i="8"/>
  <c r="E14" i="8"/>
  <c r="E13" i="8"/>
  <c r="E12" i="8"/>
  <c r="E8" i="8"/>
  <c r="E9" i="8"/>
  <c r="E7" i="8"/>
  <c r="E6" i="8"/>
  <c r="E10" i="8" l="1"/>
  <c r="E11" i="8"/>
  <c r="E4" i="8"/>
  <c r="E5" i="8"/>
  <c r="E17" i="8" s="1"/>
  <c r="E3" i="8"/>
  <c r="E2" i="8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2" i="1"/>
  <c r="N3" i="1" l="1"/>
  <c r="N118" i="1"/>
  <c r="N28" i="1"/>
  <c r="N87" i="1"/>
  <c r="N88" i="1"/>
  <c r="N102" i="1"/>
  <c r="N29" i="1"/>
  <c r="N54" i="1"/>
  <c r="N30" i="1"/>
  <c r="N119" i="1"/>
  <c r="N31" i="1"/>
  <c r="N55" i="1"/>
  <c r="N103" i="1"/>
  <c r="N104" i="1"/>
  <c r="N89" i="1"/>
  <c r="N56" i="1"/>
  <c r="N120" i="1"/>
  <c r="N105" i="1"/>
  <c r="N90" i="1"/>
  <c r="N32" i="1"/>
  <c r="N4" i="1"/>
  <c r="N121" i="1"/>
  <c r="N106" i="1"/>
  <c r="N91" i="1"/>
  <c r="N33" i="1"/>
  <c r="N5" i="1"/>
  <c r="N92" i="1"/>
  <c r="N107" i="1"/>
  <c r="N57" i="1"/>
  <c r="N58" i="1"/>
  <c r="N108" i="1"/>
  <c r="N93" i="1"/>
  <c r="N122" i="1"/>
  <c r="N59" i="1"/>
  <c r="N60" i="1"/>
  <c r="N61" i="1"/>
  <c r="N62" i="1"/>
  <c r="N123" i="1"/>
  <c r="N109" i="1"/>
  <c r="N124" i="1"/>
  <c r="N94" i="1"/>
  <c r="N34" i="1"/>
  <c r="N95" i="1"/>
  <c r="N110" i="1"/>
  <c r="N63" i="1"/>
  <c r="N35" i="1"/>
  <c r="N96" i="1"/>
  <c r="N64" i="1"/>
  <c r="N111" i="1"/>
  <c r="N112" i="1"/>
  <c r="N97" i="1"/>
  <c r="N113" i="1"/>
  <c r="N114" i="1"/>
  <c r="N125" i="1"/>
  <c r="N126" i="1"/>
  <c r="N98" i="1"/>
  <c r="N43" i="1"/>
  <c r="N115" i="1"/>
  <c r="N44" i="1"/>
  <c r="N127" i="1"/>
  <c r="N65" i="1"/>
  <c r="N36" i="1"/>
  <c r="N66" i="1"/>
  <c r="N67" i="1"/>
  <c r="N45" i="1"/>
  <c r="N99" i="1"/>
  <c r="N68" i="1"/>
  <c r="N69" i="1"/>
  <c r="N70" i="1"/>
  <c r="N6" i="1"/>
  <c r="N37" i="1"/>
  <c r="N38" i="1"/>
  <c r="N39" i="1"/>
  <c r="N40" i="1"/>
  <c r="N71" i="1"/>
  <c r="N72" i="1"/>
  <c r="N2" i="1"/>
  <c r="N73" i="1"/>
  <c r="N128" i="1"/>
  <c r="N41" i="1"/>
  <c r="N74" i="1"/>
  <c r="N75" i="1"/>
  <c r="N76" i="1"/>
  <c r="N77" i="1"/>
  <c r="N78" i="1"/>
  <c r="N79" i="1"/>
  <c r="N80" i="1"/>
  <c r="N46" i="1"/>
  <c r="N47" i="1"/>
  <c r="N48" i="1"/>
  <c r="N49" i="1"/>
  <c r="N50" i="1"/>
  <c r="N51" i="1"/>
  <c r="N5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100" i="1"/>
  <c r="N20" i="1"/>
  <c r="N81" i="1"/>
  <c r="N82" i="1"/>
  <c r="N21" i="1"/>
  <c r="N22" i="1"/>
  <c r="N83" i="1"/>
  <c r="N23" i="1"/>
  <c r="N84" i="1"/>
  <c r="N85" i="1"/>
  <c r="N24" i="1"/>
  <c r="N25" i="1"/>
  <c r="N26" i="1"/>
  <c r="N27" i="1"/>
  <c r="N116" i="1"/>
  <c r="N101" i="1"/>
  <c r="N86" i="1"/>
  <c r="N129" i="1"/>
  <c r="N117" i="1"/>
  <c r="N42" i="1"/>
  <c r="N53" i="1"/>
  <c r="E3" i="3" l="1"/>
  <c r="E4" i="3"/>
  <c r="E5" i="3"/>
  <c r="E6" i="3"/>
  <c r="E7" i="3"/>
  <c r="E8" i="3"/>
  <c r="E9" i="3"/>
  <c r="E10" i="3"/>
  <c r="E2" i="3"/>
  <c r="D3" i="3" l="1"/>
  <c r="D4" i="3"/>
  <c r="D5" i="3"/>
  <c r="D6" i="3"/>
  <c r="D7" i="3"/>
  <c r="D8" i="3"/>
  <c r="D9" i="3"/>
  <c r="D10" i="3"/>
  <c r="D2" i="3"/>
  <c r="D11" i="3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2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2" i="4"/>
  <c r="J84" i="4" l="1"/>
  <c r="U84" i="4" s="1"/>
  <c r="J85" i="4"/>
  <c r="U85" i="4" s="1"/>
  <c r="J86" i="4"/>
  <c r="U86" i="4" s="1"/>
  <c r="J87" i="4"/>
  <c r="U87" i="4" s="1"/>
  <c r="J88" i="4"/>
  <c r="U88" i="4" s="1"/>
  <c r="J89" i="4"/>
  <c r="U89" i="4" s="1"/>
  <c r="J90" i="4"/>
  <c r="U90" i="4" s="1"/>
  <c r="J91" i="4"/>
  <c r="U91" i="4" s="1"/>
  <c r="J92" i="4"/>
  <c r="U92" i="4" s="1"/>
  <c r="J93" i="4"/>
  <c r="U93" i="4" s="1"/>
  <c r="J94" i="4"/>
  <c r="U94" i="4" s="1"/>
  <c r="J95" i="4"/>
  <c r="U95" i="4" s="1"/>
  <c r="J96" i="4"/>
  <c r="U96" i="4" s="1"/>
  <c r="J97" i="4"/>
  <c r="U97" i="4" s="1"/>
  <c r="J98" i="4"/>
  <c r="U98" i="4" s="1"/>
  <c r="J99" i="4"/>
  <c r="U99" i="4" s="1"/>
  <c r="J100" i="4"/>
  <c r="U100" i="4" s="1"/>
  <c r="J101" i="4"/>
  <c r="U101" i="4" s="1"/>
  <c r="J102" i="4"/>
  <c r="U102" i="4" s="1"/>
  <c r="J103" i="4"/>
  <c r="U103" i="4" s="1"/>
  <c r="J104" i="4"/>
  <c r="U104" i="4" s="1"/>
  <c r="J105" i="4"/>
  <c r="U105" i="4" s="1"/>
  <c r="J106" i="4"/>
  <c r="U106" i="4" s="1"/>
  <c r="J107" i="4"/>
  <c r="U107" i="4" s="1"/>
  <c r="J108" i="4"/>
  <c r="U108" i="4" s="1"/>
  <c r="J109" i="4"/>
  <c r="U109" i="4" s="1"/>
  <c r="J110" i="4"/>
  <c r="U110" i="4" s="1"/>
  <c r="J111" i="4"/>
  <c r="U111" i="4" s="1"/>
  <c r="J112" i="4"/>
  <c r="U112" i="4" s="1"/>
  <c r="J113" i="4"/>
  <c r="U113" i="4" s="1"/>
  <c r="J114" i="4"/>
  <c r="U114" i="4" s="1"/>
  <c r="J115" i="4"/>
  <c r="U115" i="4" s="1"/>
  <c r="J116" i="4"/>
  <c r="U116" i="4" s="1"/>
  <c r="J117" i="4"/>
  <c r="U117" i="4" s="1"/>
  <c r="J118" i="4"/>
  <c r="U118" i="4" s="1"/>
  <c r="J119" i="4"/>
  <c r="U119" i="4" s="1"/>
  <c r="J120" i="4"/>
  <c r="U120" i="4" s="1"/>
  <c r="J121" i="4"/>
  <c r="U121" i="4" s="1"/>
  <c r="J122" i="4"/>
  <c r="U122" i="4" s="1"/>
  <c r="J123" i="4"/>
  <c r="U123" i="4" s="1"/>
  <c r="J124" i="4"/>
  <c r="U124" i="4" s="1"/>
  <c r="J125" i="4"/>
  <c r="U125" i="4" s="1"/>
  <c r="J83" i="4"/>
  <c r="U83" i="4" s="1"/>
  <c r="C11" i="3" l="1"/>
  <c r="B11" i="3"/>
  <c r="F2" i="5" l="1"/>
  <c r="A33" i="4" l="1"/>
  <c r="A27" i="4"/>
  <c r="A23" i="4"/>
  <c r="A21" i="4"/>
  <c r="D32" i="3"/>
  <c r="D33" i="3"/>
  <c r="D31" i="3" l="1"/>
  <c r="D30" i="3" l="1"/>
  <c r="D29" i="3"/>
  <c r="D28" i="3"/>
  <c r="D86" i="2" l="1"/>
  <c r="E11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  <c r="Q3" i="1" l="1"/>
  <c r="Q118" i="1"/>
  <c r="Q28" i="1"/>
  <c r="Q87" i="1"/>
  <c r="Q88" i="1"/>
  <c r="Q102" i="1"/>
  <c r="Q29" i="1"/>
  <c r="Q54" i="1"/>
  <c r="Q30" i="1"/>
  <c r="Q119" i="1"/>
  <c r="Q31" i="1"/>
  <c r="Q55" i="1"/>
  <c r="Q103" i="1"/>
  <c r="Q104" i="1"/>
  <c r="Q89" i="1"/>
  <c r="Q56" i="1"/>
  <c r="Q120" i="1"/>
  <c r="Q105" i="1"/>
  <c r="Q90" i="1"/>
  <c r="Q32" i="1"/>
  <c r="Q4" i="1"/>
  <c r="Q121" i="1"/>
  <c r="Q106" i="1"/>
  <c r="Q91" i="1"/>
  <c r="Q33" i="1"/>
  <c r="Q5" i="1"/>
  <c r="Q92" i="1"/>
  <c r="Q107" i="1"/>
  <c r="Q57" i="1"/>
  <c r="Q58" i="1"/>
  <c r="Q108" i="1"/>
  <c r="Q93" i="1"/>
  <c r="Q122" i="1"/>
  <c r="Q59" i="1"/>
  <c r="Q60" i="1"/>
  <c r="Q61" i="1"/>
  <c r="Q62" i="1"/>
  <c r="Q123" i="1"/>
  <c r="Q109" i="1"/>
  <c r="Q124" i="1"/>
  <c r="Q94" i="1"/>
  <c r="Q34" i="1"/>
  <c r="Q95" i="1"/>
  <c r="Q110" i="1"/>
  <c r="Q63" i="1"/>
  <c r="Q35" i="1"/>
  <c r="Q96" i="1"/>
  <c r="Q64" i="1"/>
  <c r="Q111" i="1"/>
  <c r="Q112" i="1"/>
  <c r="Q97" i="1"/>
  <c r="Q113" i="1"/>
  <c r="Q114" i="1"/>
  <c r="Q125" i="1"/>
  <c r="Q126" i="1"/>
  <c r="Q98" i="1"/>
  <c r="Q43" i="1"/>
  <c r="Q115" i="1"/>
  <c r="Q44" i="1"/>
  <c r="Q127" i="1"/>
  <c r="Q65" i="1"/>
  <c r="Q36" i="1"/>
  <c r="Q66" i="1"/>
  <c r="Q67" i="1"/>
  <c r="Q45" i="1"/>
  <c r="Q99" i="1"/>
  <c r="Q68" i="1"/>
  <c r="Q69" i="1"/>
  <c r="Q70" i="1"/>
  <c r="Q6" i="1"/>
  <c r="Q37" i="1"/>
  <c r="Q38" i="1"/>
  <c r="Q39" i="1"/>
  <c r="Q40" i="1"/>
  <c r="Q71" i="1"/>
  <c r="Q72" i="1"/>
  <c r="Q2" i="1"/>
  <c r="Q73" i="1"/>
  <c r="Q128" i="1"/>
  <c r="Q41" i="1"/>
  <c r="Q74" i="1"/>
  <c r="Q75" i="1"/>
  <c r="Q76" i="1"/>
  <c r="Q77" i="1"/>
  <c r="Q78" i="1"/>
  <c r="Q79" i="1"/>
  <c r="Q80" i="1"/>
  <c r="Q46" i="1"/>
  <c r="Q47" i="1"/>
  <c r="Q48" i="1"/>
  <c r="Q49" i="1"/>
  <c r="Q50" i="1"/>
  <c r="Q51" i="1"/>
  <c r="Q5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100" i="1"/>
  <c r="Q20" i="1"/>
  <c r="Q81" i="1"/>
  <c r="Q82" i="1"/>
  <c r="Q21" i="1"/>
  <c r="Q22" i="1"/>
  <c r="Q83" i="1"/>
  <c r="Q23" i="1"/>
  <c r="Q84" i="1"/>
  <c r="Q85" i="1"/>
  <c r="Q24" i="1"/>
  <c r="Q25" i="1"/>
  <c r="Q26" i="1"/>
  <c r="Q27" i="1"/>
  <c r="Q116" i="1"/>
  <c r="Q101" i="1"/>
  <c r="Q86" i="1"/>
  <c r="Q129" i="1"/>
  <c r="Q117" i="1"/>
  <c r="Q42" i="1"/>
  <c r="Q53" i="1"/>
</calcChain>
</file>

<file path=xl/sharedStrings.xml><?xml version="1.0" encoding="utf-8"?>
<sst xmlns="http://schemas.openxmlformats.org/spreadsheetml/2006/main" count="3788" uniqueCount="2348">
  <si>
    <t>Original</t>
  </si>
  <si>
    <t>Translation</t>
  </si>
  <si>
    <t>8 chars limit</t>
  </si>
  <si>
    <t>Points</t>
  </si>
  <si>
    <t>Location</t>
  </si>
  <si>
    <t>Reference</t>
  </si>
  <si>
    <t>レッドストーン</t>
  </si>
  <si>
    <t>Red Stone</t>
  </si>
  <si>
    <t>RedStone</t>
  </si>
  <si>
    <t>Sand (Moleman Cave)</t>
  </si>
  <si>
    <t>ブルーストーン</t>
  </si>
  <si>
    <t>Blue Stone</t>
  </si>
  <si>
    <t>BluStone</t>
  </si>
  <si>
    <t>Clock (City, right top)</t>
  </si>
  <si>
    <t>イエローストーン</t>
  </si>
  <si>
    <t>Yellow Stone</t>
  </si>
  <si>
    <t>YlwStone</t>
  </si>
  <si>
    <t>Twin (Castle)</t>
  </si>
  <si>
    <t>グリーンストーン</t>
  </si>
  <si>
    <t>Green Stone</t>
  </si>
  <si>
    <t>GrnStone</t>
  </si>
  <si>
    <t>Monster</t>
  </si>
  <si>
    <t>オレンジストーン</t>
  </si>
  <si>
    <t>Orange Stone</t>
  </si>
  <si>
    <t>OngStone</t>
  </si>
  <si>
    <t>Satella (1st floor hidden room)</t>
  </si>
  <si>
    <t>ホワイトストーン</t>
  </si>
  <si>
    <t>White Stone</t>
  </si>
  <si>
    <t>WhtStone</t>
  </si>
  <si>
    <t>ブラックストーン</t>
  </si>
  <si>
    <t>Black Stone</t>
  </si>
  <si>
    <t>BlkStone</t>
  </si>
  <si>
    <t>Skull (Graveyard)</t>
  </si>
  <si>
    <t>カルトのあかし</t>
  </si>
  <si>
    <t>Cult's Sign (?)</t>
  </si>
  <si>
    <t>CultSign</t>
  </si>
  <si>
    <t>Monster (complete Cult Quiz)</t>
  </si>
  <si>
    <t>Cult Certificate?</t>
  </si>
  <si>
    <t>げんじのかぶと</t>
  </si>
  <si>
    <t>Genji Helmet</t>
  </si>
  <si>
    <t>GenjHelm</t>
  </si>
  <si>
    <t>Sand (Desert)</t>
  </si>
  <si>
    <t>Final Fantasy</t>
  </si>
  <si>
    <t>げんじのこて</t>
  </si>
  <si>
    <t>Genji Gauntlet</t>
  </si>
  <si>
    <t>GenjGlov</t>
  </si>
  <si>
    <t>Monster (mastermind minigame)</t>
  </si>
  <si>
    <t>げんじのよろい</t>
  </si>
  <si>
    <t>Genji Armor</t>
  </si>
  <si>
    <t>GenjArmr</t>
  </si>
  <si>
    <t>クリスタルメット</t>
  </si>
  <si>
    <t>Crystal Helmet</t>
  </si>
  <si>
    <t>CrtlHelm</t>
  </si>
  <si>
    <t>クリスタルのこて</t>
  </si>
  <si>
    <t>Crystal Gauntlet</t>
  </si>
  <si>
    <t>CrtlGlov</t>
  </si>
  <si>
    <t>クリスタルメイル</t>
  </si>
  <si>
    <t>Crystal Mail</t>
  </si>
  <si>
    <t>CrtlMail</t>
  </si>
  <si>
    <t>Skull (Graveyard, 1st marter grave)</t>
  </si>
  <si>
    <t>ミスリルかぶと</t>
  </si>
  <si>
    <t>Mythril Helmet</t>
  </si>
  <si>
    <t>MthrHelm</t>
  </si>
  <si>
    <t>ミスリルのこて</t>
  </si>
  <si>
    <t>Mythril Gauntlet</t>
  </si>
  <si>
    <t>MthrGlov</t>
  </si>
  <si>
    <t>Station (2nd floor maze)</t>
  </si>
  <si>
    <t>ミスリルメイル</t>
  </si>
  <si>
    <t>Mythril Mail</t>
  </si>
  <si>
    <t>MthrMail</t>
  </si>
  <si>
    <t>はなメガネ</t>
  </si>
  <si>
    <t>Pince-nez Glasses</t>
  </si>
  <si>
    <t>PinceNez</t>
  </si>
  <si>
    <t>Twin (Tower)</t>
  </si>
  <si>
    <t>つけヒゲ</t>
  </si>
  <si>
    <t>Fake Mustache</t>
  </si>
  <si>
    <t>FkeStach</t>
  </si>
  <si>
    <t>シルクハット</t>
  </si>
  <si>
    <t>Top Hat</t>
  </si>
  <si>
    <t>ステッキ</t>
  </si>
  <si>
    <t>Cane</t>
  </si>
  <si>
    <t>Monster (bottom-right minigame)</t>
  </si>
  <si>
    <t>(Note: Could also be "Staff")</t>
  </si>
  <si>
    <t>タキシード</t>
  </si>
  <si>
    <t>Tuxedo</t>
  </si>
  <si>
    <t>Clock (City, near well)</t>
  </si>
  <si>
    <t>むねパット</t>
  </si>
  <si>
    <t>Breast Pad</t>
  </si>
  <si>
    <t>BrstPad</t>
  </si>
  <si>
    <t>Twin (Rat house, after winning tower race)</t>
  </si>
  <si>
    <t>あみタイツ</t>
  </si>
  <si>
    <t>Fishnet Stockings</t>
  </si>
  <si>
    <t>Thights</t>
  </si>
  <si>
    <t>Skull (Graveyard, save girl from punks)</t>
  </si>
  <si>
    <t>ルージュ</t>
  </si>
  <si>
    <t>Rouge</t>
  </si>
  <si>
    <t>ハイヒール</t>
  </si>
  <si>
    <t>High Heels</t>
  </si>
  <si>
    <t>HighHeel</t>
  </si>
  <si>
    <t>Monster (top minigame)</t>
  </si>
  <si>
    <t>レディスーツ</t>
  </si>
  <si>
    <t>Lady Suit</t>
  </si>
  <si>
    <t>LadySuit</t>
  </si>
  <si>
    <t>Clock (City, 4th district)</t>
  </si>
  <si>
    <t>いのししはなふだ</t>
  </si>
  <si>
    <t>Wild Boar Card</t>
  </si>
  <si>
    <t>BoarCard</t>
  </si>
  <si>
    <t>Station (Control room)</t>
  </si>
  <si>
    <t>しかはなふだ</t>
  </si>
  <si>
    <t>Deer Card</t>
  </si>
  <si>
    <t>DeerCard</t>
  </si>
  <si>
    <t>ちょうはなふだ</t>
  </si>
  <si>
    <t>Butterfly Card</t>
  </si>
  <si>
    <t>BflyCard</t>
  </si>
  <si>
    <t>やくひんアルファ</t>
  </si>
  <si>
    <t>Chemical Alpha</t>
  </si>
  <si>
    <t>ChemAlfa</t>
  </si>
  <si>
    <t>やくひんベータ</t>
  </si>
  <si>
    <t>Chemical Beta</t>
  </si>
  <si>
    <t>ChemBeta</t>
  </si>
  <si>
    <t>Skull (Cemetary, old lady)</t>
  </si>
  <si>
    <t>ティンクルスター</t>
  </si>
  <si>
    <t>Twinkle Star</t>
  </si>
  <si>
    <t>TnklStar</t>
  </si>
  <si>
    <t>オニオンソード</t>
  </si>
  <si>
    <t>Onion Sword</t>
  </si>
  <si>
    <t>OnionSwd</t>
  </si>
  <si>
    <t>エクスカリパー</t>
  </si>
  <si>
    <t>Excalipoor</t>
  </si>
  <si>
    <t>Excalipr</t>
  </si>
  <si>
    <t>(Note: Excalipoor from Final Fantasy V among others. -KobaBeach)</t>
  </si>
  <si>
    <t>バハムートエッグ</t>
  </si>
  <si>
    <t>Bahamut's egg</t>
  </si>
  <si>
    <t>BahmtEgg</t>
  </si>
  <si>
    <t>バカムートエッグ</t>
  </si>
  <si>
    <t>BAKAmut's egg (?)</t>
  </si>
  <si>
    <t>BakmtEgg</t>
  </si>
  <si>
    <t>(Koba comment: Bakamut feels a bit too... Japanese for non-speakers to understand outside of people who get anime fan jokes. Bahumbug Egg? BahumEgg?)</t>
  </si>
  <si>
    <t>つきのしずく</t>
  </si>
  <si>
    <t>Moondrop</t>
  </si>
  <si>
    <t>?</t>
  </si>
  <si>
    <t>ぎんがねこのヒゲ</t>
  </si>
  <si>
    <t>Silver Cat's Whiskers (?)</t>
  </si>
  <si>
    <t>CatWhskr</t>
  </si>
  <si>
    <t>(Koba: Ginga Neko = Milky Way Cat, likely a referece to Night on the Galactic Railroad)</t>
  </si>
  <si>
    <t>グランドリオン</t>
  </si>
  <si>
    <t>Grandlion</t>
  </si>
  <si>
    <t>Grndlion</t>
  </si>
  <si>
    <t>Chrono Trigger</t>
  </si>
  <si>
    <t>ネズミのしっぽ</t>
  </si>
  <si>
    <t>Rat Tail</t>
  </si>
  <si>
    <t>Twin (Rat house)</t>
  </si>
  <si>
    <t>Final Fantasy 4</t>
  </si>
  <si>
    <t>ピンクのしっぽ</t>
  </si>
  <si>
    <t>Pink Tail</t>
  </si>
  <si>
    <t>PinkTail</t>
  </si>
  <si>
    <t>Station (1st floor maze)</t>
  </si>
  <si>
    <t>リボン</t>
  </si>
  <si>
    <t>Ribbon</t>
  </si>
  <si>
    <t>Koba: FF</t>
  </si>
  <si>
    <t>かくばくだん</t>
  </si>
  <si>
    <t>Nuclear Weapon</t>
  </si>
  <si>
    <t>Nuke</t>
  </si>
  <si>
    <t>ひのクリスタル</t>
  </si>
  <si>
    <t>Fire Crystal</t>
  </si>
  <si>
    <t>FireGem</t>
  </si>
  <si>
    <t>Skull (HQ)</t>
  </si>
  <si>
    <t>つちのクリスタル</t>
  </si>
  <si>
    <t>Earth Crystal</t>
  </si>
  <si>
    <t>EarthGem</t>
  </si>
  <si>
    <t>みずのクリスタル</t>
  </si>
  <si>
    <t>Water Crystal</t>
  </si>
  <si>
    <t>WaterGem</t>
  </si>
  <si>
    <t>かぜのクリスタル</t>
  </si>
  <si>
    <t>Wind Crystal</t>
  </si>
  <si>
    <t>Wind Gem</t>
  </si>
  <si>
    <t>ディフェンダー</t>
  </si>
  <si>
    <t>Defender</t>
  </si>
  <si>
    <t>イージスのたて</t>
  </si>
  <si>
    <t>Aegis Shield</t>
  </si>
  <si>
    <t>AegisShd</t>
  </si>
  <si>
    <t>Skull (Cemetary, grave of 5th master)</t>
  </si>
  <si>
    <t>よいちのゆみや</t>
  </si>
  <si>
    <t>Yoichi Bow</t>
  </si>
  <si>
    <t>YoichiBw</t>
  </si>
  <si>
    <t>マサムネ</t>
  </si>
  <si>
    <t>Masamune</t>
  </si>
  <si>
    <t>スーパーエッグ</t>
  </si>
  <si>
    <t>Super Egg</t>
  </si>
  <si>
    <t>SuperEgg</t>
  </si>
  <si>
    <t>Hanjuku Hero</t>
  </si>
  <si>
    <t>イビルエッグ</t>
  </si>
  <si>
    <t>Evil Egg</t>
  </si>
  <si>
    <t>ワンダーエッグ</t>
  </si>
  <si>
    <t>Wonder Egg</t>
  </si>
  <si>
    <t>WonderEg</t>
  </si>
  <si>
    <t>デッドガン</t>
  </si>
  <si>
    <t>Dead Gun (?)</t>
  </si>
  <si>
    <t>Dead Gun</t>
  </si>
  <si>
    <t>ファバード</t>
  </si>
  <si>
    <t>Fabado (?)</t>
  </si>
  <si>
    <t>Fabado</t>
  </si>
  <si>
    <t>あいのフライパン</t>
  </si>
  <si>
    <t>Fry Pan</t>
  </si>
  <si>
    <t>Music (Karaoke)</t>
  </si>
  <si>
    <t>ほうちょう</t>
  </si>
  <si>
    <t>Kitchen Knife</t>
  </si>
  <si>
    <t>KitchKnf</t>
  </si>
  <si>
    <t>エリクサー</t>
  </si>
  <si>
    <t>Elixir</t>
  </si>
  <si>
    <t>Music (Studio)</t>
  </si>
  <si>
    <t>フェニックスのお</t>
  </si>
  <si>
    <t>Phoenix Down</t>
  </si>
  <si>
    <t>PhnxDown</t>
  </si>
  <si>
    <t>ギサールのやさい</t>
  </si>
  <si>
    <t>Gysahl Greens</t>
  </si>
  <si>
    <t>GysalGrn</t>
  </si>
  <si>
    <t>きんのはり</t>
  </si>
  <si>
    <t>Gold Needle</t>
  </si>
  <si>
    <t>GoldNdl</t>
  </si>
  <si>
    <t>Monster (cups minigame)</t>
  </si>
  <si>
    <t>バッカスのさけ</t>
  </si>
  <si>
    <t>Bacchus's Wine</t>
  </si>
  <si>
    <t>BachusWn</t>
  </si>
  <si>
    <t>さんごのつるぎ</t>
  </si>
  <si>
    <t>Coral Sword</t>
  </si>
  <si>
    <t>CoralSwd</t>
  </si>
  <si>
    <t>まもりのゆびわ</t>
  </si>
  <si>
    <t>Protect Ring</t>
  </si>
  <si>
    <t>ProtRing</t>
  </si>
  <si>
    <t>ラグナロク</t>
  </si>
  <si>
    <t>Ragnarok</t>
  </si>
  <si>
    <t>まんまるドロップ</t>
  </si>
  <si>
    <t>Candy (Gumdrop, Round Drop)</t>
  </si>
  <si>
    <t>Candy</t>
  </si>
  <si>
    <t>Secret Of Mana</t>
  </si>
  <si>
    <t>ぱっくんチョコ</t>
  </si>
  <si>
    <t>Chocolate (Chocolump)</t>
  </si>
  <si>
    <t>Chocolat</t>
  </si>
  <si>
    <t>ぎんのせいはい</t>
  </si>
  <si>
    <t>Silver Chalice (?)</t>
  </si>
  <si>
    <t>SilvrCup</t>
  </si>
  <si>
    <t>ビップカード</t>
  </si>
  <si>
    <t>VIP Card</t>
  </si>
  <si>
    <t>Clock (Tower)</t>
  </si>
  <si>
    <t>Thanks to Vehek</t>
  </si>
  <si>
    <t>コッペリア</t>
  </si>
  <si>
    <t>Copellia (?)</t>
  </si>
  <si>
    <t>Copellia</t>
  </si>
  <si>
    <t>Monster (save all bacteria)</t>
  </si>
  <si>
    <t>Romancing SaGa 2</t>
  </si>
  <si>
    <t>Koba: possible Romancing SaGa 2 reference? Coppelia is a coarse speaking robot maid that is basically a berserker</t>
  </si>
  <si>
    <t>バクルドのきもち</t>
  </si>
  <si>
    <t>Baculd's Mind (?)</t>
  </si>
  <si>
    <t>BaculdMd</t>
  </si>
  <si>
    <t>Monster (normal quiz)</t>
  </si>
  <si>
    <t>Koba: Kimochi = Feelings</t>
  </si>
  <si>
    <t>Named after bacteria that gives you item</t>
  </si>
  <si>
    <t>バクティのこころ</t>
  </si>
  <si>
    <t>Bhakti's Heart (?)</t>
  </si>
  <si>
    <t>BhaktHrt</t>
  </si>
  <si>
    <t>バクースのたから</t>
  </si>
  <si>
    <t>Baccus' Treasure (?)</t>
  </si>
  <si>
    <t>BacusTsr</t>
  </si>
  <si>
    <t>ドラゴンキラー</t>
  </si>
  <si>
    <t>Dragon Killer</t>
  </si>
  <si>
    <t>DrgnKilr</t>
  </si>
  <si>
    <t>ドラゴソキラー</t>
  </si>
  <si>
    <t>Dragoso Killer (?)</t>
  </si>
  <si>
    <t>DrknKilr</t>
  </si>
  <si>
    <t>Pun on Dragon Killer. Durrgon Killer?</t>
  </si>
  <si>
    <t>ブロマイド</t>
  </si>
  <si>
    <t>Naga-ette Bromide (?)</t>
  </si>
  <si>
    <t>NgBromid</t>
  </si>
  <si>
    <t>Adults (job interview)</t>
  </si>
  <si>
    <t>ビネガーパンツ</t>
  </si>
  <si>
    <t>Ozzie Pants</t>
  </si>
  <si>
    <t>OziePant</t>
  </si>
  <si>
    <t>ソイソーとう</t>
  </si>
  <si>
    <t>Slasher</t>
  </si>
  <si>
    <t>マヨネーのブラ</t>
  </si>
  <si>
    <t>Flea Vest</t>
  </si>
  <si>
    <t>FleaVest</t>
  </si>
  <si>
    <t>Monster (yes/no quiz)</t>
  </si>
  <si>
    <t>ヌゥのケ</t>
  </si>
  <si>
    <t>Nu's Spirit (?)</t>
  </si>
  <si>
    <t>NuSpirit</t>
  </si>
  <si>
    <t>ドリストーン</t>
  </si>
  <si>
    <t>Dreamstone</t>
  </si>
  <si>
    <t>Dreamstn</t>
  </si>
  <si>
    <t>さわやかセット</t>
  </si>
  <si>
    <t>Special Refresher Set</t>
  </si>
  <si>
    <t>SpeclSet</t>
  </si>
  <si>
    <t>しなやかセット</t>
  </si>
  <si>
    <t>Choice Set</t>
  </si>
  <si>
    <t>ChoicSet</t>
  </si>
  <si>
    <t>すこやかセット</t>
  </si>
  <si>
    <t>Healthy Choice Set</t>
  </si>
  <si>
    <t>HealtSet</t>
  </si>
  <si>
    <t>たおやかセット</t>
  </si>
  <si>
    <t>Graceful Set</t>
  </si>
  <si>
    <t>GraceSet</t>
  </si>
  <si>
    <t>presuming, that they might be given by a Moleman</t>
  </si>
  <si>
    <t>にぎやかセット</t>
  </si>
  <si>
    <t>Cheerful Set</t>
  </si>
  <si>
    <t>CheerSet</t>
  </si>
  <si>
    <t>きんのモズしょう</t>
  </si>
  <si>
    <t>Golden Shrike award (?)</t>
  </si>
  <si>
    <t>GoldBird</t>
  </si>
  <si>
    <t>Music (Studio, 1st place)</t>
  </si>
  <si>
    <t>ぎんのモズしょう</t>
  </si>
  <si>
    <t>Silver Shrike award (?)</t>
  </si>
  <si>
    <t>SilvBird</t>
  </si>
  <si>
    <t>Music (Studio, 2nd place)</t>
  </si>
  <si>
    <t>どうのモズしょう</t>
  </si>
  <si>
    <t>Bronze Shrike award (?)</t>
  </si>
  <si>
    <t>BrnzBird</t>
  </si>
  <si>
    <t>Music (Studio, 3rd place ?)</t>
  </si>
  <si>
    <t>えんかのこころ</t>
  </si>
  <si>
    <t>Enka's Heart (?)</t>
  </si>
  <si>
    <t>EnkasHrt</t>
  </si>
  <si>
    <t>Seems to be popular song genres in Karaoke joints -Koba</t>
  </si>
  <si>
    <t>ロックのシャウト</t>
  </si>
  <si>
    <t>Rock Shout (?)</t>
  </si>
  <si>
    <t>RokShout</t>
  </si>
  <si>
    <t>ヒーローファイト</t>
  </si>
  <si>
    <t>Hero Fight (?)</t>
  </si>
  <si>
    <t>HeroFght</t>
  </si>
  <si>
    <t>アイドルのフリル</t>
  </si>
  <si>
    <t>Idol's Frill (?)</t>
  </si>
  <si>
    <t>IdolFril</t>
  </si>
  <si>
    <t>ガラスのゆびわ</t>
  </si>
  <si>
    <t>Glass Ring</t>
  </si>
  <si>
    <t>GlasRing</t>
  </si>
  <si>
    <t>Clock (City east, birthday boy on 18th day)</t>
  </si>
  <si>
    <t>おとめのなみだ</t>
  </si>
  <si>
    <t>Virgin Tears</t>
  </si>
  <si>
    <t>VrgnTear</t>
  </si>
  <si>
    <t>Clock (City, TV watching girl)</t>
  </si>
  <si>
    <t>１００まんギル</t>
  </si>
  <si>
    <t>100,000 Gil</t>
  </si>
  <si>
    <t>100K Gil</t>
  </si>
  <si>
    <t>Clock (City, buy lottery ticket)</t>
  </si>
  <si>
    <t>ネコまっしぐら</t>
  </si>
  <si>
    <t>Catnip (?)</t>
  </si>
  <si>
    <t>Catnip</t>
  </si>
  <si>
    <t>Clock (City, east, 8th disctrict, after saving cat)</t>
  </si>
  <si>
    <t>ななつどうぐ</t>
  </si>
  <si>
    <t>Seven Tools (?)</t>
  </si>
  <si>
    <t>7 tools</t>
  </si>
  <si>
    <t>Clock (City, catch house robber)</t>
  </si>
  <si>
    <t>しろいめがみぞう</t>
  </si>
  <si>
    <t>White Goddess (?)</t>
  </si>
  <si>
    <t>WhtGodds</t>
  </si>
  <si>
    <t>Clock (City, pray with old lady)</t>
  </si>
  <si>
    <t>ホカホカやきいも</t>
  </si>
  <si>
    <t>Baked Sweet Potato</t>
  </si>
  <si>
    <t>BkPotato</t>
  </si>
  <si>
    <t>Clock (City, bonfire)</t>
  </si>
  <si>
    <t>いちわりのおれい</t>
  </si>
  <si>
    <t>10% Reward (?)</t>
  </si>
  <si>
    <t>10% gift</t>
  </si>
  <si>
    <t>Clock (City, 5th disctrict trash can, 11AM)</t>
  </si>
  <si>
    <t>にわりのおれい</t>
  </si>
  <si>
    <t>20% Reward (?)</t>
  </si>
  <si>
    <t>20% gift</t>
  </si>
  <si>
    <t>Clock (City, right top trash can)</t>
  </si>
  <si>
    <t>プラチナチケット</t>
  </si>
  <si>
    <t>Platinum Ticket</t>
  </si>
  <si>
    <t>PltnTket</t>
  </si>
  <si>
    <t>Clock (City, 8th disctrict betting guy)</t>
  </si>
  <si>
    <t>ふたりのきもち</t>
  </si>
  <si>
    <t>Couple's Feelings (?)</t>
  </si>
  <si>
    <t>CouplFel</t>
  </si>
  <si>
    <t>Clock (City, west, dating lady)</t>
  </si>
  <si>
    <t>マドーのとけい</t>
  </si>
  <si>
    <t>Mado's Watch (?)</t>
  </si>
  <si>
    <t>MadoWtch</t>
  </si>
  <si>
    <t>Clock (City, chest)</t>
  </si>
  <si>
    <t>タイムマシンネジ</t>
  </si>
  <si>
    <t>Time Machine Screw</t>
  </si>
  <si>
    <t>TMScrew</t>
  </si>
  <si>
    <t>Clock (Lab)</t>
  </si>
  <si>
    <t>マイクロディスク</t>
  </si>
  <si>
    <t>Micro Disk</t>
  </si>
  <si>
    <t>MicroDsk</t>
  </si>
  <si>
    <t>おうごんのはか</t>
  </si>
  <si>
    <t>Golden Tomb (?)</t>
  </si>
  <si>
    <t>GoldTomb</t>
  </si>
  <si>
    <t>Minimum</t>
  </si>
  <si>
    <t>コンピュータロム</t>
  </si>
  <si>
    <t>Computer ROM</t>
  </si>
  <si>
    <t>PC ROM</t>
  </si>
  <si>
    <t>さんかくおにぎり</t>
  </si>
  <si>
    <t>Rice Ball</t>
  </si>
  <si>
    <t>RiceBall</t>
  </si>
  <si>
    <t>おうごんのとう</t>
  </si>
  <si>
    <t>Golden Spire (?)</t>
  </si>
  <si>
    <t>GoldSpir</t>
  </si>
  <si>
    <t>おうごんのビル</t>
  </si>
  <si>
    <t>Golden Building (?)</t>
  </si>
  <si>
    <t>GoldBldn</t>
  </si>
  <si>
    <t>てっかめん</t>
  </si>
  <si>
    <t>Iron Mask</t>
  </si>
  <si>
    <t>IronMask</t>
  </si>
  <si>
    <t>きんのおやしき</t>
  </si>
  <si>
    <t>Golden Mansion (?)</t>
  </si>
  <si>
    <t>GoldMnsn</t>
  </si>
  <si>
    <t>すいせいのかけら</t>
  </si>
  <si>
    <t>Comet Shard (?)</t>
  </si>
  <si>
    <t>CometSrd</t>
  </si>
  <si>
    <t>ポヨぞーのひみつ</t>
  </si>
  <si>
    <t>Poyozo's Secret (?)</t>
  </si>
  <si>
    <t>PoyozoSt</t>
  </si>
  <si>
    <t>Chrono Trigger -Koba</t>
  </si>
  <si>
    <t>おうごんのいえ</t>
  </si>
  <si>
    <t>King's Palace (?)</t>
  </si>
  <si>
    <t>KingPlce</t>
  </si>
  <si>
    <t>literal translation would be "Golden House" -Koba</t>
  </si>
  <si>
    <t>ゴールデンハウス</t>
  </si>
  <si>
    <t>Golden House</t>
  </si>
  <si>
    <t>GoldHous</t>
  </si>
  <si>
    <t>ゴールデンタワー</t>
  </si>
  <si>
    <t>Golden Tower</t>
  </si>
  <si>
    <t>GoldTowr</t>
  </si>
  <si>
    <t>くつについたきん</t>
  </si>
  <si>
    <t>Golden Soles</t>
  </si>
  <si>
    <t>GoldSole</t>
  </si>
  <si>
    <t>Shoe-like Gold -Koba</t>
  </si>
  <si>
    <t>ダニエルのメダル</t>
  </si>
  <si>
    <t>Daniel's Medal</t>
  </si>
  <si>
    <t>DanMedal</t>
  </si>
  <si>
    <t>ローゼのメダル</t>
  </si>
  <si>
    <t>Rose's Medal</t>
  </si>
  <si>
    <t>RoseMedl</t>
  </si>
  <si>
    <t>アーリーのメダル</t>
  </si>
  <si>
    <t>Early's Medal</t>
  </si>
  <si>
    <t>EarlyMdl</t>
  </si>
  <si>
    <t>ハーパーのメダル</t>
  </si>
  <si>
    <t>Harper's Medal</t>
  </si>
  <si>
    <t>HarperMd</t>
  </si>
  <si>
    <t>ワイルドのメダル</t>
  </si>
  <si>
    <t>Wild's Medal</t>
  </si>
  <si>
    <t>WildMedl</t>
  </si>
  <si>
    <t>Skull (Club)</t>
  </si>
  <si>
    <t>ジムのメダル</t>
  </si>
  <si>
    <t>Jim's Medal</t>
  </si>
  <si>
    <t>JimMedal</t>
  </si>
  <si>
    <t>Id</t>
  </si>
  <si>
    <t>100まんギル</t>
  </si>
  <si>
    <t>ID</t>
  </si>
  <si>
    <t>NAME</t>
  </si>
  <si>
    <t>LENGTH</t>
  </si>
  <si>
    <t>Cult Certificate</t>
  </si>
  <si>
    <t>Pince-nez</t>
  </si>
  <si>
    <t>Bra Inserts</t>
  </si>
  <si>
    <t>Fishnet Tights</t>
  </si>
  <si>
    <t>Pantsuit</t>
  </si>
  <si>
    <t>Compound Alpha</t>
  </si>
  <si>
    <t>Compound Beta</t>
  </si>
  <si>
    <t>https://finalfantasy.fandom.com/wiki/Excalipoor_(weapon)</t>
  </si>
  <si>
    <t>https://finalfantasy.fandom.com/wiki/Onion_Sword</t>
  </si>
  <si>
    <t>Bahamut's Egg</t>
  </si>
  <si>
    <t>Bakamut's Egg</t>
  </si>
  <si>
    <t>https://chrono.fandom.com/wiki/Masamune_(weapon)</t>
  </si>
  <si>
    <t>https://en.wikipedia.org/wiki/Hanafuda#Cards</t>
  </si>
  <si>
    <t>Boar Card</t>
  </si>
  <si>
    <t>Butterflies Card</t>
  </si>
  <si>
    <t>https://finalfantasy.fandom.com/wiki/Rat_Tail</t>
  </si>
  <si>
    <t>https://finalfantasy.fandom.com/wiki/Pink_Tail</t>
  </si>
  <si>
    <t>https://finalfantasy.fandom.com/wiki/Ribbon_(equipment)</t>
  </si>
  <si>
    <t>Grandleon</t>
  </si>
  <si>
    <t>https://gcgx.games/hanjuku/kirihuda.html</t>
  </si>
  <si>
    <t>Firebird Card</t>
  </si>
  <si>
    <t>Dead Cannon Card</t>
  </si>
  <si>
    <t>https://mana.fandom.com/wiki/Items_in_Secret_of_Mana</t>
  </si>
  <si>
    <t>Chocolate</t>
  </si>
  <si>
    <t>Silver Chalice</t>
  </si>
  <si>
    <t>Wilde's Medal</t>
  </si>
  <si>
    <t>https://chrono.fandom.com/wiki/Poyozo_Doll</t>
  </si>
  <si>
    <t>Poyozo's Secret</t>
  </si>
  <si>
    <t>PLANET</t>
  </si>
  <si>
    <t>Twin Star ツインスター</t>
  </si>
  <si>
    <t>Octave オクターブ</t>
  </si>
  <si>
    <t>Clockwork Star クロックワークスター</t>
  </si>
  <si>
    <t>Adults アダルツ</t>
  </si>
  <si>
    <t>Skull Bone スカル・ボーン</t>
  </si>
  <si>
    <t>Sand Planet サンドプラネット</t>
  </si>
  <si>
    <t>Monster Stomach モンスター・ストマック</t>
  </si>
  <si>
    <t>Minimum Star ミニマムスター</t>
  </si>
  <si>
    <t>Satella サテラ</t>
  </si>
  <si>
    <t>https://chrono.fandom.com/wiki/Slasher</t>
  </si>
  <si>
    <t>https://chrono.fandom.com/wiki/Naga_Bromide</t>
  </si>
  <si>
    <t>Naga Bromide</t>
  </si>
  <si>
    <t>https://chrono.fandom.com/wiki/Flea_Bustier</t>
  </si>
  <si>
    <t>https://chrono.fandom.com/wiki/Dreamstone</t>
  </si>
  <si>
    <t>Refresher Set</t>
  </si>
  <si>
    <t>Spekkio Reward 20-29</t>
  </si>
  <si>
    <t>Spekkio Reward 30-39</t>
  </si>
  <si>
    <t>Spekkio Reward 40-98</t>
  </si>
  <si>
    <t>Spekkio Reward 99</t>
  </si>
  <si>
    <t>Spekkio Reward 10-19 https://gcgx.games/ct/spekkio.html</t>
  </si>
  <si>
    <t>Healthy Set</t>
  </si>
  <si>
    <t>https://en.wikipedia.org/wiki/Enka</t>
  </si>
  <si>
    <t>Rock Screaming</t>
  </si>
  <si>
    <t>https://en.wikipedia.org/wiki/Screaming_(music)</t>
  </si>
  <si>
    <t>Idol's Frill</t>
  </si>
  <si>
    <t>Young Girl Tears</t>
  </si>
  <si>
    <t>9 out of 10 cats</t>
  </si>
  <si>
    <t>まっしぐら means to make a bee line for. ネコまっしぐら is the Japanese slogan for Whiskas (known in Japan as Kalkan カルカン)</t>
  </si>
  <si>
    <t>https://ja.wikipedia.org/wiki/%E4%B8%83%E3%81%A4%E9%81%93%E5%85%B7</t>
  </si>
  <si>
    <t>Basic Tool Set</t>
  </si>
  <si>
    <t>Hot Baked Potato</t>
  </si>
  <si>
    <t>10% off coupon</t>
  </si>
  <si>
    <t>20% off coupon</t>
  </si>
  <si>
    <t>Mutual Feelings</t>
  </si>
  <si>
    <t>Micro-Disk</t>
  </si>
  <si>
    <t>Meteorite</t>
  </si>
  <si>
    <t>Golden Building</t>
  </si>
  <si>
    <t>Derguhn Killer</t>
  </si>
  <si>
    <t>Nu's Trace</t>
  </si>
  <si>
    <t>Golden Mansion</t>
  </si>
  <si>
    <t>Time Machine Rod</t>
  </si>
  <si>
    <t>Coppelia</t>
  </si>
  <si>
    <t>5C5DE</t>
  </si>
  <si>
    <t>5C9A6</t>
  </si>
  <si>
    <t>5CB92</t>
  </si>
  <si>
    <t>5C8A4</t>
  </si>
  <si>
    <t>5CBA4</t>
  </si>
  <si>
    <t>5C368</t>
  </si>
  <si>
    <t>5C37A</t>
  </si>
  <si>
    <t>5C38B</t>
  </si>
  <si>
    <t>5C39D</t>
  </si>
  <si>
    <t>5C3AF</t>
  </si>
  <si>
    <t>5C3C1</t>
  </si>
  <si>
    <t>5C3D2</t>
  </si>
  <si>
    <t>5C3E3</t>
  </si>
  <si>
    <t>5C3F4</t>
  </si>
  <si>
    <t>5C406</t>
  </si>
  <si>
    <t>5C418</t>
  </si>
  <si>
    <t>5C42A</t>
  </si>
  <si>
    <t>5C43C</t>
  </si>
  <si>
    <t>5C44E</t>
  </si>
  <si>
    <t>5C460</t>
  </si>
  <si>
    <t>5C472</t>
  </si>
  <si>
    <t>5C483</t>
  </si>
  <si>
    <t>5C495</t>
  </si>
  <si>
    <t>5C4A6</t>
  </si>
  <si>
    <t>5C4B7</t>
  </si>
  <si>
    <t>5C4C7</t>
  </si>
  <si>
    <t>5C4D9</t>
  </si>
  <si>
    <t>5C4EB</t>
  </si>
  <si>
    <t>5C4FD</t>
  </si>
  <si>
    <t>5C50D</t>
  </si>
  <si>
    <t>5C51E</t>
  </si>
  <si>
    <t>5C52E</t>
  </si>
  <si>
    <t>5C53F</t>
  </si>
  <si>
    <t>5C552</t>
  </si>
  <si>
    <t>5C563</t>
  </si>
  <si>
    <t>5C575</t>
  </si>
  <si>
    <t>5C588</t>
  </si>
  <si>
    <t>5C59A</t>
  </si>
  <si>
    <t>5C5AB</t>
  </si>
  <si>
    <t>5C5BC</t>
  </si>
  <si>
    <t>5C5CD</t>
  </si>
  <si>
    <t>5C5F0</t>
  </si>
  <si>
    <t>5C601</t>
  </si>
  <si>
    <t>5C615</t>
  </si>
  <si>
    <t>5C629</t>
  </si>
  <si>
    <t>5C63B</t>
  </si>
  <si>
    <t>5C64C</t>
  </si>
  <si>
    <t>5C65E</t>
  </si>
  <si>
    <t>5C66F</t>
  </si>
  <si>
    <t>5C681</t>
  </si>
  <si>
    <t>5C693</t>
  </si>
  <si>
    <t>5C6A2</t>
  </si>
  <si>
    <t>5C6B3</t>
  </si>
  <si>
    <t>5C6C7</t>
  </si>
  <si>
    <t>5C6D9</t>
  </si>
  <si>
    <t>5C6EA</t>
  </si>
  <si>
    <t>5C6FB</t>
  </si>
  <si>
    <t>5C70C</t>
  </si>
  <si>
    <t>5C71D</t>
  </si>
  <si>
    <t>5C72F</t>
  </si>
  <si>
    <t>5C740</t>
  </si>
  <si>
    <t>5C751</t>
  </si>
  <si>
    <t>5C766</t>
  </si>
  <si>
    <t>5C778</t>
  </si>
  <si>
    <t>5C789</t>
  </si>
  <si>
    <t>5C79A</t>
  </si>
  <si>
    <t>5C7AB</t>
  </si>
  <si>
    <t>5C7BC</t>
  </si>
  <si>
    <t>5C7CE</t>
  </si>
  <si>
    <t>5C7E1</t>
  </si>
  <si>
    <t>5C7F4</t>
  </si>
  <si>
    <t>5C808</t>
  </si>
  <si>
    <t>5C81A</t>
  </si>
  <si>
    <t>5C82C</t>
  </si>
  <si>
    <t>5C83E</t>
  </si>
  <si>
    <t>5C84F</t>
  </si>
  <si>
    <t>5C860</t>
  </si>
  <si>
    <t>5C871</t>
  </si>
  <si>
    <t>5C882</t>
  </si>
  <si>
    <t>5C892</t>
  </si>
  <si>
    <t>5C8B6</t>
  </si>
  <si>
    <t>5C8C7</t>
  </si>
  <si>
    <t>5C8D8</t>
  </si>
  <si>
    <t>5C8E9</t>
  </si>
  <si>
    <t>5C8FA</t>
  </si>
  <si>
    <t>5C90B</t>
  </si>
  <si>
    <t>5C91C</t>
  </si>
  <si>
    <t>5C92C</t>
  </si>
  <si>
    <t>5C93F</t>
  </si>
  <si>
    <t>5C950</t>
  </si>
  <si>
    <t>5C961</t>
  </si>
  <si>
    <t>5C973</t>
  </si>
  <si>
    <t>5C984</t>
  </si>
  <si>
    <t>5C995</t>
  </si>
  <si>
    <t>5C9B9</t>
  </si>
  <si>
    <t>5C9CA</t>
  </si>
  <si>
    <t>5C9DC</t>
  </si>
  <si>
    <t>5C9EE</t>
  </si>
  <si>
    <t>5C9FF</t>
  </si>
  <si>
    <t>5CA11</t>
  </si>
  <si>
    <t>5CA22</t>
  </si>
  <si>
    <t>5CA33</t>
  </si>
  <si>
    <t>5CA45</t>
  </si>
  <si>
    <t>5CA56</t>
  </si>
  <si>
    <t>5CA68</t>
  </si>
  <si>
    <t>5CA78</t>
  </si>
  <si>
    <t>5CA8A</t>
  </si>
  <si>
    <t>5CA9B</t>
  </si>
  <si>
    <t>5CAAC</t>
  </si>
  <si>
    <t>5CABD</t>
  </si>
  <si>
    <t>5CACE</t>
  </si>
  <si>
    <t>5CADF</t>
  </si>
  <si>
    <t>5CAF1</t>
  </si>
  <si>
    <t>5CB03</t>
  </si>
  <si>
    <t>5CB15</t>
  </si>
  <si>
    <t>5CB27</t>
  </si>
  <si>
    <t>5CB38</t>
  </si>
  <si>
    <t>5CB4A</t>
  </si>
  <si>
    <t>5CB5C</t>
  </si>
  <si>
    <t>5CB6E</t>
  </si>
  <si>
    <t>5CB80</t>
  </si>
  <si>
    <t>5CBB6</t>
  </si>
  <si>
    <t>5CBC7</t>
  </si>
  <si>
    <t>5CBD9</t>
  </si>
  <si>
    <t>5CBEB</t>
  </si>
  <si>
    <t>5CBFC</t>
  </si>
  <si>
    <t>5CC0E</t>
  </si>
  <si>
    <t>5CC20</t>
  </si>
  <si>
    <t>5CC31</t>
  </si>
  <si>
    <t>5CC43</t>
  </si>
  <si>
    <t>5CC57</t>
  </si>
  <si>
    <t>5CC69</t>
  </si>
  <si>
    <t>5CC7A</t>
  </si>
  <si>
    <t>5CC8B</t>
  </si>
  <si>
    <t>5CC9C</t>
  </si>
  <si>
    <t>5CCAF</t>
  </si>
  <si>
    <t>5CCC0</t>
  </si>
  <si>
    <t>5CCD2</t>
  </si>
  <si>
    <t>5CCE3</t>
  </si>
  <si>
    <t>5CCF6</t>
  </si>
  <si>
    <t>5CD07</t>
  </si>
  <si>
    <t>5CD18</t>
  </si>
  <si>
    <t>5CD2A</t>
  </si>
  <si>
    <t>5CD3B</t>
  </si>
  <si>
    <t>5CD4D</t>
  </si>
  <si>
    <t>5CD5E</t>
  </si>
  <si>
    <t>5CD6F</t>
  </si>
  <si>
    <t>ADDRESS</t>
  </si>
  <si>
    <t xml:space="preserve">     ♪ときめく むねは</t>
  </si>
  <si>
    <t xml:space="preserve">     ♪かたおもいなの</t>
  </si>
  <si>
    <t xml:space="preserve">     ♪こくはく します</t>
  </si>
  <si>
    <t xml:space="preserve">     ♪『スキでした♥』</t>
  </si>
  <si>
    <t xml:space="preserve">     ♪ひとみを とじて</t>
  </si>
  <si>
    <t xml:space="preserve">       ♪なげキッス</t>
  </si>
  <si>
    <t xml:space="preserve">     ♪あなたの ココロ</t>
  </si>
  <si>
    <t xml:space="preserve">      ♪ドリーミン♥</t>
  </si>
  <si>
    <t xml:space="preserve">     ♪ドキドキしちゃう</t>
  </si>
  <si>
    <t xml:space="preserve">    ♪ピンクの ルージュは</t>
  </si>
  <si>
    <t xml:space="preserve">     ♪ステキな よかん</t>
  </si>
  <si>
    <t xml:space="preserve">      ♪ささやきたいの</t>
  </si>
  <si>
    <t xml:space="preserve">    ♪『マイダーリン♥』</t>
  </si>
  <si>
    <t xml:space="preserve">     ♪くちづけ したら</t>
  </si>
  <si>
    <t xml:space="preserve">    ♪フォーリン ラブ♥</t>
  </si>
  <si>
    <t xml:space="preserve">     ♪こいの てんしを</t>
  </si>
  <si>
    <t xml:space="preserve">       ♪だきしめたい</t>
  </si>
  <si>
    <t xml:space="preserve">    ♪アナタに むちゅう</t>
  </si>
  <si>
    <t xml:space="preserve">     ♪ふたりの こいは</t>
  </si>
  <si>
    <t xml:space="preserve">    ♪ママには ないしょ</t>
  </si>
  <si>
    <t xml:space="preserve">     ♪そっと つぶやく</t>
  </si>
  <si>
    <t xml:space="preserve">    ♪『ごめんなさい……』</t>
  </si>
  <si>
    <t xml:space="preserve">     ♪アナタと ふたり</t>
  </si>
  <si>
    <t xml:space="preserve">      ♪ゆめの くに</t>
  </si>
  <si>
    <t xml:space="preserve">     ♪はじめての こい</t>
  </si>
  <si>
    <t xml:space="preserve">       ♪わすれない</t>
  </si>
  <si>
    <t xml:space="preserve">    ♪ゆめみる しょうじょ</t>
  </si>
  <si>
    <t xml:space="preserve">     ♪しろい チャペルは</t>
  </si>
  <si>
    <t xml:space="preserve">     ♪ふたりの ひみつ</t>
  </si>
  <si>
    <t xml:space="preserve">     ♪ほほえみ ながら</t>
  </si>
  <si>
    <t xml:space="preserve">    ♪『じゃあ またね♥』</t>
  </si>
  <si>
    <t xml:space="preserve">      ♪チーズケーキで</t>
  </si>
  <si>
    <t xml:space="preserve">       ♪さよならね</t>
  </si>
  <si>
    <t xml:space="preserve">     ♪キミの そのゆめ</t>
  </si>
  <si>
    <t xml:space="preserve">       ♪しんじてる</t>
  </si>
  <si>
    <t xml:space="preserve">     ♪つれて いってね</t>
  </si>
  <si>
    <t xml:space="preserve">     ♪あかい マントは</t>
  </si>
  <si>
    <t xml:space="preserve">     ♪せいぎの ちかい</t>
  </si>
  <si>
    <t xml:space="preserve">     ♪いまだ! ぶつけろ!</t>
  </si>
  <si>
    <t xml:space="preserve">    ♪『サンダガ パンチ!』</t>
  </si>
  <si>
    <t xml:space="preserve">    ♪さあ クリスタルで</t>
  </si>
  <si>
    <t xml:space="preserve">      ♪へんしんだ!</t>
  </si>
  <si>
    <t xml:space="preserve">     ♪だいかいじゅうを</t>
  </si>
  <si>
    <t xml:space="preserve">       ♪なぎたおせ</t>
  </si>
  <si>
    <t xml:space="preserve">     ♪ゆくぞ ボクらの</t>
  </si>
  <si>
    <t xml:space="preserve">     ♪もえる ゆうひは</t>
  </si>
  <si>
    <t xml:space="preserve">    ♪しょうりの あかし</t>
  </si>
  <si>
    <t xml:space="preserve">    ♪だれかが よんでる</t>
  </si>
  <si>
    <t xml:space="preserve">    ♪『ブリザガ キック!』</t>
  </si>
  <si>
    <t xml:space="preserve">     ♪あいと ゆうきで</t>
  </si>
  <si>
    <t xml:space="preserve">      ♪とんでゆけ!</t>
  </si>
  <si>
    <t xml:space="preserve">    ♪うちゅうの へいわ</t>
  </si>
  <si>
    <t xml:space="preserve">       ♪まもりぬけ</t>
  </si>
  <si>
    <t xml:space="preserve">     ♪せいぎの みかた</t>
  </si>
  <si>
    <t xml:space="preserve">     ♪ひかる つるぎは</t>
  </si>
  <si>
    <t xml:space="preserve">    ♪ゆうしゃの しるし</t>
  </si>
  <si>
    <t xml:space="preserve">     ♪あくの てさきに</t>
  </si>
  <si>
    <t xml:space="preserve">    ♪『ファイガ アタック!』</t>
  </si>
  <si>
    <t xml:space="preserve">    ♪ゆうじょう パワーで</t>
  </si>
  <si>
    <t xml:space="preserve">      ♪がったいだ!</t>
  </si>
  <si>
    <t xml:space="preserve">    ♪せいぎの いかりを</t>
  </si>
  <si>
    <t xml:space="preserve">       ♪つらぬくぞ</t>
  </si>
  <si>
    <t xml:space="preserve">     ♪ぎんが ヒーロー</t>
  </si>
  <si>
    <t xml:space="preserve">     ♪するどい ツメは</t>
  </si>
  <si>
    <t xml:space="preserve">     ♪じゃあくな こころ</t>
  </si>
  <si>
    <t xml:space="preserve">    ♪くらえ! ひっさつ!</t>
  </si>
  <si>
    <t xml:space="preserve">    ♪『ケアルガ ビーム!』</t>
  </si>
  <si>
    <t xml:space="preserve">     ♪あつい ちしおで</t>
  </si>
  <si>
    <t xml:space="preserve">      ♪ひを つけろ!</t>
  </si>
  <si>
    <t xml:space="preserve">    ♪きょだいな てきを</t>
  </si>
  <si>
    <t xml:space="preserve">       ♪ゆるすまじ</t>
  </si>
  <si>
    <t xml:space="preserve">     ♪むてきの せんし</t>
  </si>
  <si>
    <t xml:space="preserve">     ♪おやじの ふねは</t>
  </si>
  <si>
    <t xml:space="preserve">     ♪きたぐに そだち</t>
  </si>
  <si>
    <t xml:space="preserve">    ♪りょうしの うたは</t>
  </si>
  <si>
    <t xml:space="preserve">     ♪『エンヤコラ〜』</t>
  </si>
  <si>
    <t xml:space="preserve">    ♪ぎりと にんじょで</t>
  </si>
  <si>
    <t xml:space="preserve">       ♪ナニワぶし</t>
  </si>
  <si>
    <t xml:space="preserve">     ♪とわの きずなを</t>
  </si>
  <si>
    <t xml:space="preserve">       ♪のみほした</t>
  </si>
  <si>
    <t xml:space="preserve">     ♪みなとの まちさ</t>
  </si>
  <si>
    <t xml:space="preserve">     ♪ネオンの まちは</t>
  </si>
  <si>
    <t xml:space="preserve">     ♪みれんが つのる</t>
  </si>
  <si>
    <t xml:space="preserve">     ♪うみが ないてる</t>
  </si>
  <si>
    <t xml:space="preserve">     ♪『ハ〜 ヨサコイ』</t>
  </si>
  <si>
    <t xml:space="preserve">     ♪よるの さかばで</t>
  </si>
  <si>
    <t xml:space="preserve">      ♪のむ さけは</t>
  </si>
  <si>
    <t xml:space="preserve">     ♪ごぞう ろっぷを</t>
  </si>
  <si>
    <t xml:space="preserve">       ♪なぐさめる</t>
  </si>
  <si>
    <t xml:space="preserve">     ♪それが おとこの</t>
  </si>
  <si>
    <t xml:space="preserve">     ♪おきの カモメは</t>
  </si>
  <si>
    <t xml:space="preserve">    ♪ヒュルリラ ヒュルリ</t>
  </si>
  <si>
    <t xml:space="preserve">     ♪てがみに かいた</t>
  </si>
  <si>
    <t xml:space="preserve">    ♪『おふくろさん……』</t>
  </si>
  <si>
    <t xml:space="preserve">     ♪さけと なみだで</t>
  </si>
  <si>
    <t xml:space="preserve">       ♪ひとりたび</t>
  </si>
  <si>
    <t xml:space="preserve">     ♪おんな ごころを</t>
  </si>
  <si>
    <t xml:space="preserve">       ♪うらみます</t>
  </si>
  <si>
    <t xml:space="preserve">     ♪えんかみちだよ</t>
  </si>
  <si>
    <t xml:space="preserve">    ♪しょせん おとこは</t>
  </si>
  <si>
    <t xml:space="preserve">     ♪さむさが しみる</t>
  </si>
  <si>
    <t xml:space="preserve">     ♪つたえて おくれ</t>
  </si>
  <si>
    <t xml:space="preserve">      ♪この おもい</t>
  </si>
  <si>
    <t xml:space="preserve">     ♪いっそ このまま</t>
  </si>
  <si>
    <t xml:space="preserve">       ♪じごくまで</t>
  </si>
  <si>
    <t xml:space="preserve">     ♪おいらの いのち</t>
  </si>
  <si>
    <t xml:space="preserve">       ♪くれてやる</t>
  </si>
  <si>
    <t xml:space="preserve">     ♪よかぜが つらい</t>
  </si>
  <si>
    <t xml:space="preserve">     ♪おれの ハートは</t>
  </si>
  <si>
    <t xml:space="preserve">     ♪ダイナマイ だぜ</t>
  </si>
  <si>
    <t xml:space="preserve">     ♪さけび つづけろ</t>
  </si>
  <si>
    <t xml:space="preserve">    ♪『オー イエー!』</t>
  </si>
  <si>
    <t xml:space="preserve">     ♪だきあう たびに</t>
  </si>
  <si>
    <t xml:space="preserve">      ♪アイラブユー</t>
  </si>
  <si>
    <t xml:space="preserve">     ♪こんや おまえを</t>
  </si>
  <si>
    <t xml:space="preserve">      ♪ホールド オン</t>
  </si>
  <si>
    <t xml:space="preserve">    ♪キスミー ベイベー</t>
  </si>
  <si>
    <t xml:space="preserve">      ♪ミッドナイトは</t>
  </si>
  <si>
    <t xml:space="preserve">     ♪オー ロンリネス</t>
  </si>
  <si>
    <t xml:space="preserve">     ♪なんども いうぜ</t>
  </si>
  <si>
    <t xml:space="preserve">     ♪『フォーエバー』</t>
  </si>
  <si>
    <t xml:space="preserve">     ♪オールナイトで</t>
  </si>
  <si>
    <t xml:space="preserve">     ♪アイウォンチュー</t>
  </si>
  <si>
    <t xml:space="preserve">    ♪ブロークンハートを</t>
  </si>
  <si>
    <t xml:space="preserve">       ♪すてちまえ</t>
  </si>
  <si>
    <t xml:space="preserve">    ♪ワンウェイ ラブさ</t>
  </si>
  <si>
    <t xml:space="preserve">     ♪ロックンロールは</t>
  </si>
  <si>
    <t xml:space="preserve">     ♪こころの さけび</t>
  </si>
  <si>
    <t xml:space="preserve">     ♪おまえの ひとみに</t>
  </si>
  <si>
    <t xml:space="preserve">    ♪『カモン トゥナイト』</t>
  </si>
  <si>
    <t xml:space="preserve">     ♪ハイな ビートで</t>
  </si>
  <si>
    <t xml:space="preserve">       ♪ダンシング</t>
  </si>
  <si>
    <t xml:space="preserve">     ♪おとなの ルール</t>
  </si>
  <si>
    <t xml:space="preserve">       ♪ぶっこわす</t>
  </si>
  <si>
    <t xml:space="preserve">    ♪セクシー エンジェル</t>
  </si>
  <si>
    <t xml:space="preserve">     ♪こいの レースは</t>
  </si>
  <si>
    <t xml:space="preserve">    ♪ファイナル ラップ</t>
  </si>
  <si>
    <t xml:space="preserve">     ♪つきに ほえろよ</t>
  </si>
  <si>
    <t xml:space="preserve">    ♪『オー ジーザス!』</t>
  </si>
  <si>
    <t xml:space="preserve">     ♪ノンストップで</t>
  </si>
  <si>
    <t xml:space="preserve">      ♪ヒートアップ</t>
  </si>
  <si>
    <t xml:space="preserve">     ♪ブルーな きもち</t>
  </si>
  <si>
    <t xml:space="preserve">      ♪ノックアウト</t>
  </si>
  <si>
    <t xml:space="preserve">     ♪スイート ハニー</t>
  </si>
  <si>
    <t xml:space="preserve">       ♪オクターブ</t>
  </si>
  <si>
    <t xml:space="preserve">       ♪オクタ〜ブ</t>
  </si>
  <si>
    <t xml:space="preserve">      ♪オクタ〜ブ〜</t>
  </si>
  <si>
    <t>LINE</t>
  </si>
  <si>
    <t>The heart beating fast</t>
  </si>
  <si>
    <t>Enka's Essence</t>
  </si>
  <si>
    <t>Hero's Spirit</t>
  </si>
  <si>
    <t>TRIM</t>
  </si>
  <si>
    <t>"Being in love♥"</t>
  </si>
  <si>
    <t>Declaring your love</t>
  </si>
  <si>
    <t>Close your eyes</t>
  </si>
  <si>
    <t>Kiss on the lips</t>
  </si>
  <si>
    <t>Your heart</t>
  </si>
  <si>
    <t>Dreamin' ♥</t>
  </si>
  <si>
    <t>Being ecstatic</t>
  </si>
  <si>
    <t>Pink lipstick</t>
  </si>
  <si>
    <t>Good presentiment</t>
  </si>
  <si>
    <t>Whispers of</t>
  </si>
  <si>
    <t>Unrequited love of</t>
  </si>
  <si>
    <t>"My Darling ♥"</t>
  </si>
  <si>
    <t>If you kiss me</t>
  </si>
  <si>
    <t>Foreign Love♥</t>
  </si>
  <si>
    <t>The angel of love.</t>
  </si>
  <si>
    <t>To hold someone tight</t>
  </si>
  <si>
    <t>Crazy about you</t>
  </si>
  <si>
    <t>Two lovers</t>
  </si>
  <si>
    <t>Don't tell your mom.</t>
  </si>
  <si>
    <t>Murmuring gently</t>
  </si>
  <si>
    <t>"I'm sorry…"</t>
  </si>
  <si>
    <t>Just you and me.</t>
  </si>
  <si>
    <t>A dreamland</t>
  </si>
  <si>
    <t>Love for the first time</t>
  </si>
  <si>
    <t>I'll never forget</t>
  </si>
  <si>
    <t>Dreaming girl</t>
  </si>
  <si>
    <t>A white chapel</t>
  </si>
  <si>
    <t>A couple's secret</t>
  </si>
  <si>
    <t>With a smile</t>
  </si>
  <si>
    <t>"See you later♥"</t>
  </si>
  <si>
    <t>With cheesecake</t>
  </si>
  <si>
    <t>Farewell</t>
  </si>
  <si>
    <t>That dream of yours</t>
  </si>
  <si>
    <t>Have faith</t>
  </si>
  <si>
    <t>Take me with you</t>
  </si>
  <si>
    <t>A red cape</t>
  </si>
  <si>
    <t>GENRE</t>
  </si>
  <si>
    <t>Idol</t>
  </si>
  <si>
    <t>Pledge of justice</t>
  </si>
  <si>
    <t>Wait! Strike!</t>
  </si>
  <si>
    <t>"Thundaga Punch!"</t>
  </si>
  <si>
    <t>With the crystals</t>
  </si>
  <si>
    <t>Transformation!</t>
  </si>
  <si>
    <t>Giant Kaiju</t>
  </si>
  <si>
    <t>Kaiju = Strange monster</t>
  </si>
  <si>
    <t>Knock'em down</t>
  </si>
  <si>
    <t>Here we go</t>
  </si>
  <si>
    <t>The burning sunset</t>
  </si>
  <si>
    <t>A sign of victory</t>
  </si>
  <si>
    <t>Someone's calling</t>
  </si>
  <si>
    <t>"Blizzaga Kick!"</t>
  </si>
  <si>
    <t>Love and courage</t>
  </si>
  <si>
    <t>Fly away!</t>
  </si>
  <si>
    <t>Peace in the universe</t>
  </si>
  <si>
    <t>Protect at all cost</t>
  </si>
  <si>
    <t>Knight in shining armor</t>
  </si>
  <si>
    <t>A shining sword</t>
  </si>
  <si>
    <t>Mark of the brave</t>
  </si>
  <si>
    <t>Evil minions</t>
  </si>
  <si>
    <t>"Firaga Attack!"</t>
  </si>
  <si>
    <t>The power of friendship</t>
  </si>
  <si>
    <t>"Fu....sion-HAAA!"</t>
  </si>
  <si>
    <t>Dragonball ref (Gattai refers to the fused state, the catchphrase in Japanese is borrowed from the English fusion: フュージョン)</t>
  </si>
  <si>
    <t>The wrath of the righteous</t>
  </si>
  <si>
    <t>Stick to your principles</t>
  </si>
  <si>
    <t>Hero of the galaxy</t>
  </si>
  <si>
    <t>Sharp claws</t>
  </si>
  <si>
    <t>Evil mind</t>
  </si>
  <si>
    <t>Eat that! Deadly blow!</t>
  </si>
  <si>
    <t>"Curaga Beam!"</t>
  </si>
  <si>
    <t>In hot blood</t>
  </si>
  <si>
    <t>Get the fire!</t>
  </si>
  <si>
    <t>A giant enemy</t>
  </si>
  <si>
    <t>Unforgivable</t>
  </si>
  <si>
    <t>Hero</t>
  </si>
  <si>
    <t>Invincible warrior</t>
  </si>
  <si>
    <t>Rock</t>
  </si>
  <si>
    <t>Enka</t>
  </si>
  <si>
    <t>On the race track</t>
  </si>
  <si>
    <t>My father's boat</t>
  </si>
  <si>
    <t>Growing up in the North of Japan</t>
  </si>
  <si>
    <t>The Fisherman's Song</t>
  </si>
  <si>
    <t>"Enyakora"</t>
  </si>
  <si>
    <t>https://www.worldfolksong.com/songbook/japan/enyakora.html</t>
  </si>
  <si>
    <t>Decency and empathy</t>
  </si>
  <si>
    <t>https://en.wikipedia.org/wiki/R%C5%8Dkyoku</t>
  </si>
  <si>
    <t>A sob story</t>
  </si>
  <si>
    <t>Everlasting bond</t>
  </si>
  <si>
    <t>Drinking to the last drop</t>
  </si>
  <si>
    <t>Harbor city</t>
  </si>
  <si>
    <t>Neon lights</t>
  </si>
  <si>
    <t>Affection growing stronger</t>
  </si>
  <si>
    <t>"Ah…Yosakoi"</t>
  </si>
  <si>
    <t>https://en.wikipedia.org/wiki/Yosakoi</t>
  </si>
  <si>
    <t>At night, in a bar</t>
  </si>
  <si>
    <t>The ocean is gone</t>
  </si>
  <si>
    <t>Drinking sake</t>
  </si>
  <si>
    <t>https://www.weblio.jp/content/%E3%81%94%E3%81%9E%E3%81%86%E3%82%8D%E3%81%A3%E3%81%B7</t>
  </si>
  <si>
    <t>Heart and soul</t>
  </si>
  <si>
    <t>Comforting</t>
  </si>
  <si>
    <t>That's what men do</t>
  </si>
  <si>
    <t>Seagulls off the coast</t>
  </si>
  <si>
    <t>Hyururi hyururi lala</t>
  </si>
  <si>
    <t>From the lyrics of the song Etto Tsubame https://helloprolyrics.fandom.com/wiki/Ettou_Tsubame_(Nakazawa_Yuko)</t>
  </si>
  <si>
    <t>Writing a letter</t>
  </si>
  <si>
    <t>https://en.wikipedia.org/wiki/Shinichi_Mori</t>
  </si>
  <si>
    <t>"My Dear Mother…"</t>
  </si>
  <si>
    <t>Crying over sake</t>
  </si>
  <si>
    <t>Traveling alone</t>
  </si>
  <si>
    <t>With a woman's heart</t>
  </si>
  <si>
    <t>A grudge against</t>
  </si>
  <si>
    <t>The enka way</t>
  </si>
  <si>
    <t>After all, men are</t>
  </si>
  <si>
    <t>The coldness stings</t>
  </si>
  <si>
    <t>Pass on a message</t>
  </si>
  <si>
    <t>This thought</t>
  </si>
  <si>
    <t>Just leave it as it is</t>
  </si>
  <si>
    <t>To hell with it!</t>
  </si>
  <si>
    <t>Our lives</t>
  </si>
  <si>
    <t>Do a favor</t>
  </si>
  <si>
    <t>The night breeze is cold</t>
  </si>
  <si>
    <t>My heart is</t>
  </si>
  <si>
    <t>Dynami</t>
  </si>
  <si>
    <t>Keep shouting</t>
  </si>
  <si>
    <t>"Oh Yeah!"</t>
  </si>
  <si>
    <t>Every time we hug</t>
  </si>
  <si>
    <t>I love you</t>
  </si>
  <si>
    <t>Hold on</t>
  </si>
  <si>
    <t>Tonight with you</t>
  </si>
  <si>
    <t>Kiss me baby</t>
  </si>
  <si>
    <t>Midnight</t>
  </si>
  <si>
    <t>Oh loneliness</t>
  </si>
  <si>
    <t>I've said it many times</t>
  </si>
  <si>
    <t>"Forever"</t>
  </si>
  <si>
    <t>All night</t>
  </si>
  <si>
    <t>I want you</t>
  </si>
  <si>
    <t>Broken hearts</t>
  </si>
  <si>
    <t>To abandon</t>
  </si>
  <si>
    <t>One way love</t>
  </si>
  <si>
    <t>Rock &amp; roll is</t>
  </si>
  <si>
    <t>A shout from the heart</t>
  </si>
  <si>
    <t>In your eyes</t>
  </si>
  <si>
    <t>"Come on tonight"</t>
  </si>
  <si>
    <t>High beats</t>
  </si>
  <si>
    <t>Dancing</t>
  </si>
  <si>
    <t>Adult authority</t>
  </si>
  <si>
    <t>Wreck</t>
  </si>
  <si>
    <t>Sexy angels</t>
  </si>
  <si>
    <t>This race is</t>
  </si>
  <si>
    <t>Final lap</t>
  </si>
  <si>
    <t>Howl at the moon</t>
  </si>
  <si>
    <t>"Oh Jesus!"</t>
  </si>
  <si>
    <t>Non-stop</t>
  </si>
  <si>
    <t>Heat up</t>
  </si>
  <si>
    <t>Feeling blue</t>
  </si>
  <si>
    <t>Knock out</t>
  </si>
  <si>
    <t>Sweet honey</t>
  </si>
  <si>
    <t>Theme song race: 1-3 checkpoints 1st</t>
  </si>
  <si>
    <t>Theme song race: 4-7 checkpoints 1st</t>
  </si>
  <si>
    <t>Theme song race: 8+ checkpoints 1st</t>
  </si>
  <si>
    <t>Gold Shrike Award</t>
  </si>
  <si>
    <t>Silver Shrike Award</t>
  </si>
  <si>
    <t>Bronze Shrike Award</t>
  </si>
  <si>
    <t>Given by Sabugorō after the race if one enka line is in the song</t>
  </si>
  <si>
    <t>Given by Ebis after the race if one rock line is in the song</t>
  </si>
  <si>
    <t>Given by Utauda after the race one hero line is in the song</t>
  </si>
  <si>
    <t>Give by Kuriko after the race if one idol line is in the song</t>
  </si>
  <si>
    <t>INTRO</t>
  </si>
  <si>
    <t>ANNOUNCER</t>
  </si>
  <si>
    <t>TWIN-STAR</t>
  </si>
  <si>
    <t>CHESTS</t>
  </si>
  <si>
    <t>PRESETS</t>
  </si>
  <si>
    <t>MUSIC</t>
  </si>
  <si>
    <t>SKULL</t>
  </si>
  <si>
    <t>STATION</t>
  </si>
  <si>
    <t>TOTAL</t>
  </si>
  <si>
    <t>OK</t>
  </si>
  <si>
    <t>Fry Pan of Love</t>
  </si>
  <si>
    <t>Say yes to the folk singer in the karaoke lobby</t>
  </si>
  <si>
    <t>Blue Mouse castle treasure room</t>
  </si>
  <si>
    <t>Talk to the guards at the start of the race</t>
  </si>
  <si>
    <t>2nd floor chest</t>
  </si>
  <si>
    <t>3rd floor chest</t>
  </si>
  <si>
    <t>After winning the mouse race, in the small house (chest)</t>
  </si>
  <si>
    <t>After winning the mouse race, in the small house (mouse)</t>
  </si>
  <si>
    <t>After winning the mouse race, in the big house (chest)</t>
  </si>
  <si>
    <t>Destroy grandma's grave</t>
  </si>
  <si>
    <t>Near the couple, bottom row, middle grave</t>
  </si>
  <si>
    <t>Near the couple, top row, right grave</t>
  </si>
  <si>
    <t>Near the couple, top row, middle grave</t>
  </si>
  <si>
    <t>Comfort the crying girl in the graveyard</t>
  </si>
  <si>
    <t>From the gandma with back pain</t>
  </si>
  <si>
    <t>Pick up the contact lenses</t>
  </si>
  <si>
    <t>Rescue the bullied lady</t>
  </si>
  <si>
    <t>Encourage the girl on a date</t>
  </si>
  <si>
    <t>From Deathbone after doing all 5 good deeds</t>
  </si>
  <si>
    <t>Cross the Death Metal stage</t>
  </si>
  <si>
    <t>From the Death Metal barman after getting the fire crystal</t>
  </si>
  <si>
    <t>1st lord grave</t>
  </si>
  <si>
    <t>3rd lord grave</t>
  </si>
  <si>
    <t>4th lord grave</t>
  </si>
  <si>
    <t>In Madow's lab</t>
  </si>
  <si>
    <t>Chest in town</t>
  </si>
  <si>
    <t>Madow's Watch</t>
  </si>
  <si>
    <t>1 Million Gils</t>
  </si>
  <si>
    <t>Pick the lottery ticket with 9281616</t>
  </si>
  <si>
    <t>Check the bin in block 5 at 11 am</t>
  </si>
  <si>
    <t>Check the bin in block 7 at 4 pm</t>
  </si>
  <si>
    <t>Rescue the cat in the well in Block 3 at 6 pm</t>
  </si>
  <si>
    <t>Tell the man to bet on the Dudgers</t>
  </si>
  <si>
    <t>Catch the thief in block 9 at 9pm then in block 1</t>
  </si>
  <si>
    <t>Goddess Figurine</t>
  </si>
  <si>
    <t>Pray to the Goddess and let the old woman win the lottery</t>
  </si>
  <si>
    <t>Do not spoil the TV drama ending for the girl</t>
  </si>
  <si>
    <t>Chest in town (block 4)</t>
  </si>
  <si>
    <t>Chest in town (block 3)</t>
  </si>
  <si>
    <t>Find the girlfriend in the morning after talking to the boyfriend in the afternoon (block 2)</t>
  </si>
  <si>
    <t>Chest in town (block 7)</t>
  </si>
  <si>
    <t>Warn the man by the bonfire before 12 pm</t>
  </si>
  <si>
    <t>Talk to the birthday boy after breaking the time machine</t>
  </si>
  <si>
    <t>Liar</t>
  </si>
  <si>
    <t>Truthteller</t>
  </si>
  <si>
    <t>Would the other say your path is real?</t>
  </si>
  <si>
    <t>Real</t>
  </si>
  <si>
    <t>Fake</t>
  </si>
  <si>
    <t>No</t>
  </si>
  <si>
    <t>Is your path real?</t>
  </si>
  <si>
    <t>Yes</t>
  </si>
  <si>
    <t>Is the other path real?</t>
  </si>
  <si>
    <t>Yes No Yes</t>
  </si>
  <si>
    <t>No No Yes</t>
  </si>
  <si>
    <t>No Yes Yes</t>
  </si>
  <si>
    <t>No No No</t>
  </si>
  <si>
    <t>True Answer</t>
  </si>
  <si>
    <t>You must say</t>
  </si>
  <si>
    <t>Questions</t>
  </si>
  <si>
    <t>Do you understand?</t>
  </si>
  <si>
    <t>Are you ready?</t>
  </si>
  <si>
    <t>Are you sure?</t>
  </si>
  <si>
    <t>Is everything not fine?</t>
  </si>
  <si>
    <t>Are you the only Dynami Tracer?</t>
  </si>
  <si>
    <t>Do you want treasure?</t>
  </si>
  <si>
    <t>Do you want to have no treasures?</t>
  </si>
  <si>
    <t>Can you say you don't want not to win</t>
  </si>
  <si>
    <t>Yes No No</t>
  </si>
  <si>
    <t>Is it the 10th question?</t>
  </si>
  <si>
    <t>The opposite answers challenge (west room)</t>
  </si>
  <si>
    <t>Find the lying bacteria (north room)</t>
  </si>
  <si>
    <t>Defend the bacteria (far north room)</t>
  </si>
  <si>
    <t>Win the Three-card monte (east room)</t>
  </si>
  <si>
    <t>Mastermind game (bottom left room)</t>
  </si>
  <si>
    <t>ダイナマイ・トレーサーを ついせき。 とくダネの ためなら たとえひのなか みずのなか。コスモ・タイムズしの きしゃは 『バド・???』</t>
  </si>
  <si>
    <t>560B2</t>
  </si>
  <si>
    <t>Question</t>
  </si>
  <si>
    <t>ミラー</t>
  </si>
  <si>
    <t>55F3E</t>
  </si>
  <si>
    <t>なぞの さかながたマシンに のりこむ なにを かんがえているのか よくわからない ゼッケン6ばんの せんしゅは『????の ミッウ』</t>
  </si>
  <si>
    <t>55F7B</t>
  </si>
  <si>
    <t>このダイナマイ・トレースを かいさいした うちゅうしょうしゃ ミツトモ・ ギャラクシー・カンパニーの かいちょうは 『????? ミツトモ』</t>
  </si>
  <si>
    <t>55FB5</t>
  </si>
  <si>
    <t>レースさんかしゃの こういってん ゼッケン2ばん てつわんリオケォの あやつる マシンのなまえは 『マッハ・???』</t>
  </si>
  <si>
    <t>55FE8</t>
  </si>
  <si>
    <t>ひじょうに むくちなヒゲづらの おとこ ゼッケン4ばん ンッイェォの しごとは うちゅうの はこびや つうしょう 『コズモ・????』</t>
  </si>
  <si>
    <t>ちょうじゅうりょうきゅう マシン 『ヘル・ハーレー』で エントリーした ゼッケン4ばんの せんしゅは 『?????? ンッイェォ』</t>
  </si>
  <si>
    <t>5605C</t>
  </si>
  <si>
    <t>こんかいの エントリーマシンの なかで もっとも スピードがはやい きたいの なまえは?</t>
  </si>
  <si>
    <t>こんかいの エントリーマシンの なかで もっとも スピードがおそい きたいの なまえは?</t>
  </si>
  <si>
    <t>560EB</t>
  </si>
  <si>
    <t>こんかいの レースの ぶたいとなる わくせいの なかで もっともメタルで パンクで デンジャーな ほしの なまえは 『???・ボーン』</t>
  </si>
  <si>
    <t>5612B</t>
  </si>
  <si>
    <t>どこまでも ダイナマイ・トレーサーたちの ついせきしゅざいを おこなう コスモ・タイムズしの きしゃが いどうに つかうのは 『????????』</t>
  </si>
  <si>
    <t>なぜかこの うちゅうかいじゅうの たいないで ダイナマイ・トレーサーに きょうあく バクテリアたいじを たのむ にんぎょうの なまえは『?????』</t>
  </si>
  <si>
    <t>561A4</t>
  </si>
  <si>
    <t>ネズミのほし 『ツイン・スター』にいる ふたり?の おうさまとは ブルーねずみおうと『????ねずみおう』</t>
  </si>
  <si>
    <t>561D9</t>
  </si>
  <si>
    <t>なきちちの いしをつぎ うちゅういちの パイロットをめざす ゼッケン1ばんの せんしゅは『????の ハァエ』</t>
  </si>
  <si>
    <t>5620D</t>
  </si>
  <si>
    <t>ゼッケン5ばんの ホァクカせんしゅが そのえいちを そそいだという ミステリアスな マシンのなまえは 『ザ・?????』</t>
  </si>
  <si>
    <t>じしょう 『うちゅういちの ずのう』 アヤしげな マッド・サイエンティスト ゼッケン5ばんの せんしゅは そのなも 『????????・ホァクカ』</t>
  </si>
  <si>
    <t>おんがくわくせい 『オクターブ』にいる ぶたいの しかいがうまい おうさまが てに もっているのは『???』</t>
  </si>
  <si>
    <t>562BC</t>
  </si>
  <si>
    <t>きどうを はずれて こくうを ただよう ブキミな ユーレイじんこうえいせいの なまえは 『???』</t>
  </si>
  <si>
    <t>562ED</t>
  </si>
  <si>
    <t>『クロックワーク・スター』にすんでいる トボけた てんさいはつめいかは 『???はかせ』</t>
  </si>
  <si>
    <t>5631A</t>
  </si>
  <si>
    <t>おこさまはたちいりきんし! オトナの ムードまんてんの わくせい 『アダルツ』。ここに はいるのに ひつような トレジャーは『??????』</t>
  </si>
  <si>
    <t>5635E</t>
  </si>
  <si>
    <t>かくわくせいにいる ダイナマイ・トレース こうしき きろくいん。 さて かれらは みぎきき? それとも ひだりきき?</t>
  </si>
  <si>
    <t>ダイナマイ・トレーサーたちが いっせいに とびたつ スタートがめん。 シグナルは がめんの みぎに あった? ひだりに あった?</t>
  </si>
  <si>
    <t>563C2</t>
  </si>
  <si>
    <t>さばくのほし 『サンド・プラネット』に すむ やっかいものは はなしずきの 『???』</t>
  </si>
  <si>
    <t>563ED</t>
  </si>
  <si>
    <t>ひ みず つち かぜの 4しゅるいがある 250ポイントという こうとくてんの トレジャーは ズバリ『?????』</t>
  </si>
  <si>
    <t>ぜんだいみもんの ダイナマイ・トレース。 レースの もようを じっきょうする アナウンサーの なまえは 『マイヤーズ・??』</t>
  </si>
  <si>
    <t>おんがくわくせい 『オクターブ』にいる 4にんの アーティスト。 そのなかで えんかの おおごしょと よばれるのは 『?????』</t>
  </si>
  <si>
    <t>『ファイナル・ファンタジー5』での もっとも いっぱんてきな チョコボの なきごえは?</t>
  </si>
  <si>
    <t>564C1</t>
  </si>
  <si>
    <t>『ファイナル・ファンタジー5』に とうじょうした ひくうてい ぎし シドの まごのミド かれは カルナックの どこにいた?</t>
  </si>
  <si>
    <t>564FC</t>
  </si>
  <si>
    <t>『ファイナル・ファンタジー4』に でてきた おさない まほうつかい おとこのこは『パロム』。 では おんなのこの なまえは?</t>
  </si>
  <si>
    <t>『ファイナル・ファンタジー4』で モンクそう ヤンのおくさんに あいのフライパンを かえすと かわりに もらえる アイテムは?</t>
  </si>
  <si>
    <t>『ファイナル・ファンタジー4』で はじめて リフレクをつかった デルタアタックこうげきを してきた 3にんの しまいは 『なに』3しまい?</t>
  </si>
  <si>
    <t>565BB</t>
  </si>
  <si>
    <t>『ファイナル・ファンタジー5』で しゅじんこう バッツの のっていた チョコボの なまえは?</t>
  </si>
  <si>
    <t>『ファイナル・ファンタジー5』で バッツの チョコボの なまえは『ボコ』。 では のちに そのボコの およめさんに なった チョコボの なまえは?</t>
  </si>
  <si>
    <t>5662B</t>
  </si>
  <si>
    <t>『ファイナル・ファンタジー5』で かいぞく ファリスと なかよしだった のちに しょうかんじゅうとなる かいりゅうの なまえは?</t>
  </si>
  <si>
    <t>『ファイナル・ファンタジー5』で クルルの りょうしんが ゆくえふめいに なったのは なにさばく?</t>
  </si>
  <si>
    <t>『ファイナル・ファンタジー5』の くすりしの アビリティ『ちょうごう』で ダークマターと かめのこうらを まぜたときの こうかは?</t>
  </si>
  <si>
    <t>566D5</t>
  </si>
  <si>
    <t>『ファイナル・ファンタジー5』にでてくる かいぞく ファリス かのじょの ほんとうのなまえは?</t>
  </si>
  <si>
    <t>『ファイナル・ファンタジー6』 カイエンの ゆめのなかに すくっていた ゆめの3きょうだいは レーヴと ソーニョと もうひとりは?</t>
  </si>
  <si>
    <t>『クロノ・トリガー』の くうちゅう けいむしょで クロノと おなじように ギロチンに かけられていた わかい おとこの なまえは?</t>
  </si>
  <si>
    <t>また『クロノ・トリガー』で くうちゅう けいむしょに とらわれていた フリッツの かのじょの なまえは?</t>
  </si>
  <si>
    <t>567B4</t>
  </si>
  <si>
    <t>『クロノ・トリガー』で カエル マール ロボの かくし さんにんわざ 『グランドリーム』を つかうのに ひつような アクセサリは?</t>
  </si>
  <si>
    <t>567F5</t>
  </si>
  <si>
    <t>『ライブ・ア・ライブ』の きんみらいへんで てんさい かがくしゃ とうべえによって よみがえった タロイモ。 アンドロイドに なるまえの ペットの カメだったときの なまえは?</t>
  </si>
  <si>
    <t>5684A</t>
  </si>
  <si>
    <t>『ロマンシング・サガ2』の イーストガードで ライフポイント1の キャラクターの なまえを カタカナで。</t>
  </si>
  <si>
    <t>5687E</t>
  </si>
  <si>
    <t>『ファイナル・ファンタジー3』の ちょうろうのもりで たたかう バリアチェンジが とくいな てきの ボスの なまえは?</t>
  </si>
  <si>
    <t>568B6</t>
  </si>
  <si>
    <t>『ファイナル・ファンタジー3』で ざんてつけんの オーディンを しょうかんする まほうは?</t>
  </si>
  <si>
    <t>『ロマンシング・サガ』で もりの ばんにん クローディアの ともだち おおかみは『シルベン』。 では くまの なまえは?</t>
  </si>
  <si>
    <t>5691B</t>
  </si>
  <si>
    <t>ロマンシングサガで とうぞくジャミルの おとうとぶんのなまえは?</t>
  </si>
  <si>
    <t>5693C</t>
  </si>
  <si>
    <t>『ロマンシング・サガ』で おどりこ バーバラの おともを していた かいけいしの なまえは?</t>
  </si>
  <si>
    <t>『ロマンシング・サガ』で フレイムタイラントを 3かいだけ しょうかんできる アイテムは 『ひの????』?</t>
  </si>
  <si>
    <t>5699E</t>
  </si>
  <si>
    <t>『せいけん でんせつ』シリーズに きょうつうして でてくる ドワーフの なまえは?</t>
  </si>
  <si>
    <t>569C6</t>
  </si>
  <si>
    <t>『せいけん でんせつ3』で シャルロットの いちばん レベルの ひくい ひっさつわざは?</t>
  </si>
  <si>
    <t>569F2</t>
  </si>
  <si>
    <t>『フロントミッション』と 『ミスティッククエスト』に きょうつうして でてきた じょせい キャラクタの なまえは?</t>
  </si>
  <si>
    <t>56A2A</t>
  </si>
  <si>
    <t>スーパーファミコンばん 『はんじゅくヒーロー』の フロスト ベビーの ふたつの わざのうち ひとつは 『オギャー』。もう ひとつは?</t>
  </si>
  <si>
    <t>56A69</t>
  </si>
  <si>
    <t>スクウェアが ファミコンように だした いろつきメガネで がめんが りったいてきに みえるゲームソフトは 『???? だいさくせん』。</t>
  </si>
  <si>
    <t>56AAA</t>
  </si>
  <si>
    <t>ファミコン『ファイナル・ファンタジー』で うちゅうステーションに でてくる デスマシーンの さいだいの こうげきは?</t>
  </si>
  <si>
    <t>56AE2</t>
  </si>
  <si>
    <t>ゲームボーイ『サ・ガ』で クリスタルの ひみつを にぎる ふたごの しまい ジャンヌと もう ひとりは?</t>
  </si>
  <si>
    <t>56B15</t>
  </si>
  <si>
    <t>ファミコン『スクウェアのトムソーヤ』で トムたちが さいごに みつけた おたからは?</t>
  </si>
  <si>
    <t>56B3E</t>
  </si>
  <si>
    <t>ファミコン『はんじゅくヒーロー』の エンディングで おうじが きさきに もらった イリスの くには なにこく?</t>
  </si>
  <si>
    <t>56B73</t>
  </si>
  <si>
    <t>ファミコン『ファイナル・ファンタジー2』 こうていの さいごの ことばは?</t>
  </si>
  <si>
    <t>56B97</t>
  </si>
  <si>
    <t>にんてんどうの スリーディ メガネ たいおうの ファミコンソフトは? カタカナで。</t>
  </si>
  <si>
    <t>56BBF</t>
  </si>
  <si>
    <t>『ファイナル・ファンタジー4』に でてきた ネミングウェイの もとの しゅぞくの なまえは?</t>
  </si>
  <si>
    <t>56BEC</t>
  </si>
  <si>
    <t>『ライブ・ア・ライブ』に とうじょうする たべものアイテム。 そのなかで まんじゅうは あんまん にくまん ももまんと あと ひとつは?</t>
  </si>
  <si>
    <t>56C2E</t>
  </si>
  <si>
    <t>『ファイナル・ファンタジー5』の しゅじんこうは バッツ。 では バッツの ははおやの なまえは?</t>
  </si>
  <si>
    <t>56C5C</t>
  </si>
  <si>
    <t>『ファイナル・ファンタジー6』で セリスに そっくりだという オペラざの ゆうめいじょゆうはだれ?</t>
  </si>
  <si>
    <t>56C8C</t>
  </si>
  <si>
    <t>『ファイナル・ファンタジー3』に とうじょうした やまも とびこえられる きょだい せんかんの なまえは?</t>
  </si>
  <si>
    <t>56CC0</t>
  </si>
  <si>
    <t>『ファイナル・ファンタジー6』で ティナが マッシュとはじめて であったとき ティナは マッシュのことを いったい なにと まちがえた?</t>
  </si>
  <si>
    <t>56D03</t>
  </si>
  <si>
    <t>『ファイナル・ファンタジー』シリーズに とうじょうする へんしん まほう。 カエルに へんしんするのは 『トード』。 では ブタに へんしんするのは?</t>
  </si>
  <si>
    <t>56D4A</t>
  </si>
  <si>
    <t>『ファイナル・ファンタジー4』。 つきにすみ きょうだいな まほうりょくを もつ つきのたみ。 そのちょうてんに たつ ろうじんの なまえは?</t>
  </si>
  <si>
    <t>56D8F</t>
  </si>
  <si>
    <t>『ファイナル・ファンタジー4』で パーティーの まえに たちはだかった してんのうとは ルビカンテ バルバリシア カイナッツオと なに?</t>
  </si>
  <si>
    <t>56DD1</t>
  </si>
  <si>
    <t>ゲームボーイばん 『サ・ガ』シリーズ。 『サ・ガ2』のサブタイトルは 『ひほうでんせつ』。 では かんけつへん 『サ・ガ3』の サブタイトルは?</t>
  </si>
  <si>
    <t>『ライブ・ア・ライブ』 きんみらいへんの さいごに しゅじんこうが のりこみ インコだいぶつと たたかった きょだいロボットの なまえは?</t>
  </si>
  <si>
    <t>56E5B</t>
  </si>
  <si>
    <t>『ライブ・ア・ライブ』 エスエフへんの ぶたいとなった うちゅうせんの なまえは?</t>
  </si>
  <si>
    <t>『ファイナル・ファンタジー6』にでてきた ティナの おとうさんのなまえは?</t>
  </si>
  <si>
    <t>56EAA</t>
  </si>
  <si>
    <t>『ライブ・ア・ライブ』 ぜんぺんに とうじょうし そのたびに ひさんな めにあう かわいそうな おやこの なまえは?</t>
  </si>
  <si>
    <t>56EE3</t>
  </si>
  <si>
    <t>『ロマンシング・サガ2』に とうじょうする でんせつの 7えいゆう。 そのひとりで みずのじゅつ 『メイルシュトローム』を つかうのは?</t>
  </si>
  <si>
    <t>56F26</t>
  </si>
  <si>
    <t>『ファイナル・ファンタジー6』にでてきた ティナの おかあさんのなまえは?</t>
  </si>
  <si>
    <t>56F4B</t>
  </si>
  <si>
    <t>『ファイナル・ファンタジー5』に とうじょうする あかつきの4せんしとは ガラフ ゼザ ケルガーと あと ひとりは?</t>
  </si>
  <si>
    <t>56F85</t>
  </si>
  <si>
    <t>『ファイナル・ファンタジー5』で パーティーのまえに なんども たちふさがる ちょっと ヌケてる エクスデス しんえいたいちょうの なは?</t>
  </si>
  <si>
    <t>56FC8</t>
  </si>
  <si>
    <t>『まかいとうし サ・ガ』。 このゲームでは モンスターは なにを たべることによって せいちょうする?</t>
  </si>
  <si>
    <t>56FF9</t>
  </si>
  <si>
    <t>ゲームボーイばん 『サ・ガ』シリーズに きょうつうする おかねの たんいは?</t>
  </si>
  <si>
    <t>5701E</t>
  </si>
  <si>
    <t>『ロマンシング サ・ガ』で じゅうような アイテムとなる あしきかみを ふうじこめた いしは なにストーン?</t>
  </si>
  <si>
    <t>『サ・ガ3』に とうじょうした ソールしんが いじげんの かみを げきたいするのに つかった きょだいな せんとうきの なまえは?</t>
  </si>
  <si>
    <t>『サ・ガ2 ひほうでんせつ』。 だい3せかいに すんでいる むかし きょじんだったのではという うわさの じんぶつは?</t>
  </si>
  <si>
    <t>570CA</t>
  </si>
  <si>
    <t>『ファイナル・ファンタジー』。 マトーヤの ほうきが おしえてくれる ひみつの コマンド。 『とくれせん・????』</t>
  </si>
  <si>
    <t>『ファイナル・ファンタジー2』。 こうていの しろの なまえは?</t>
  </si>
  <si>
    <t>『ファイナル・ファンタジー4』。 ゴブリンけい さいきょうの なまえは? じぶんに ライブラを かけます。</t>
  </si>
  <si>
    <t>『ファイナル・ファンタジー3』。 しょうかん まほうを つかえる ジョブは げんじゅつし と もうひとつは なに?</t>
  </si>
  <si>
    <t>5718A</t>
  </si>
  <si>
    <t>スーパーファミコンの 『はんじゅくヒーロー』で エラベルエッグ をつかう 3にん。 フリオニール レオンハルト あと ひとりは?</t>
  </si>
  <si>
    <t>571CB</t>
  </si>
  <si>
    <t>『ファイナル・ファンタジー』。 さいしょの ボスの なは?</t>
  </si>
  <si>
    <t>『クロノ・トリガー』。 ルッカの さいきょう こうげき まほうは? ただし ひとりわざ</t>
  </si>
  <si>
    <t>『クロノ・トリガー』のリーネひろばに あった ドッペルにんぎょうが てにはいる じっけんごやは なにベッケラーのじっけんごや?</t>
  </si>
  <si>
    <t>『クロノ・トリガー』。 なげきの やまへ むかうときの みちで でてくる モンスターは? 『????つかい』</t>
  </si>
  <si>
    <t>『クロノ・トリガー』。 パーティの ひとり エイラは おんな しゅうちょう だが その むらの なは?</t>
  </si>
  <si>
    <t>572B5</t>
  </si>
  <si>
    <t>『クロノ・トリガー』のちゅうせいで リーネのかねを つくった かじやの なまえは?</t>
  </si>
  <si>
    <t>572DE</t>
  </si>
  <si>
    <t>じつは 『ファイナル・ファンタジー』にも シドが でていた。 でていた でていない</t>
  </si>
  <si>
    <t>『ファイナル・ファンタジー5』。 モンスター 256ページから ぬすめる アイテムは?</t>
  </si>
  <si>
    <t>『ファイナル・ファンタジー5』のジョブ おどりこの おどりは いくつある? 3 4 5 6</t>
  </si>
  <si>
    <t>5735D</t>
  </si>
  <si>
    <t>『ファイナル・ファンタジー4』。 おなじみの シドも とうじょうするが… さて シドの しょくぎょうは?</t>
  </si>
  <si>
    <t>5738E</t>
  </si>
  <si>
    <t>『ファイナル・ファンタジー2』で リチャードの しょくぎょうは? りゅうきしですが どこで なかまに はいる?</t>
  </si>
  <si>
    <t>573C3</t>
  </si>
  <si>
    <t>『ファイナル・ファンタジー6』。 シャドウの ほんみょうは?</t>
  </si>
  <si>
    <t>『ファイナル・ファンタジー6』。 シャドウの かこの あいぼうは?</t>
  </si>
  <si>
    <t>『ファイナル・ファンタジー6』。 シャドウが むかし いた れっしゃ ごうとうだんの なまえは?</t>
  </si>
  <si>
    <t>5742F</t>
  </si>
  <si>
    <t>『ファイナル・ファンタジー6』。 たおすと ませき バハムートを くれる モンスターの なまえは?</t>
  </si>
  <si>
    <t>『ファイナル・ファンタジー5』。 しょうかん まほう オーディンの こうげき ほうほうは ざんてつけんと もうひとつは なに?</t>
  </si>
  <si>
    <t>5749D</t>
  </si>
  <si>
    <t>『ファイナル・ファンタジー5』。 とくしゅこうげき『かめのこうら』を つかう モンスターは?</t>
  </si>
  <si>
    <t>574CC</t>
  </si>
  <si>
    <t>『ファイナル・ファンタジー5』。 リバイアサンが つかう つなみこうげき 『????ウェイブ』?</t>
  </si>
  <si>
    <t>574FC</t>
  </si>
  <si>
    <t>スーパーファミコン 『はんじゅくヒーロー』の だい8わ かんじゅく だいしょうぐんの しょうたいは?</t>
  </si>
  <si>
    <t>5752A</t>
  </si>
  <si>
    <t>『ロマンシング・サガ2』の さいだいの さばくちたい。 『???さばく』?</t>
  </si>
  <si>
    <t>5754F</t>
  </si>
  <si>
    <t>『ロマンシング・サガ2』で サラマンダーを なかまに できる まちの なまえは?</t>
  </si>
  <si>
    <t>『ロマンシング・サガ2』で イーリスを なかまに できる やまの なまえは?</t>
  </si>
  <si>
    <t>5759B</t>
  </si>
  <si>
    <t>『ライブ・ア・ライブ』の ミニゲームの なまえは? 『キャプテン・?????』</t>
  </si>
  <si>
    <t>575BD</t>
  </si>
  <si>
    <t>ゲームボーイばん『せいけん でんせつ』。 グランスじょうに いる シャドウナイトの ぶかの なまえは?</t>
  </si>
  <si>
    <t>575EE</t>
  </si>
  <si>
    <t>ゲームボーイばん『せいけん でんせつ』。 ファイアシールドと アイスシールドを つくった れんきんじゅつしの なまえは?</t>
  </si>
  <si>
    <t>5762A</t>
  </si>
  <si>
    <t>ゲームボーイばん『せいけん でんせつ』。 ボンボヤジが つくりあげた いせき たんさくよう ロボットとは?</t>
  </si>
  <si>
    <t>5765F</t>
  </si>
  <si>
    <t>『せいけん でんせつ2』に でてくる 8にんの せいれいのうち さいごに なかまになる せいれいは?</t>
  </si>
  <si>
    <t>『せいけん でんせつ2』に とうじょうする ボス ガーディアンの なまえは 『いちろうくん』。 では デスマシンの なまえは?</t>
  </si>
  <si>
    <t>576CC</t>
  </si>
  <si>
    <t>『せいけん でんせつ2』の しゅじんこうの ひとり ようせいの こども ポポイが さいしょに そうび している ぶきは?</t>
  </si>
  <si>
    <t>『せいけん でんせつ3』。 ローラントの レジスタンスの アジトに いる ボン・ボヤジの いとこの なは?</t>
  </si>
  <si>
    <t>『せいけん でんせつ3』。 ナバール とうぞくだんを あやつり ローラントじょうを おそわせた てきを シャルロットふうに いうと?</t>
  </si>
  <si>
    <t>5777A</t>
  </si>
  <si>
    <t>『せいけん でんせつ3』の 6にんの しゅじんこうのうち いちばん としうえなのは だれ?</t>
  </si>
  <si>
    <t>577A6</t>
  </si>
  <si>
    <t>『せいけん でんせつ3』の しゅじんこうの ひとり リースが スターランサーの ときに つかえる ひっさつわざは?</t>
  </si>
  <si>
    <t>577DE</t>
  </si>
  <si>
    <t>『クロノ・トリガー』 さいばんしょ にて クロノのべんごを してくれる べんごしの なまえは?</t>
  </si>
  <si>
    <t>5780D</t>
  </si>
  <si>
    <t>『クロノ・トリガー』。みらいの 32ごうはいきょで 1500ポイント いじょうで ジョニーにかったとき 1どだけ もらえるアイテムは?</t>
  </si>
  <si>
    <t>『クロノ・トリガー』 クロノの うちのネコは さいこう なんびきまで ふえる? 10 11 12 13</t>
  </si>
  <si>
    <t>『クロノ・トリガー』にでてきた こだいの たみ ジャキ。 そのジャキが つれていた ネコの なまえは?</t>
  </si>
  <si>
    <t>56021</t>
  </si>
  <si>
    <t>56087</t>
  </si>
  <si>
    <t>56168</t>
  </si>
  <si>
    <t>56246</t>
  </si>
  <si>
    <t>56288</t>
  </si>
  <si>
    <t>56390</t>
  </si>
  <si>
    <t>56425</t>
  </si>
  <si>
    <t>56457</t>
  </si>
  <si>
    <t>56496</t>
  </si>
  <si>
    <t>56538</t>
  </si>
  <si>
    <t>56577</t>
  </si>
  <si>
    <t>565E7</t>
  </si>
  <si>
    <t>56668</t>
  </si>
  <si>
    <t>56696</t>
  </si>
  <si>
    <t>56704</t>
  </si>
  <si>
    <t>56741</t>
  </si>
  <si>
    <t>56780</t>
  </si>
  <si>
    <t>568E1</t>
  </si>
  <si>
    <t>56969</t>
  </si>
  <si>
    <t>56E18</t>
  </si>
  <si>
    <t>56E85</t>
  </si>
  <si>
    <t>57054</t>
  </si>
  <si>
    <t>57090</t>
  </si>
  <si>
    <t>57102</t>
  </si>
  <si>
    <t>57121</t>
  </si>
  <si>
    <t>57154</t>
  </si>
  <si>
    <t>571E7</t>
  </si>
  <si>
    <t>57211</t>
  </si>
  <si>
    <t>57250</t>
  </si>
  <si>
    <t>57285</t>
  </si>
  <si>
    <t>57305</t>
  </si>
  <si>
    <t>57331</t>
  </si>
  <si>
    <t>573E0</t>
  </si>
  <si>
    <t>57400</t>
  </si>
  <si>
    <t>57460</t>
  </si>
  <si>
    <t>57576</t>
  </si>
  <si>
    <t>57690</t>
  </si>
  <si>
    <t>57707</t>
  </si>
  <si>
    <t>57739</t>
  </si>
  <si>
    <t>57850</t>
  </si>
  <si>
    <t>57883</t>
  </si>
  <si>
    <t>Multi?</t>
  </si>
  <si>
    <t>ひだり</t>
  </si>
  <si>
    <t>Answer 1</t>
  </si>
  <si>
    <t>Answer 2</t>
  </si>
  <si>
    <t>ひだりきき</t>
  </si>
  <si>
    <t>たそがれ</t>
  </si>
  <si>
    <t>クリスタル</t>
  </si>
  <si>
    <t>Explanation</t>
  </si>
  <si>
    <t>Name of the 4 items worth 250</t>
  </si>
  <si>
    <t>CRYSTAL</t>
  </si>
  <si>
    <t>EN1</t>
  </si>
  <si>
    <t>Name of the character</t>
  </si>
  <si>
    <t>COPPELIA</t>
  </si>
  <si>
    <t>サテラ</t>
  </si>
  <si>
    <t>Name of the planet</t>
  </si>
  <si>
    <t>SATELLA</t>
  </si>
  <si>
    <t>MILLER</t>
  </si>
  <si>
    <t>こうそく</t>
  </si>
  <si>
    <t>KOSOKUNO</t>
  </si>
  <si>
    <t>Name of the reporter</t>
  </si>
  <si>
    <t>Name of the doll</t>
  </si>
  <si>
    <t>スカル</t>
  </si>
  <si>
    <t>C2-ID</t>
  </si>
  <si>
    <t>Name of character 6</t>
  </si>
  <si>
    <t>コウノスケ</t>
  </si>
  <si>
    <t>Name of the head of the company</t>
  </si>
  <si>
    <t>KONOSUKE</t>
  </si>
  <si>
    <t>MARY</t>
  </si>
  <si>
    <t>メアリ</t>
  </si>
  <si>
    <t>Name of vehicle 2</t>
  </si>
  <si>
    <t>CONVOY</t>
  </si>
  <si>
    <t>Nickname of character 4</t>
  </si>
  <si>
    <t>1A</t>
  </si>
  <si>
    <t>1B</t>
  </si>
  <si>
    <t>1C</t>
  </si>
  <si>
    <t>コンボイ</t>
  </si>
  <si>
    <t>1D</t>
  </si>
  <si>
    <t>1E</t>
  </si>
  <si>
    <t>1F</t>
  </si>
  <si>
    <t>はかいてんし</t>
  </si>
  <si>
    <t>Name of character 4</t>
  </si>
  <si>
    <t>ライトニング</t>
  </si>
  <si>
    <t>LIGHTNING</t>
  </si>
  <si>
    <t>ポピュッピー</t>
  </si>
  <si>
    <t>Name of vehicle 6</t>
  </si>
  <si>
    <t>Name of vehicle 3</t>
  </si>
  <si>
    <t>POPUPPY</t>
  </si>
  <si>
    <t>うちゅうハイヤー</t>
  </si>
  <si>
    <t>SHUTTLE</t>
  </si>
  <si>
    <t>Name of Bud's vehicle</t>
  </si>
  <si>
    <t>22</t>
  </si>
  <si>
    <t>24</t>
  </si>
  <si>
    <t>オレンジ</t>
  </si>
  <si>
    <t>ORANGE</t>
  </si>
  <si>
    <t>Name of the mouse king</t>
  </si>
  <si>
    <t>TWILIGHT</t>
  </si>
  <si>
    <t>キャッスル</t>
  </si>
  <si>
    <t>CASTLE</t>
  </si>
  <si>
    <t>Name of vehicle 5</t>
  </si>
  <si>
    <t>25</t>
  </si>
  <si>
    <t>26</t>
  </si>
  <si>
    <t>27</t>
  </si>
  <si>
    <t>MILLION</t>
  </si>
  <si>
    <t>Name of character 5</t>
  </si>
  <si>
    <t>28</t>
  </si>
  <si>
    <t>マイク</t>
  </si>
  <si>
    <t>MIKE</t>
  </si>
  <si>
    <t>What the king of Octave holds</t>
  </si>
  <si>
    <t>29</t>
  </si>
  <si>
    <t>2B</t>
  </si>
  <si>
    <t>2C</t>
  </si>
  <si>
    <t>2D</t>
  </si>
  <si>
    <t>2E</t>
  </si>
  <si>
    <t>2F</t>
  </si>
  <si>
    <t>30</t>
  </si>
  <si>
    <t>31</t>
  </si>
  <si>
    <t>32</t>
  </si>
  <si>
    <t>2A</t>
  </si>
  <si>
    <t>マドー</t>
  </si>
  <si>
    <t>MADOW</t>
  </si>
  <si>
    <t>Name of the inventor</t>
  </si>
  <si>
    <t>VIP CARD</t>
  </si>
  <si>
    <t>START</t>
  </si>
  <si>
    <t>END</t>
  </si>
  <si>
    <t>1AD00</t>
  </si>
  <si>
    <t>1FFFF</t>
  </si>
  <si>
    <t>Empty</t>
  </si>
  <si>
    <t>32FFF</t>
  </si>
  <si>
    <t>1C00</t>
  </si>
  <si>
    <t>1A92D</t>
  </si>
  <si>
    <t>1A964</t>
  </si>
  <si>
    <t>Pointers T1</t>
  </si>
  <si>
    <t>Announcer</t>
  </si>
  <si>
    <t>38</t>
  </si>
  <si>
    <t>1A965</t>
  </si>
  <si>
    <t>1ACCB</t>
  </si>
  <si>
    <t>367</t>
  </si>
  <si>
    <t>50000</t>
  </si>
  <si>
    <t>50268</t>
  </si>
  <si>
    <t>268</t>
  </si>
  <si>
    <t>Pointers T2</t>
  </si>
  <si>
    <t>50267</t>
  </si>
  <si>
    <t>53AE4</t>
  </si>
  <si>
    <t>387D</t>
  </si>
  <si>
    <t>Data T2</t>
  </si>
  <si>
    <t>Data T1</t>
  </si>
  <si>
    <t>Undefined</t>
  </si>
  <si>
    <t>54000</t>
  </si>
  <si>
    <t>54271</t>
  </si>
  <si>
    <t>272</t>
  </si>
  <si>
    <t>Pointers T3</t>
  </si>
  <si>
    <t>Data T3</t>
  </si>
  <si>
    <t>54272</t>
  </si>
  <si>
    <t>578B4</t>
  </si>
  <si>
    <t>3643</t>
  </si>
  <si>
    <t>58000</t>
  </si>
  <si>
    <t>58003</t>
  </si>
  <si>
    <t>4</t>
  </si>
  <si>
    <t>Pointers T4</t>
  </si>
  <si>
    <t>58004</t>
  </si>
  <si>
    <t>5801D</t>
  </si>
  <si>
    <t>Data T4</t>
  </si>
  <si>
    <t>5801E</t>
  </si>
  <si>
    <t>580FF</t>
  </si>
  <si>
    <t>E2</t>
  </si>
  <si>
    <t>Pointers ??</t>
  </si>
  <si>
    <t>5E01A</t>
  </si>
  <si>
    <t>5FFB9</t>
  </si>
  <si>
    <t>1FA0</t>
  </si>
  <si>
    <t>5E000</t>
  </si>
  <si>
    <t>5E019</t>
  </si>
  <si>
    <t>Pointers</t>
  </si>
  <si>
    <t>Data</t>
  </si>
  <si>
    <t>Twin Star</t>
  </si>
  <si>
    <t>HAKAITEN</t>
  </si>
  <si>
    <t>58100</t>
  </si>
  <si>
    <t>Octave</t>
  </si>
  <si>
    <t>58455</t>
  </si>
  <si>
    <t>58456</t>
  </si>
  <si>
    <t>118000</t>
  </si>
  <si>
    <t>118456</t>
  </si>
  <si>
    <t>5CF00</t>
  </si>
  <si>
    <t>5CF9E</t>
  </si>
  <si>
    <t>5CF9D</t>
  </si>
  <si>
    <t>120000</t>
  </si>
  <si>
    <t>128000</t>
  </si>
  <si>
    <t>C500</t>
  </si>
  <si>
    <t>C540</t>
  </si>
  <si>
    <t>C580</t>
  </si>
  <si>
    <t>C581</t>
  </si>
  <si>
    <t>C5CF</t>
  </si>
  <si>
    <t>C5E0</t>
  </si>
  <si>
    <t>C582</t>
  </si>
  <si>
    <t>C541</t>
  </si>
  <si>
    <t>C501</t>
  </si>
  <si>
    <t>50272</t>
  </si>
  <si>
    <t>SAND</t>
  </si>
  <si>
    <t>100000</t>
  </si>
  <si>
    <t>100268</t>
  </si>
  <si>
    <t>Dig in the desert</t>
  </si>
  <si>
    <t>Moleman's cave</t>
  </si>
  <si>
    <t>Name of a treasure</t>
  </si>
  <si>
    <t>Writing hand of the record keeper</t>
  </si>
  <si>
    <t>LEFT</t>
  </si>
  <si>
    <t>モグラ</t>
  </si>
  <si>
    <t>MOLEMAN</t>
  </si>
  <si>
    <t>Side of the traffic lights at the start</t>
  </si>
  <si>
    <t>ラム</t>
  </si>
  <si>
    <t>Name of the announcer</t>
  </si>
  <si>
    <t>LAMM</t>
  </si>
  <si>
    <t>サブゴロウ</t>
  </si>
  <si>
    <t>Name of the enka singer</t>
  </si>
  <si>
    <t>SABUGORO</t>
  </si>
  <si>
    <t>FFV</t>
  </si>
  <si>
    <t>FFVI</t>
  </si>
  <si>
    <t>FFIV</t>
  </si>
  <si>
    <t>FFII</t>
  </si>
  <si>
    <t>Live A Live</t>
  </si>
  <si>
    <t>FF</t>
  </si>
  <si>
    <t>FFIII</t>
  </si>
  <si>
    <t>NORMAL</t>
  </si>
  <si>
    <t>CULT</t>
  </si>
  <si>
    <t>GAME</t>
  </si>
  <si>
    <t>Romancing SaGa</t>
  </si>
  <si>
    <t>Final Fantasy Adventure (Seiken Densetsu)</t>
  </si>
  <si>
    <t>Trials of Mana (Seiken Densetsu 3)</t>
  </si>
  <si>
    <t>The Final Fantasy Legend (SaGa)</t>
  </si>
  <si>
    <t>Square's Tom Sawyer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</si>
  <si>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</si>
  <si>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</si>
  <si>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</si>
  <si>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</si>
  <si>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</si>
  <si>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</si>
  <si>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</si>
  <si>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</si>
  <si>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</si>
  <si>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</si>
  <si>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</si>
  <si>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</si>
  <si>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</si>
  <si>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</si>
  <si>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</si>
  <si>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</si>
  <si>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</si>
  <si>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</si>
  <si>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</si>
  <si>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</si>
  <si>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</si>
  <si>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</si>
  <si>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</si>
  <si>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</si>
  <si>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</si>
  <si>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</si>
  <si>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</si>
  <si>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</si>
  <si>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</si>
  <si>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</si>
  <si>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</si>
  <si>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</si>
  <si>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</si>
  <si>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</si>
  <si>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</si>
  <si>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</si>
  <si>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Famicom 3D System</t>
  </si>
  <si>
    <t>Final Fantasy Legend III (SaGa 3)</t>
  </si>
  <si>
    <t>Final Fantasy Legend II (SaGa 2)</t>
  </si>
  <si>
    <t>Secret of Mana (Seiken Densetsu 2)</t>
  </si>
  <si>
    <t>Dynami Tracer</t>
  </si>
  <si>
    <t>タロキチ</t>
  </si>
  <si>
    <t>3A</t>
  </si>
  <si>
    <t>3B</t>
  </si>
  <si>
    <t>3C</t>
  </si>
  <si>
    <t>3D</t>
  </si>
  <si>
    <t>3E</t>
  </si>
  <si>
    <t>3F</t>
  </si>
  <si>
    <t>5A</t>
  </si>
  <si>
    <t>5B</t>
  </si>
  <si>
    <t>5C</t>
  </si>
  <si>
    <t>5D</t>
  </si>
  <si>
    <t>5E</t>
  </si>
  <si>
    <t>5F</t>
  </si>
  <si>
    <t>きんのいし</t>
  </si>
  <si>
    <t>エレイン</t>
  </si>
  <si>
    <t>Item name</t>
  </si>
  <si>
    <t>ソウジ</t>
  </si>
  <si>
    <t>SOUJI</t>
  </si>
  <si>
    <t>ELAINE</t>
  </si>
  <si>
    <t>Character name (Fritz's wife)</t>
  </si>
  <si>
    <t>Character with 1LP</t>
  </si>
  <si>
    <t>ハイン</t>
  </si>
  <si>
    <t>HEIN</t>
  </si>
  <si>
    <t>Boss that switches weakness</t>
  </si>
  <si>
    <t>CATASTRO</t>
  </si>
  <si>
    <t>Name of the Odin summon spell</t>
  </si>
  <si>
    <t>4A</t>
  </si>
  <si>
    <t>4B</t>
  </si>
  <si>
    <t>4C</t>
  </si>
  <si>
    <t>4D</t>
  </si>
  <si>
    <t>4E</t>
  </si>
  <si>
    <t>4F</t>
  </si>
  <si>
    <t>カレン</t>
  </si>
  <si>
    <t>KAREN</t>
  </si>
  <si>
    <t>きょうかいのかね</t>
  </si>
  <si>
    <t>The last treasure is a church bell</t>
  </si>
  <si>
    <t>BELL</t>
  </si>
  <si>
    <t>Square game released for the Famicom 3D System</t>
  </si>
  <si>
    <t>ジェイジェイ</t>
  </si>
  <si>
    <t>JJ</t>
  </si>
  <si>
    <t>アルファド</t>
  </si>
  <si>
    <t>ALFADOR</t>
  </si>
  <si>
    <t>パワーカプセル</t>
  </si>
  <si>
    <t>POWER TAB</t>
  </si>
  <si>
    <t>ピエール</t>
  </si>
  <si>
    <t>PIERRE</t>
  </si>
  <si>
    <t>バンタ</t>
  </si>
  <si>
    <t>BANTA</t>
  </si>
  <si>
    <t>イオカ</t>
  </si>
  <si>
    <t>IOKA</t>
  </si>
  <si>
    <t>ドロクイ</t>
  </si>
  <si>
    <t>Dorokui Tsuikai</t>
  </si>
  <si>
    <t>MUD IMP</t>
  </si>
  <si>
    <t>Ayla's tribe</t>
  </si>
  <si>
    <t>Blacksmith name</t>
  </si>
  <si>
    <t>ノルシュティン</t>
  </si>
  <si>
    <t>NORSTEIN</t>
  </si>
  <si>
    <t>フレア</t>
  </si>
  <si>
    <t>FLARE</t>
  </si>
  <si>
    <t>Lucca's tech</t>
  </si>
  <si>
    <t>Tent of Horrors host</t>
  </si>
  <si>
    <t>フリッツ</t>
  </si>
  <si>
    <t>FRITZ</t>
  </si>
  <si>
    <t>ワッツ</t>
  </si>
  <si>
    <t>WATTS</t>
  </si>
  <si>
    <t>SOURCE</t>
  </si>
  <si>
    <t>https://finalfantasy.fandom.com/wiki/Watts_(Adventure)</t>
  </si>
  <si>
    <t>ジュリアス</t>
  </si>
  <si>
    <t>JULIUS</t>
  </si>
  <si>
    <t>マミーシーカー</t>
  </si>
  <si>
    <t>MARCIE</t>
  </si>
  <si>
    <t>Name of the robot</t>
  </si>
  <si>
    <t>かくこうげき</t>
  </si>
  <si>
    <t>NUKE</t>
  </si>
  <si>
    <t>ポーキー</t>
  </si>
  <si>
    <t>PIG</t>
  </si>
  <si>
    <t>たぼーび</t>
  </si>
  <si>
    <t>とくれせん たぼーび is "Button B &amp; Select backwards". The English version reads "TCELES B HSUP"</t>
  </si>
  <si>
    <t>TCELES</t>
  </si>
  <si>
    <t>GARLAND</t>
  </si>
  <si>
    <t>ガーラント</t>
  </si>
  <si>
    <t>でていない</t>
  </si>
  <si>
    <t>ウボァー</t>
  </si>
  <si>
    <t>URAAAHHH</t>
  </si>
  <si>
    <t>The Emperor's last word. "Uraaahhh" is from the FFII pixel remaster</t>
  </si>
  <si>
    <t>パンデモニウム</t>
  </si>
  <si>
    <t>リバイアサン</t>
  </si>
  <si>
    <t>EVIATHAN</t>
  </si>
  <si>
    <t>PANDAEMO</t>
  </si>
  <si>
    <t>********NIUM The last dungeon</t>
  </si>
  <si>
    <t>L******** Ricard Highwind is in a monster</t>
  </si>
  <si>
    <t>クエっ</t>
  </si>
  <si>
    <t>KWEH</t>
  </si>
  <si>
    <t>Sound of a chocobo</t>
  </si>
  <si>
    <t>こだいとしょかん</t>
  </si>
  <si>
    <t>LIBRARY</t>
  </si>
  <si>
    <t>Where Cid works</t>
  </si>
  <si>
    <t>ポロム</t>
  </si>
  <si>
    <t>POROM</t>
  </si>
  <si>
    <t>Knife</t>
  </si>
  <si>
    <t>KNIFE</t>
  </si>
  <si>
    <t>メーガス</t>
  </si>
  <si>
    <t>MAGUS</t>
  </si>
  <si>
    <t>ボコ</t>
  </si>
  <si>
    <t>BOCO</t>
  </si>
  <si>
    <t>BOKO</t>
  </si>
  <si>
    <t>KOKO</t>
  </si>
  <si>
    <t>ココ</t>
  </si>
  <si>
    <t>シルドラ</t>
  </si>
  <si>
    <t>SYLDRA</t>
  </si>
  <si>
    <t>GLOCEANA</t>
  </si>
  <si>
    <t>グロシアーナ</t>
  </si>
  <si>
    <t>XPLOSIVE</t>
  </si>
  <si>
    <t>E********</t>
  </si>
  <si>
    <t>ばくやく</t>
  </si>
  <si>
    <t>サリサ</t>
  </si>
  <si>
    <t>SARISA</t>
  </si>
  <si>
    <t>スエーニョ</t>
  </si>
  <si>
    <t>MOEBIUS</t>
  </si>
  <si>
    <t>GEMSTONE</t>
  </si>
  <si>
    <t>Name of the character Taroimo when he was a turtle (T********)</t>
  </si>
  <si>
    <t>AROKICHI</t>
  </si>
  <si>
    <t>ブラウ</t>
  </si>
  <si>
    <t>カタスト</t>
  </si>
  <si>
    <t>BRAU</t>
  </si>
  <si>
    <t>ダウド</t>
  </si>
  <si>
    <t>DOWD</t>
  </si>
  <si>
    <t>エルマン</t>
  </si>
  <si>
    <t>HERMAN</t>
  </si>
  <si>
    <t>ゆらめき</t>
  </si>
  <si>
    <t>FLICKER</t>
  </si>
  <si>
    <t>WHACKBAM</t>
  </si>
  <si>
    <t>ぼかすか</t>
  </si>
  <si>
    <t>バブー</t>
  </si>
  <si>
    <t>オギャー is a crying baby sfx.  バブー is a baby talk sfx</t>
  </si>
  <si>
    <t>GOO GOO</t>
  </si>
  <si>
    <t>Famicom Disk System</t>
  </si>
  <si>
    <t>とびだせ</t>
  </si>
  <si>
    <t>3-D ********ner</t>
  </si>
  <si>
    <t>WORLDRUN</t>
  </si>
  <si>
    <t>ミレイユ</t>
  </si>
  <si>
    <t>MIREILLE</t>
  </si>
  <si>
    <t>ノースコリンズ</t>
  </si>
  <si>
    <t>COLLINS</t>
  </si>
  <si>
    <t>NORTH *******</t>
  </si>
  <si>
    <t>ハミングウェイ</t>
  </si>
  <si>
    <t>Namingway is a Hummingway</t>
  </si>
  <si>
    <t>HUMMING</t>
  </si>
  <si>
    <t>PEACH</t>
  </si>
  <si>
    <t>フカヒレまん</t>
  </si>
  <si>
    <t>EN2</t>
  </si>
  <si>
    <t>COMMENT</t>
  </si>
  <si>
    <t>Actual answer is Shark Fin Bun. In the remake, it's Soup Dumpling (小籠包 in Japanese). They renamed the Shark Fin Bun.</t>
  </si>
  <si>
    <t>STELLA</t>
  </si>
  <si>
    <t>ステラ</t>
  </si>
  <si>
    <t>マリア</t>
  </si>
  <si>
    <t>MARIA</t>
  </si>
  <si>
    <t>インビンシブル</t>
  </si>
  <si>
    <t>Invincible</t>
  </si>
  <si>
    <t>VINCIBLE</t>
  </si>
  <si>
    <t>BEAR</t>
  </si>
  <si>
    <t>くま</t>
  </si>
  <si>
    <t>フースーヤ</t>
  </si>
  <si>
    <t>FUSOYA</t>
  </si>
  <si>
    <t>スカルミリョーネ</t>
  </si>
  <si>
    <t>CAGNAZZO</t>
  </si>
  <si>
    <t>Actual answer is Scarmiglione, I changed to use the 8 letter name</t>
  </si>
  <si>
    <t>HASHA</t>
  </si>
  <si>
    <t>About the game subtitle, which is non-existant for the English names</t>
  </si>
  <si>
    <t>じくうのはしゃ</t>
  </si>
  <si>
    <t>ブリキだいおう</t>
  </si>
  <si>
    <t>TITAN</t>
  </si>
  <si>
    <t>コギトエルゴスム</t>
  </si>
  <si>
    <t>COGITO</t>
  </si>
  <si>
    <t>マディン</t>
  </si>
  <si>
    <t>MADUIN</t>
  </si>
  <si>
    <t>ワタナベ</t>
  </si>
  <si>
    <t>WATANABE</t>
  </si>
  <si>
    <t>スービエ</t>
  </si>
  <si>
    <t>SUBIER</t>
  </si>
  <si>
    <t>マドリーヌ</t>
  </si>
  <si>
    <t>MADELINE</t>
  </si>
  <si>
    <t>ドルガン</t>
  </si>
  <si>
    <t>DORGANN</t>
  </si>
  <si>
    <t>DROGAN</t>
  </si>
  <si>
    <t>ギルガメッシュ</t>
  </si>
  <si>
    <t>ILGAMESH</t>
  </si>
  <si>
    <t>Gilgamesh</t>
  </si>
  <si>
    <t>にく</t>
  </si>
  <si>
    <t>MEAT</t>
  </si>
  <si>
    <t>ケロ</t>
  </si>
  <si>
    <t>GP</t>
  </si>
  <si>
    <t>デステニィ</t>
  </si>
  <si>
    <t>FATESTONES</t>
  </si>
  <si>
    <t>TESTONES</t>
  </si>
  <si>
    <t>ステスロス</t>
  </si>
  <si>
    <t>TALON</t>
  </si>
  <si>
    <t>ジョニー</t>
  </si>
  <si>
    <t>JOHNNY</t>
  </si>
  <si>
    <t>リルマーダー</t>
  </si>
  <si>
    <t>Li'l Murderer</t>
  </si>
  <si>
    <t>MURDERER</t>
  </si>
  <si>
    <t>まかいげんし</t>
  </si>
  <si>
    <t>SUMMONER</t>
  </si>
  <si>
    <t>しゅじんこう</t>
  </si>
  <si>
    <t>PROTAGONIST</t>
  </si>
  <si>
    <t>ハイポーション</t>
  </si>
  <si>
    <t>POTION</t>
  </si>
  <si>
    <t>ぎし</t>
  </si>
  <si>
    <t>ENGINEER</t>
  </si>
  <si>
    <t>CLYDE</t>
  </si>
  <si>
    <t>クライド</t>
  </si>
  <si>
    <t>ビリー</t>
  </si>
  <si>
    <t>BARAM</t>
  </si>
  <si>
    <t>シャドウ</t>
  </si>
  <si>
    <t>SHADOW</t>
  </si>
  <si>
    <t>デスゲイズ</t>
  </si>
  <si>
    <t>Deathgaze</t>
  </si>
  <si>
    <t>EATHGAZE</t>
  </si>
  <si>
    <t>グングニル</t>
  </si>
  <si>
    <t>GUNGNIR</t>
  </si>
  <si>
    <t>ギルガメ</t>
  </si>
  <si>
    <t>GIL</t>
  </si>
  <si>
    <t>Gil Turtle</t>
  </si>
  <si>
    <t>タイダル</t>
  </si>
  <si>
    <t>TSUNAMI</t>
  </si>
  <si>
    <t>Tidal Wave</t>
  </si>
  <si>
    <t>ノブナーガ</t>
  </si>
  <si>
    <t>NOBUNAGA</t>
  </si>
  <si>
    <t>メルー</t>
  </si>
  <si>
    <t>MELU</t>
  </si>
  <si>
    <t>ゼミオ</t>
  </si>
  <si>
    <t>ZEMIO</t>
  </si>
  <si>
    <t>チカパ</t>
  </si>
  <si>
    <t>CHIKAPA</t>
  </si>
  <si>
    <t>SQUARE</t>
  </si>
  <si>
    <t>ヒパイストス</t>
  </si>
  <si>
    <t>ドリアード</t>
  </si>
  <si>
    <t>DRYAD</t>
  </si>
  <si>
    <t>ジローくん</t>
  </si>
  <si>
    <t>KETTLE</t>
  </si>
  <si>
    <t>ブーメラン</t>
  </si>
  <si>
    <t>OOMERANG</t>
  </si>
  <si>
    <t>Boomerang</t>
  </si>
  <si>
    <t>メルシー</t>
  </si>
  <si>
    <t>びぢう</t>
  </si>
  <si>
    <t>アンジェラ</t>
  </si>
  <si>
    <t>りゅうせいしょう</t>
  </si>
  <si>
    <t>MERCIE</t>
  </si>
  <si>
    <t>Belladonna/Isabella</t>
  </si>
  <si>
    <t>ISABELLA</t>
  </si>
  <si>
    <t>ANGELA</t>
  </si>
  <si>
    <t>METEOR</t>
  </si>
  <si>
    <t>Meteor Thrust</t>
  </si>
  <si>
    <t>Ideal answer</t>
  </si>
  <si>
    <t>Tasogareno</t>
  </si>
  <si>
    <t>Konosuke</t>
  </si>
  <si>
    <t>Hakaitenshi</t>
  </si>
  <si>
    <t>L</t>
  </si>
  <si>
    <t>Lightning</t>
  </si>
  <si>
    <t>Popuppy</t>
  </si>
  <si>
    <t>Miller</t>
  </si>
  <si>
    <t>Orange</t>
  </si>
  <si>
    <t>Kosokuno</t>
  </si>
  <si>
    <t>ミリオンブレイン</t>
  </si>
  <si>
    <t>Millionbrain</t>
  </si>
  <si>
    <t>Satella</t>
  </si>
  <si>
    <t>Madow</t>
  </si>
  <si>
    <t>Left</t>
  </si>
  <si>
    <t>Moleman</t>
  </si>
  <si>
    <t>Lamm</t>
  </si>
  <si>
    <t>Sabugoro</t>
  </si>
  <si>
    <t>Kweh</t>
  </si>
  <si>
    <t>Library</t>
  </si>
  <si>
    <t>Porom</t>
  </si>
  <si>
    <t>Magus</t>
  </si>
  <si>
    <t>Koko</t>
  </si>
  <si>
    <t>Syldra</t>
  </si>
  <si>
    <t>Gloceana</t>
  </si>
  <si>
    <t>Explosive</t>
  </si>
  <si>
    <t>Sarisa</t>
  </si>
  <si>
    <t>Moebius</t>
  </si>
  <si>
    <t>Fritz</t>
  </si>
  <si>
    <t>Elaine</t>
  </si>
  <si>
    <t>Tarokichi</t>
  </si>
  <si>
    <t>Souji</t>
  </si>
  <si>
    <t>Hein</t>
  </si>
  <si>
    <t>Catastro</t>
  </si>
  <si>
    <t>Brau</t>
  </si>
  <si>
    <t>Dowd</t>
  </si>
  <si>
    <t>Herman</t>
  </si>
  <si>
    <t>Golden Gemstone</t>
  </si>
  <si>
    <t>Watts</t>
  </si>
  <si>
    <t>Whackbam</t>
  </si>
  <si>
    <t>Karen</t>
  </si>
  <si>
    <t>Goo Goo</t>
  </si>
  <si>
    <t>3-D Worldrunner</t>
  </si>
  <si>
    <t>Church Bell</t>
  </si>
  <si>
    <t>North Collins</t>
  </si>
  <si>
    <t>Uraaahhh</t>
  </si>
  <si>
    <t>Hummingway</t>
  </si>
  <si>
    <t>Peach Bun</t>
  </si>
  <si>
    <t>Stella</t>
  </si>
  <si>
    <t>Maria</t>
  </si>
  <si>
    <t>Bear</t>
  </si>
  <si>
    <t>Pig</t>
  </si>
  <si>
    <t>Fusoya</t>
  </si>
  <si>
    <t>Scarmiglione</t>
  </si>
  <si>
    <t>Cogito Ergo Sum</t>
  </si>
  <si>
    <t>Maduin</t>
  </si>
  <si>
    <t>Watanabe</t>
  </si>
  <si>
    <t>Subier</t>
  </si>
  <si>
    <t>Madeline</t>
  </si>
  <si>
    <t>Dorgann</t>
  </si>
  <si>
    <t>Meat</t>
  </si>
  <si>
    <t>Fatestones</t>
  </si>
  <si>
    <t>Talon</t>
  </si>
  <si>
    <t>Johnny</t>
  </si>
  <si>
    <t>TCELES B HSUP</t>
  </si>
  <si>
    <t>Pandaemonium</t>
  </si>
  <si>
    <t>Summoner</t>
  </si>
  <si>
    <t>Garland</t>
  </si>
  <si>
    <t>Flare</t>
  </si>
  <si>
    <t>Norstein Bekkler</t>
  </si>
  <si>
    <t>Mud Imp</t>
  </si>
  <si>
    <t>Ioka</t>
  </si>
  <si>
    <t>Banta</t>
  </si>
  <si>
    <t>Hi-Potion</t>
  </si>
  <si>
    <t>Engineer</t>
  </si>
  <si>
    <t>Leviathan</t>
  </si>
  <si>
    <t>Clyde</t>
  </si>
  <si>
    <t>Baram</t>
  </si>
  <si>
    <t>Gungnir</t>
  </si>
  <si>
    <t>Tsunami</t>
  </si>
  <si>
    <t>Nobunaga</t>
  </si>
  <si>
    <t>Melu</t>
  </si>
  <si>
    <t>Zemio</t>
  </si>
  <si>
    <t>Chikapa</t>
  </si>
  <si>
    <t>Julius</t>
  </si>
  <si>
    <t>Marcie</t>
  </si>
  <si>
    <t>Dryad</t>
  </si>
  <si>
    <t>Mercie</t>
  </si>
  <si>
    <t>Angela</t>
  </si>
  <si>
    <t>Pierre</t>
  </si>
  <si>
    <t>Power Tab</t>
  </si>
  <si>
    <t>Alfador</t>
  </si>
  <si>
    <t>Source</t>
  </si>
  <si>
    <t>https://chrono.fandom.com/wiki/Fritz</t>
  </si>
  <si>
    <t>https://chrono.fandom.com/wiki/Elaine</t>
  </si>
  <si>
    <t>https://chrono.fandom.com/wiki/Master_Mune</t>
  </si>
  <si>
    <t>https://chrono.fandom.com/wiki/Flare</t>
  </si>
  <si>
    <t>https://chrono.fandom.com/wiki/Norstein_Bekkler's_Tent_of_Horrors</t>
  </si>
  <si>
    <t>https://chrono.fandom.com/wiki/Mud_Imp</t>
  </si>
  <si>
    <t>https://chrono.fandom.com/wiki/Ayla</t>
  </si>
  <si>
    <t>https://chrono.fandom.com/wiki/Banta</t>
  </si>
  <si>
    <t>https://chrono.fandom.com/wiki/Pierre_(Chrono_Trigger)</t>
  </si>
  <si>
    <t>https://strategywiki.org/wiki/Chrono_Trigger/Jetbike_Race</t>
  </si>
  <si>
    <t>https://chrono.fandom.com/wiki/Cat</t>
  </si>
  <si>
    <t>https://chrono.fandom.com/wiki/Alfador</t>
  </si>
  <si>
    <t>https://en.wikipedia.org/wiki/The_3-D_Battles_of_WorldRunner#Sequel</t>
  </si>
  <si>
    <t>https://en.wikipedia.org/wiki/The_3-D_Battles_of_WorldRunner</t>
  </si>
  <si>
    <t>https://finalfantasy.fandom.com/wiki/Warmech_(Final_Fantasy)</t>
  </si>
  <si>
    <t>https://finalfantasy.fandom.com/wiki/Pig_(ability)</t>
  </si>
  <si>
    <t>https://finalfantasy.fandom.com/wiki/Broom</t>
  </si>
  <si>
    <t>https://finalfantasy.fandom.com/wiki/Garland_(Final_Fantasy)</t>
  </si>
  <si>
    <t>https://finalfantasy.fandom.com/wiki/Cid#Final_Fantasy</t>
  </si>
  <si>
    <t>https://youtu.be/pWp0kO5awxo?list=PL0w8Te9HdCC5jQikDM4CArwlGZ19pa2nf&amp;t=3072</t>
  </si>
  <si>
    <t>https://finalfantasy.fandom.com/wiki/Pandaemonium_(Final_Fantasy_II)</t>
  </si>
  <si>
    <t>https://finalfantasy.fandom.com/wiki/Leviathan_(Final_Fantasy_II)</t>
  </si>
  <si>
    <t>https://finalfantasy.fandom.com/wiki/Hein_(boss)</t>
  </si>
  <si>
    <t>https://finalfantasy.fandom.com/wiki/Magic_(Final_Fantasy_III)?so=search#Summon_Magic</t>
  </si>
  <si>
    <t>https://finalfantasy.fandom.com/wiki/Invincible_(Final_Fantasy_III)</t>
  </si>
  <si>
    <t>https://finalfantasy.fandom.com/wiki/Summoner_(Final_Fantasy_III)</t>
  </si>
  <si>
    <t>https://finalfantasy.fandom.com/wiki/Porom</t>
  </si>
  <si>
    <t>https://finalfantasy.fandom.com/wiki/Sheila#Story</t>
  </si>
  <si>
    <t>https://finalfantasy.fandom.com/wiki/Magus_Sisters</t>
  </si>
  <si>
    <t>https://finalfantasy.fandom.com/wiki/Namingway</t>
  </si>
  <si>
    <t>https://finalfantasy.fandom.com/wiki/Fusoya</t>
  </si>
  <si>
    <t>https://finalfantasy.fandom.com/wiki/Archfiends</t>
  </si>
  <si>
    <t>https://finalfantasy.fandom.com/wiki/Li%27l_Murderer_(Final_Fantasy_IV_2D)</t>
  </si>
  <si>
    <t>https://finalfantasy.fandom.com/wiki/Cid</t>
  </si>
  <si>
    <t>https://finalfantasy.fandom.com/wiki/Chocobo</t>
  </si>
  <si>
    <t>https://finalfantasy.fandom.com/wiki/Cid_Previa</t>
  </si>
  <si>
    <t>Boco</t>
  </si>
  <si>
    <t>https://finalfantasy.fandom.com/wiki/Boco#Final_Fantasy_V</t>
  </si>
  <si>
    <t>https://finalfantasy.fandom.com/wiki/Syldra</t>
  </si>
  <si>
    <t>https://finalfantasy.fandom.com/wiki/Gloceana</t>
  </si>
  <si>
    <t>https://finalfantasy.fandom.com/wiki/Mix_(Final_Fantasy_V)#Offensive_items</t>
  </si>
  <si>
    <t>https://finalfantasy.fandom.com/wiki/Faris_Scherwiz</t>
  </si>
  <si>
    <t>https://finalfantasy.fandom.com/wiki/Gilgamesh_(Final_Fantasy_V)</t>
  </si>
  <si>
    <t>https://finalfantasy.fandom.com/wiki/Page_256</t>
  </si>
  <si>
    <t>https://finalfantasy.fandom.com/wiki/Dance_(Final_Fantasy_V)#Dances</t>
  </si>
  <si>
    <t>https://finalfantasy.fandom.com/wiki/Odin</t>
  </si>
  <si>
    <t>https://finalfantasy.fandom.com/wiki/Final_Fantasy_V_enemy_abilities#Turtle</t>
  </si>
  <si>
    <t>https://finalfantasy.fandom.com/wiki/Leviathan_(Final_Fantasy_V)</t>
  </si>
  <si>
    <t>https://finalfantasy.fandom.com/wiki/Dream_Stooges</t>
  </si>
  <si>
    <t>https://finalfantasy.fandom.com/wiki/Opera_%22Maria_and_Draco%22</t>
  </si>
  <si>
    <t>https://legendsoflocalization.com/final-fantasy-vi/part-02/#theres-a-bear-in-the-gym</t>
  </si>
  <si>
    <t>https://finalfantasy.fandom.com/wiki/Terra_Branford</t>
  </si>
  <si>
    <t>https://finalfantasy.fandom.com/wiki/Dorgann_Klauser</t>
  </si>
  <si>
    <t>https://finalfantasy.fandom.com/wiki/Shadow_(Final_Fantasy_VI)</t>
  </si>
  <si>
    <t>https://finalfantasy.fandom.com/wiki/Deathgaze_(Final_Fantasy_VI)</t>
  </si>
  <si>
    <t>https://live-a-live.fandom.com/wiki/Taroimo</t>
  </si>
  <si>
    <t>https://live-a-live.fandom.com/wiki/Steel_Titan</t>
  </si>
  <si>
    <t>https://live-a-live.fandom.com/wiki/Cogito_Ergo_Sum</t>
  </si>
  <si>
    <t>https://live-a-live.fandom.com/wiki/Watanabe</t>
  </si>
  <si>
    <t>スクウェア</t>
  </si>
  <si>
    <t>Captain Square</t>
  </si>
  <si>
    <t>https://live-a-live.fandom.com/wiki/Captain_Square_(Minigame)</t>
  </si>
  <si>
    <t>Belladonna</t>
  </si>
  <si>
    <t>Skull Bone</t>
  </si>
  <si>
    <t>Cozmo Convoy</t>
  </si>
  <si>
    <t>Space Shuttle</t>
  </si>
  <si>
    <t>The Castle</t>
  </si>
  <si>
    <t>Microphone</t>
  </si>
  <si>
    <t>Left-handed</t>
  </si>
  <si>
    <t>Crystals</t>
  </si>
  <si>
    <t>Kettle Kin</t>
  </si>
  <si>
    <t>Shadow Bandits</t>
  </si>
  <si>
    <t>Firion</t>
  </si>
  <si>
    <t>Steel Titan</t>
  </si>
  <si>
    <t>Xagor</t>
  </si>
  <si>
    <t>https://finalfantasy.fandom.com/wiki/Xagor</t>
  </si>
  <si>
    <t>Mileille</t>
  </si>
  <si>
    <t>https://finalfantasy.fandom.com/wiki/The_Final_Fantasy_Legend_characters</t>
  </si>
  <si>
    <t>https://finalfantasy.fandom.com/wiki/Monster_(Legend_series)</t>
  </si>
  <si>
    <t>https://finalfantasy.fandom.com/wiki/Gil#Final_Fantasy_Legend_II</t>
  </si>
  <si>
    <t>https://finalfantasy.fandom.com/wiki/Talon_(Legend_III)</t>
  </si>
  <si>
    <t>https://finalfantasy.fandom.com/wiki/Final_Fantasy_Legend_II_characters#Johnny</t>
  </si>
  <si>
    <t>https://saga.fandom.com/wiki/Souji</t>
  </si>
  <si>
    <t>https://saga.fandom.com/wiki/Brau</t>
  </si>
  <si>
    <t>https://saga.fandom.com/wiki/Jamil</t>
  </si>
  <si>
    <t>https://saga.fandom.com/wiki/Herman_(Romancing_SaGa)</t>
  </si>
  <si>
    <t>火のゆらめき</t>
  </si>
  <si>
    <t>https://saga.fandom.com/wiki/Saruin</t>
  </si>
  <si>
    <t>Saruin</t>
  </si>
  <si>
    <t>https://mana.fandom.com/wiki/Whackbam</t>
  </si>
  <si>
    <t>https://frontmission.fandom.com/wiki/Karen_Meure https://finalfantasy.fandom.com/wiki/Kaeli</t>
  </si>
  <si>
    <t>カレン・ミューア in Front Mission. カレン in Mystic Quest</t>
  </si>
  <si>
    <t>https://saga.fandom.com/wiki/Fatestones</t>
  </si>
  <si>
    <t>https://romancing-saga-2.blogspot.com/p/maps.html</t>
  </si>
  <si>
    <t>https://finalfantasy.fandom.com/wiki/Julius</t>
  </si>
  <si>
    <t>https://finalfantasy.fandom.com/wiki/Marcie</t>
  </si>
  <si>
    <t>https://finalfantasy.fandom.com/wiki/Lester_(Adventure)</t>
  </si>
  <si>
    <t>Lester</t>
  </si>
  <si>
    <t>https://mana.fandom.com/wiki/Mana_Spirits</t>
  </si>
  <si>
    <t>https://mana.fandom.com/wiki/Kilroy_Boss_Line#Kettle_Kin</t>
  </si>
  <si>
    <t>https://mana.fandom.com/wiki/Popoi</t>
  </si>
  <si>
    <t>https://mana.fandom.com/wiki/Laurent#Famous_inhabitants</t>
  </si>
  <si>
    <t>https://mana.fandom.com/wiki/Belladonna</t>
  </si>
  <si>
    <t>https://www.seikens.com/seiken-densetsu-3/characters/</t>
  </si>
  <si>
    <t>https://mana.fandom.com/wiki/Starlancer_(Trials_of_Mana)</t>
  </si>
  <si>
    <t>Q</t>
  </si>
  <si>
    <t>The Mitsutomo Galaxy Company is hosting this Dynami Trace. What is Mr. Mitsutomo's first name?</t>
  </si>
  <si>
    <t>What is the name of the vehicle of contestant #2, Rose Tetsuwan?</t>
  </si>
  <si>
    <t>He's a very quiet bearded man. Contestant #4's job is space carrier. What is Wilde's nickname?</t>
  </si>
  <si>
    <t>With his super heavy grade Hell Harley, he's contestant #4. What is Wilde's name?</t>
  </si>
  <si>
    <t>What is the name of the fastest vehicle in competition?</t>
  </si>
  <si>
    <t>What is the name of the slowest vehicle in competition?</t>
  </si>
  <si>
    <t>Tracking the Dynami Tracer, he is willing to go through fire and water for a scoop for the Cosmo Times. What is Bud's last name?</t>
  </si>
  <si>
    <t>What is the name of the most metal, punk, and dangerous planet in this race?</t>
  </si>
  <si>
    <t>What vehicle does the Cosmo Times reporter, covering this Dynami Trace, use?</t>
  </si>
  <si>
    <t>In the body of this space monster, the Dynami Tracer is asked to eliminate vicious bacteria by a doll. What is the doll called?</t>
  </si>
  <si>
    <t>The Blue Mouse King is one of the two kings on the Twin Star planets. What color is the other one?</t>
  </si>
  <si>
    <t>Following in his late father's footsteps, he wants to be the number one pilot in the world. What is Daniel's name?</t>
  </si>
  <si>
    <t>Harper, contestant #5, drives a mysterious vehicle, product of his intellect. What's its name?</t>
  </si>
  <si>
    <t>What does the king and host of Octave, the music planet, hold in his hand?</t>
  </si>
  <si>
    <t>What is the name of the creepy haunted satellite drifting out of orbit and into space?</t>
  </si>
  <si>
    <t>What is the name of the genius inventor who lives on Clockwork Star? (DR. *****)</t>
  </si>
  <si>
    <t>Children not allowed! The planet Adults is for grown-ups. What treasure do you need to enter?</t>
  </si>
  <si>
    <t>Every planet of the Dynami Trace has an official record keeper. Are they left-handed or right-handed?</t>
  </si>
  <si>
    <t>At the start of the Dynami Trace, on which side is the stoplight?</t>
  </si>
  <si>
    <t>What is the name of the troublemaker who lives in the Sand Planet desert?</t>
  </si>
  <si>
    <t>Four treasures, worth 250 pts each, refer to the four elements: earth, water, wind and fire. What are they called?</t>
  </si>
  <si>
    <t>What is the last name of the Dynami Trace announcer, Myers?</t>
  </si>
  <si>
    <t>There are 4 artists on the Music Planet. What is the name of enka's great master?</t>
  </si>
  <si>
    <t>What sound does a chocobo make?</t>
  </si>
  <si>
    <t>Where does Cid work in Karnak?</t>
  </si>
  <si>
    <t>There is a Black Mage named Palom. What is the name of his twin sister?</t>
  </si>
  <si>
    <t>What item can you get from Yang's wife for letting her hit him with a frying pan?</t>
  </si>
  <si>
    <t>What is the name of the 3 sisters associated with the Delta Attack?</t>
  </si>
  <si>
    <t>What is the name of Bartz' chocobo?</t>
  </si>
  <si>
    <t>What is the name of the female chocobo that forms a couple with Boco, Bartz' chocobo?</t>
  </si>
  <si>
    <t>What is the name of Faris' pet sea dragon and childhood friend?</t>
  </si>
  <si>
    <t>What is the name of the continent where Krile's parents disappeared?</t>
  </si>
  <si>
    <t>What do you get when mixing Turtle Shell and Dark Matter?</t>
  </si>
  <si>
    <t>What is Faris' real name?</t>
  </si>
  <si>
    <t>Cyan gets attacked by the Dream Stooges: Laragorn, Curlax, and who?</t>
  </si>
  <si>
    <t>Who can Crono rescue from a guillotine in the Prison Towers?</t>
  </si>
  <si>
    <t>What is the name of Fritz' wife?</t>
  </si>
  <si>
    <t>What item unlocks the Grand Dream triple tech (Marle, Frog, Robo)? (GOLDEN ********)</t>
  </si>
  <si>
    <t>What was Taroimo's name when he was just a turtle? (T********)</t>
  </si>
  <si>
    <t>What is the name of the Levante Guard with only 1 LP?</t>
  </si>
  <si>
    <t>Which boss, fought in the Elder Tree, has the ability to shift its weakness?</t>
  </si>
  <si>
    <t>What is the name of the spell that summons Odin?</t>
  </si>
  <si>
    <t>Claudia has a companion wolf named Sylvan. What is her bear companion called?</t>
  </si>
  <si>
    <t>What is the name of Jamil's male friend?</t>
  </si>
  <si>
    <t>What is the name of the trader who accompanies Barbara the dancer?</t>
  </si>
  <si>
    <t>Who created the four Elemental Lords?</t>
  </si>
  <si>
    <t>What is the name of the dwarf that appears in the game?</t>
  </si>
  <si>
    <t>What is Charlotte's first class strike?</t>
  </si>
  <si>
    <t>What female name is used in both games?</t>
  </si>
  <si>
    <t>Frostbaby has two attacks: Waah Waah and ?</t>
  </si>
  <si>
    <t>Name this forward-scrolling pseudo-3D 3rd-person game from Square.</t>
  </si>
  <si>
    <t>What is the name of the magic ability of the boss Wartech?</t>
  </si>
  <si>
    <t>Holding the White Sphere secret, what is the name of Jeanne's sister?</t>
  </si>
  <si>
    <t>What is the last treasure found by Tom and his friends?</t>
  </si>
  <si>
    <t>At the end of the game, what country is the princess Iris from?</t>
  </si>
  <si>
    <t>What is the Emperor's last word?</t>
  </si>
  <si>
    <t>Name this sequel developed by Square that uses Nintendo 3D Glasses.</t>
  </si>
  <si>
    <t>What species is the character Namingway?</t>
  </si>
  <si>
    <t>What is the third type of buns: Pork Bun, Red Bean Bun and ?</t>
  </si>
  <si>
    <t>What is the name of Bartz' mother?</t>
  </si>
  <si>
    <t>What is the name of the opera singer who looks like Celes?</t>
  </si>
  <si>
    <t>What is the name of the airship that can fly over mountains?</t>
  </si>
  <si>
    <t>When they first meet, what does Terra say she took Sabin for?</t>
  </si>
  <si>
    <t>What black magic spell turns the target into a swine?</t>
  </si>
  <si>
    <t>What old character from the Red Moon watches over the Lunarians' sleep?</t>
  </si>
  <si>
    <t>What is the 4th Archfiends after Scarmiglione, Barbariccia and Rubicante?</t>
  </si>
  <si>
    <t>What is the name of the main antagonist?</t>
  </si>
  <si>
    <t>Name the giant mecha that can only be controlled via psychokinesis? (THE ***** *****)</t>
  </si>
  <si>
    <t>What is the name of the spaceship in the distant future?</t>
  </si>
  <si>
    <t>What is the name of Terra's father?</t>
  </si>
  <si>
    <t>What is the name of the poor dad who meets his demise in every stories?</t>
  </si>
  <si>
    <t>Out of the Seven Heroes, who has the signature move "Maelstrom"?</t>
  </si>
  <si>
    <t>What is the name of Terra's mother?</t>
  </si>
  <si>
    <t>Who is the 4th Dawn Warriors after Galuf, Xezat and Kelger?</t>
  </si>
  <si>
    <t>What is the name of the antagonist, right-hand man of Exdeath?</t>
  </si>
  <si>
    <t>What do monsters eat to grow stronger?</t>
  </si>
  <si>
    <t>What is currency used in the series?</t>
  </si>
  <si>
    <t>What is the name of the gems holding hidden powers?</t>
  </si>
  <si>
    <t>What is the name of the airship built by Sol?</t>
  </si>
  <si>
    <t>Who is living in the Giant's World and rumored to have been a giant?</t>
  </si>
  <si>
    <t>What is the secret command, given by Matoya's broomstick?</t>
  </si>
  <si>
    <t>What is the name of the last dungeon?</t>
  </si>
  <si>
    <t>What is the name of the goblin that casts Libra on itself?</t>
  </si>
  <si>
    <t>Which job is considered a powered-up version of the Evoker job?</t>
  </si>
  <si>
    <t>On Super Famicom, 3 characters can use the A-label eggs: the protagonist, Leon and ?</t>
  </si>
  <si>
    <t>What is the name of the final boss?</t>
  </si>
  <si>
    <t>What is the 8th and last tech learned by Lucca?</t>
  </si>
  <si>
    <t>Who runs the Tent of Horrors in Leene Square?</t>
  </si>
  <si>
    <t>What monster appears with both mudbeasts on the path to the Mountain of Woe?</t>
  </si>
  <si>
    <t>What is the name of Ayla's tribe in prehistory?</t>
  </si>
  <si>
    <t>What is the name of the blacksmith, in Truce, who makes Leene's Bell?</t>
  </si>
  <si>
    <t>What item can you steal from the enemy "Page 256"?</t>
  </si>
  <si>
    <t>A recurring character in the series, what is Cid's job?</t>
  </si>
  <si>
    <t>In what monster does the party meet Ricard Highwind?</t>
  </si>
  <si>
    <t>What is Shadow's real name?</t>
  </si>
  <si>
    <t>What is the name of Shadow's former partner?</t>
  </si>
  <si>
    <t>What were Shadow and Baram known as when they were train robbers? (THE ****** *******)</t>
  </si>
  <si>
    <t>What boss yields the Bahamut magicite when defeated?</t>
  </si>
  <si>
    <t>What is the name of Odin's lance?</t>
  </si>
  <si>
    <t>What boss uses the ability Turtle?</t>
  </si>
  <si>
    <t>What is the name of Leviathan's powerful water attack?</t>
  </si>
  <si>
    <t>What is the name of the shogun in chapter 8?</t>
  </si>
  <si>
    <t>What is the name of the biggest desert?</t>
  </si>
  <si>
    <t>What is the name of the town where you can recruit a salamander?</t>
  </si>
  <si>
    <t>What is the name of the mount where you can recruit an iris?</t>
  </si>
  <si>
    <t>What is the name of the mini-game in Cube's chapter?</t>
  </si>
  <si>
    <t>What is the name of the right-hand man of Dark Lord, ruler of the Glaive Empire?</t>
  </si>
  <si>
    <t>Who gets turned into a parrot by Davias?</t>
  </si>
  <si>
    <t>What is the name of the relic-seeking robot, created by Dr. Bowow?</t>
  </si>
  <si>
    <t>What is the 8th spirit acquired in the game?</t>
  </si>
  <si>
    <t>The two Scorpion Army golems are Kilroy and ?</t>
  </si>
  <si>
    <t>What is Popoi's default weapon?</t>
  </si>
  <si>
    <t>What is the name of Bon Voyage's cousin who lives in Laurent?</t>
  </si>
  <si>
    <t>According to Charlotte, who manipulates the Nevarl thieves against Laurent?</t>
  </si>
  <si>
    <t>Of the 6 protagonists, who is the oldest?</t>
  </si>
  <si>
    <t>What is Riesz' class strike when she becomes Starlancer?</t>
  </si>
  <si>
    <t>What is the name of the character who serves as Crono's lawyer during his trial?</t>
  </si>
  <si>
    <t>What item can you only get once, for 1500 pts, from Johnny at Site 32?</t>
  </si>
  <si>
    <t>Janus, prince of Zeal, has a cat. What's its name?</t>
  </si>
  <si>
    <t>OFFSET</t>
  </si>
  <si>
    <t>No idea what they are but their ride is a mysterious fish. They're contestant #6. What is Jim's name?</t>
  </si>
  <si>
    <t>What is the last name of the contestant #5, mad scientist and number one brain in the universe?</t>
  </si>
  <si>
    <t>How many different dances can the Dancer perform?</t>
  </si>
  <si>
    <t>What is the maximum number of cats that Crono can have?</t>
  </si>
  <si>
    <t>Cid appears in the first game.</t>
  </si>
  <si>
    <t>https://saga.fandom.com/wiki/Subier</t>
  </si>
  <si>
    <t>BLOG</t>
  </si>
  <si>
    <t>Front Mission, Mystic Quest</t>
  </si>
  <si>
    <t>4B | Front Mission, Mystic Quest | What female name is used in both games? | KAREN | [source](https://frontmission.fandom.com/wiki/Karen_Meure) [source](https://finalfantasy.fandom.com/wiki/Kaeli)</t>
  </si>
  <si>
    <t>Mach Mary</t>
  </si>
  <si>
    <t>Bactus' Treasure</t>
  </si>
  <si>
    <t>Saved from the quiz</t>
  </si>
  <si>
    <t>Bacterry's Heart</t>
  </si>
  <si>
    <t>Bactroy's Joy</t>
  </si>
  <si>
    <t>Beat the Cult Quiz (bottom middle room)</t>
  </si>
  <si>
    <t>Odd one out game (bottom right room)</t>
  </si>
  <si>
    <t>Complete all the rooms</t>
  </si>
  <si>
    <t>Central room (2F)</t>
  </si>
  <si>
    <t>Control room (1F)</t>
  </si>
  <si>
    <t>Golden Tombstone</t>
  </si>
  <si>
    <t>Golden Shoe</t>
  </si>
  <si>
    <t>Golden Pagoda</t>
  </si>
  <si>
    <t>Golden Spire</t>
  </si>
  <si>
    <t>Listen to both Moleman stories</t>
  </si>
  <si>
    <t>Help everyone in town and stop the time loop</t>
  </si>
  <si>
    <t>DONE</t>
  </si>
  <si>
    <t>%</t>
  </si>
  <si>
    <t>HEX</t>
  </si>
  <si>
    <t>From the old man in the audience</t>
  </si>
  <si>
    <t>Central room (Base Floor)</t>
  </si>
  <si>
    <t>1F - South hallway hidden room - locked chest</t>
  </si>
  <si>
    <t>1F - North East hallway hidden room - locked chest</t>
  </si>
  <si>
    <t>Cat Whiskers</t>
  </si>
  <si>
    <t>MARKDOWN</t>
  </si>
  <si>
    <t>2C980</t>
  </si>
  <si>
    <t>POINTERS</t>
  </si>
  <si>
    <t>DATA</t>
  </si>
  <si>
    <t>2C9DF</t>
  </si>
  <si>
    <t>2C9E0</t>
  </si>
  <si>
    <t>2D5EF</t>
  </si>
  <si>
    <t>Name</t>
  </si>
  <si>
    <t>Type</t>
  </si>
  <si>
    <t>Start</t>
  </si>
  <si>
    <t>End</t>
  </si>
  <si>
    <t>Length</t>
  </si>
  <si>
    <t>02-ANNOUNCER</t>
  </si>
  <si>
    <t>07-SKULL</t>
  </si>
  <si>
    <t>03-TWIN-STAR</t>
  </si>
  <si>
    <t>06-MUSIC-FACTORY</t>
  </si>
  <si>
    <t>08-STATION</t>
  </si>
  <si>
    <t>09-SAND</t>
  </si>
  <si>
    <t>5CD80</t>
  </si>
  <si>
    <t>5DDAC</t>
  </si>
  <si>
    <t>5FFFF</t>
  </si>
  <si>
    <t>FREE SPACE</t>
  </si>
  <si>
    <t>60000</t>
  </si>
  <si>
    <t>1A970</t>
  </si>
  <si>
    <t>New Length</t>
  </si>
  <si>
    <t>USED SPACE</t>
  </si>
  <si>
    <t>FEE</t>
  </si>
  <si>
    <t>591</t>
  </si>
  <si>
    <t>5DDA</t>
  </si>
  <si>
    <t>5820</t>
  </si>
  <si>
    <t>71D2</t>
  </si>
  <si>
    <t>13F9</t>
  </si>
  <si>
    <t>3721</t>
  </si>
  <si>
    <t>Presets</t>
  </si>
  <si>
    <t>4C6</t>
  </si>
  <si>
    <t>4C30</t>
  </si>
  <si>
    <t>6462</t>
  </si>
  <si>
    <t>5118</t>
  </si>
  <si>
    <t>11B7</t>
  </si>
  <si>
    <t>3069</t>
  </si>
  <si>
    <t>1AA00</t>
  </si>
  <si>
    <t>New Start</t>
  </si>
  <si>
    <t>New Shift</t>
  </si>
  <si>
    <t>C480</t>
  </si>
  <si>
    <t>C1AA</t>
  </si>
  <si>
    <t>no change</t>
  </si>
  <si>
    <t>5EA00</t>
  </si>
  <si>
    <t>宇宙からこんにちは!</t>
  </si>
  <si>
    <t>Hello from space!</t>
  </si>
  <si>
    <t>ババンババン</t>
  </si>
  <si>
    <t>ねずみの星からｃｈｕ!</t>
  </si>
  <si>
    <t>ねずみの星からババンババン</t>
  </si>
  <si>
    <t>Clock Beat</t>
  </si>
  <si>
    <t>Ailien in the dark</t>
  </si>
  <si>
    <t>Die in Skullbone!</t>
  </si>
  <si>
    <t>デスボーン様にひざまずけ!</t>
  </si>
  <si>
    <t>サンドの飯より、お宝発掘!</t>
  </si>
  <si>
    <t>だめだ、こりゃ</t>
  </si>
  <si>
    <t>A Bacteria Dance Song</t>
  </si>
  <si>
    <t>歌は世につれ</t>
  </si>
  <si>
    <t>俺に歌わせろ!</t>
  </si>
  <si>
    <t>オクターブながれ旅</t>
  </si>
  <si>
    <t>まもるぞ! ぼくらのオクターブ!</t>
  </si>
  <si>
    <t>キス☆ミー! オクターブ</t>
  </si>
  <si>
    <t>オクターブハウス ロック</t>
  </si>
  <si>
    <t>結果発表!</t>
  </si>
  <si>
    <t>This is hopeless</t>
  </si>
  <si>
    <t>As the song goes, so goes the world</t>
  </si>
  <si>
    <t>Let me sing!</t>
  </si>
  <si>
    <t>Journey passing by Octave</t>
  </si>
  <si>
    <t>Kiss ☆ me! Octave!</t>
  </si>
  <si>
    <t>Octave House Rock</t>
  </si>
  <si>
    <t>Results announcement!</t>
  </si>
  <si>
    <t>Alien in the dark</t>
  </si>
  <si>
    <t>Octave Karaoke Box</t>
  </si>
  <si>
    <t>Octave Race</t>
  </si>
  <si>
    <t>Moleman Cave</t>
  </si>
  <si>
    <t>Sand Planet</t>
  </si>
  <si>
    <t>Death Metal concert</t>
  </si>
  <si>
    <t>Monster Stomach</t>
  </si>
  <si>
    <t>Mouse Planet race</t>
  </si>
  <si>
    <t>Mouse Planet</t>
  </si>
  <si>
    <t>Reaching the goal</t>
  </si>
  <si>
    <t>ダイナマイ・ブギー!!</t>
  </si>
  <si>
    <t>Dynami Boogie</t>
  </si>
  <si>
    <t>Babambabam</t>
  </si>
  <si>
    <t>Title Screen / Character Select</t>
  </si>
  <si>
    <t>Deathbone Lair / Cemetery</t>
  </si>
  <si>
    <t>Winner's Ending</t>
  </si>
  <si>
    <t>Zophar ID</t>
  </si>
  <si>
    <t>Zophar Name</t>
  </si>
  <si>
    <t>Ending 3</t>
  </si>
  <si>
    <t>Ending 2</t>
  </si>
  <si>
    <t>Ending 1</t>
  </si>
  <si>
    <t>Victory 2</t>
  </si>
  <si>
    <t>Victory 1</t>
  </si>
  <si>
    <t>Drumroll</t>
  </si>
  <si>
    <t>not a track</t>
  </si>
  <si>
    <t>Monster Stomac</t>
  </si>
  <si>
    <t>Space Station</t>
  </si>
  <si>
    <t>Skull Bone 2</t>
  </si>
  <si>
    <t>Skull Bone 1</t>
  </si>
  <si>
    <t>Clockwork Star</t>
  </si>
  <si>
    <t>Twin Star 2</t>
  </si>
  <si>
    <t>Twin Star 1</t>
  </si>
  <si>
    <t>Music Factory</t>
  </si>
  <si>
    <t>Title</t>
  </si>
  <si>
    <t>Intro</t>
  </si>
  <si>
    <t>-</t>
  </si>
  <si>
    <t>Octave Enka Theme Song</t>
  </si>
  <si>
    <t>Octave Hero Theme Song</t>
  </si>
  <si>
    <t>Octave Idol Theme Song</t>
  </si>
  <si>
    <t>Octave Rock Theme Song</t>
  </si>
  <si>
    <t>Satella / Station</t>
  </si>
  <si>
    <t>Introduction / Space Map</t>
  </si>
  <si>
    <t>SPTC</t>
  </si>
  <si>
    <t>English</t>
  </si>
  <si>
    <t>Game Section</t>
  </si>
  <si>
    <t>New</t>
  </si>
  <si>
    <t>Kneel before Lord Deathbone!</t>
  </si>
  <si>
    <t>Sand's livelihood, digging up treasures</t>
  </si>
  <si>
    <t>Let's protect our Octave!</t>
  </si>
  <si>
    <t>Track</t>
  </si>
  <si>
    <t>File</t>
  </si>
  <si>
    <t>Official Title</t>
  </si>
  <si>
    <t>01%20-%20Hello%20from%20space!.spc</t>
  </si>
  <si>
    <t>02%20-%20Babambabam.spc</t>
  </si>
  <si>
    <t>03%20-%20Squeak%20from%20the%20Mouse%20Planet.spc</t>
  </si>
  <si>
    <t>04%20-%20Babambabam%20from%20the%20Mouse%20Planet.spc</t>
  </si>
  <si>
    <t>05%20-%20Clock%20Beat.spc</t>
  </si>
  <si>
    <t>06%20-%20Alien%20in%20the%20dark.spc</t>
  </si>
  <si>
    <t>07%20-%20Die%20in%20Skullbone!.spc</t>
  </si>
  <si>
    <t>08%20-%20Kneel%20before%20Lord%20Deathbone!.spc</t>
  </si>
  <si>
    <t>09%20-%20Sand's%20livelihood,%20digging%20up%20treasures.spc</t>
  </si>
  <si>
    <t>10%20-%20This%20is%20hopeless.spc</t>
  </si>
  <si>
    <t>11%20-%20A%20Bacteria%20Dance%20Song.spc</t>
  </si>
  <si>
    <t>12%20-%20As%20the%20song%20goes,%20so%20goes%20the%20world.spc</t>
  </si>
  <si>
    <t>13%20-%20Let%20me%20sing!.spc</t>
  </si>
  <si>
    <t>14%20-%20Journey%20passing%20by%20Octave.spc</t>
  </si>
  <si>
    <t>15%20-%20Let's%20protect%20our%20Octave!.spc</t>
  </si>
  <si>
    <t>16%20-%20Kiss%20☆%20me!%20Octave!.spc</t>
  </si>
  <si>
    <t>17%20-%20Octave%20House%20Rock.spc</t>
  </si>
  <si>
    <t>18%20-%20Results%20announcement!.spc</t>
  </si>
  <si>
    <t>19%20-%20Dynami%20Boogie.spc</t>
  </si>
  <si>
    <t>Squeak from the Mouse Planet</t>
  </si>
  <si>
    <t>Babambabam from the Mouse Planet</t>
  </si>
  <si>
    <t>Kiss me! Octave!</t>
  </si>
  <si>
    <t>Audio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</si>
  <si>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</si>
  <si>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</si>
  <si>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</si>
  <si>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</si>
  <si>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</si>
  <si>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</si>
  <si>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</si>
  <si>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10</t>
  </si>
  <si>
    <t>Sample 11</t>
  </si>
  <si>
    <t>Sample 12</t>
  </si>
  <si>
    <t>Filename</t>
  </si>
  <si>
    <t>Tfile</t>
  </si>
  <si>
    <t>Sample 40</t>
  </si>
  <si>
    <t>Sample 41</t>
  </si>
  <si>
    <t>Sample 42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</si>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</sst>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6A8759"/>
      <name val="Courier New"/>
      <family val="3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 applyNumberFormat="1"/>
    <xf numFmtId="0" fontId="1" fillId="0" borderId="0" xfId="1" applyNumberFormat="1"/>
    <xf numFmtId="0" fontId="0" fillId="0" borderId="0" xfId="0"/>
    <xf numFmtId="16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NumberFormat="1" applyAlignment="1">
      <alignment horizontal="left"/>
    </xf>
    <xf numFmtId="2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quotePrefix="1" applyNumberFormat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nka" TargetMode="External"/><Relationship Id="rId2" Type="http://schemas.openxmlformats.org/officeDocument/2006/relationships/hyperlink" Target="https://chrono.fandom.com/wiki/Dreamstone" TargetMode="External"/><Relationship Id="rId1" Type="http://schemas.openxmlformats.org/officeDocument/2006/relationships/hyperlink" Target="https://chrono.fandom.com/wiki/Masamune_(weapon)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hinichi_Mor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The_3-D_Battles_of_WorldRunner" TargetMode="External"/><Relationship Id="rId18" Type="http://schemas.openxmlformats.org/officeDocument/2006/relationships/hyperlink" Target="https://finalfantasy.fandom.com/wiki/Garland_(Final_Fantasy)" TargetMode="External"/><Relationship Id="rId26" Type="http://schemas.openxmlformats.org/officeDocument/2006/relationships/hyperlink" Target="https://finalfantasy.fandom.com/wiki/Summoner_(Final_Fantasy_III)" TargetMode="External"/><Relationship Id="rId39" Type="http://schemas.openxmlformats.org/officeDocument/2006/relationships/hyperlink" Target="https://finalfantasy.fandom.com/wiki/Syldra" TargetMode="External"/><Relationship Id="rId21" Type="http://schemas.openxmlformats.org/officeDocument/2006/relationships/hyperlink" Target="https://finalfantasy.fandom.com/wiki/Pandaemonium_(Final_Fantasy_II)" TargetMode="External"/><Relationship Id="rId34" Type="http://schemas.openxmlformats.org/officeDocument/2006/relationships/hyperlink" Target="https://finalfantasy.fandom.com/wiki/Cid" TargetMode="External"/><Relationship Id="rId42" Type="http://schemas.openxmlformats.org/officeDocument/2006/relationships/hyperlink" Target="https://finalfantasy.fandom.com/wiki/Faris_Scherwiz" TargetMode="External"/><Relationship Id="rId47" Type="http://schemas.openxmlformats.org/officeDocument/2006/relationships/hyperlink" Target="https://finalfantasy.fandom.com/wiki/Odin" TargetMode="External"/><Relationship Id="rId50" Type="http://schemas.openxmlformats.org/officeDocument/2006/relationships/hyperlink" Target="https://finalfantasy.fandom.com/wiki/Dream_Stooges" TargetMode="External"/><Relationship Id="rId55" Type="http://schemas.openxmlformats.org/officeDocument/2006/relationships/hyperlink" Target="https://finalfantasy.fandom.com/wiki/Dorgann_Klauser" TargetMode="External"/><Relationship Id="rId63" Type="http://schemas.openxmlformats.org/officeDocument/2006/relationships/hyperlink" Target="https://live-a-live.fandom.com/wiki/Watanabe" TargetMode="External"/><Relationship Id="rId68" Type="http://schemas.openxmlformats.org/officeDocument/2006/relationships/hyperlink" Target="https://finalfantasy.fandom.com/wiki/Gil" TargetMode="External"/><Relationship Id="rId76" Type="http://schemas.openxmlformats.org/officeDocument/2006/relationships/hyperlink" Target="https://finalfantasy.fandom.com/wiki/Watts_(Adventure)" TargetMode="External"/><Relationship Id="rId84" Type="http://schemas.openxmlformats.org/officeDocument/2006/relationships/hyperlink" Target="https://finalfantasy.fandom.com/wiki/Marcie" TargetMode="External"/><Relationship Id="rId89" Type="http://schemas.openxmlformats.org/officeDocument/2006/relationships/hyperlink" Target="https://mana.fandom.com/wiki/Laurent" TargetMode="External"/><Relationship Id="rId7" Type="http://schemas.openxmlformats.org/officeDocument/2006/relationships/hyperlink" Target="https://chrono.fandom.com/wiki/Ayla" TargetMode="External"/><Relationship Id="rId71" Type="http://schemas.openxmlformats.org/officeDocument/2006/relationships/hyperlink" Target="https://saga.fandom.com/wiki/Souji" TargetMode="External"/><Relationship Id="rId92" Type="http://schemas.openxmlformats.org/officeDocument/2006/relationships/hyperlink" Target="https://mana.fandom.com/wiki/Starlancer_(Trials_of_Mana)" TargetMode="External"/><Relationship Id="rId2" Type="http://schemas.openxmlformats.org/officeDocument/2006/relationships/hyperlink" Target="https://chrono.fandom.com/wiki/Elaine" TargetMode="External"/><Relationship Id="rId16" Type="http://schemas.openxmlformats.org/officeDocument/2006/relationships/hyperlink" Target="https://finalfantasy.fandom.com/wiki/Pig_(ability)" TargetMode="External"/><Relationship Id="rId29" Type="http://schemas.openxmlformats.org/officeDocument/2006/relationships/hyperlink" Target="https://finalfantasy.fandom.com/wiki/Magus_Sisters" TargetMode="External"/><Relationship Id="rId11" Type="http://schemas.openxmlformats.org/officeDocument/2006/relationships/hyperlink" Target="https://chrono.fandom.com/wiki/Cat" TargetMode="External"/><Relationship Id="rId24" Type="http://schemas.openxmlformats.org/officeDocument/2006/relationships/hyperlink" Target="https://finalfantasy.fandom.com/wiki/Magic_(Final_Fantasy_III)?so=search" TargetMode="External"/><Relationship Id="rId32" Type="http://schemas.openxmlformats.org/officeDocument/2006/relationships/hyperlink" Target="https://finalfantasy.fandom.com/wiki/Archfiends" TargetMode="External"/><Relationship Id="rId37" Type="http://schemas.openxmlformats.org/officeDocument/2006/relationships/hyperlink" Target="https://finalfantasy.fandom.com/wiki/Boco" TargetMode="External"/><Relationship Id="rId40" Type="http://schemas.openxmlformats.org/officeDocument/2006/relationships/hyperlink" Target="https://finalfantasy.fandom.com/wiki/Gloceana" TargetMode="External"/><Relationship Id="rId45" Type="http://schemas.openxmlformats.org/officeDocument/2006/relationships/hyperlink" Target="https://finalfantasy.fandom.com/wiki/Page_256" TargetMode="External"/><Relationship Id="rId53" Type="http://schemas.openxmlformats.org/officeDocument/2006/relationships/hyperlink" Target="https://finalfantasy.fandom.com/wiki/Terra_Branford" TargetMode="External"/><Relationship Id="rId58" Type="http://schemas.openxmlformats.org/officeDocument/2006/relationships/hyperlink" Target="https://finalfantasy.fandom.com/wiki/Shadow_(Final_Fantasy_VI)" TargetMode="External"/><Relationship Id="rId66" Type="http://schemas.openxmlformats.org/officeDocument/2006/relationships/hyperlink" Target="https://finalfantasy.fandom.com/wiki/The_Final_Fantasy_Legend_characters" TargetMode="External"/><Relationship Id="rId74" Type="http://schemas.openxmlformats.org/officeDocument/2006/relationships/hyperlink" Target="https://saga.fandom.com/wiki/Herman_(Romancing_SaGa)" TargetMode="External"/><Relationship Id="rId79" Type="http://schemas.openxmlformats.org/officeDocument/2006/relationships/hyperlink" Target="https://saga.fandom.com/wiki/Fatestones" TargetMode="External"/><Relationship Id="rId87" Type="http://schemas.openxmlformats.org/officeDocument/2006/relationships/hyperlink" Target="https://mana.fandom.com/wiki/Kilroy_Boss_Line" TargetMode="External"/><Relationship Id="rId5" Type="http://schemas.openxmlformats.org/officeDocument/2006/relationships/hyperlink" Target="https://chrono.fandom.com/wiki/Norstein_Bekkler's_Tent_of_Horrors" TargetMode="External"/><Relationship Id="rId61" Type="http://schemas.openxmlformats.org/officeDocument/2006/relationships/hyperlink" Target="https://live-a-live.fandom.com/wiki/Steel_Titan" TargetMode="External"/><Relationship Id="rId82" Type="http://schemas.openxmlformats.org/officeDocument/2006/relationships/hyperlink" Target="https://romancing-saga-2.blogspot.com/p/maps.html" TargetMode="External"/><Relationship Id="rId90" Type="http://schemas.openxmlformats.org/officeDocument/2006/relationships/hyperlink" Target="https://mana.fandom.com/wiki/Belladonna" TargetMode="External"/><Relationship Id="rId19" Type="http://schemas.openxmlformats.org/officeDocument/2006/relationships/hyperlink" Target="https://finalfantasy.fandom.com/wiki/Cid" TargetMode="External"/><Relationship Id="rId14" Type="http://schemas.openxmlformats.org/officeDocument/2006/relationships/hyperlink" Target="https://en.wikipedia.org/wiki/The_3-D_Battles_of_WorldRunner" TargetMode="External"/><Relationship Id="rId22" Type="http://schemas.openxmlformats.org/officeDocument/2006/relationships/hyperlink" Target="https://finalfantasy.fandom.com/wiki/Leviathan_(Final_Fantasy_II)" TargetMode="External"/><Relationship Id="rId27" Type="http://schemas.openxmlformats.org/officeDocument/2006/relationships/hyperlink" Target="https://finalfantasy.fandom.com/wiki/Porom" TargetMode="External"/><Relationship Id="rId30" Type="http://schemas.openxmlformats.org/officeDocument/2006/relationships/hyperlink" Target="https://finalfantasy.fandom.com/wiki/Namingway" TargetMode="External"/><Relationship Id="rId35" Type="http://schemas.openxmlformats.org/officeDocument/2006/relationships/hyperlink" Target="https://finalfantasy.fandom.com/wiki/Chocobo" TargetMode="External"/><Relationship Id="rId43" Type="http://schemas.openxmlformats.org/officeDocument/2006/relationships/hyperlink" Target="https://finalfantasy.fandom.com/wiki/Faris_Scherwiz" TargetMode="External"/><Relationship Id="rId48" Type="http://schemas.openxmlformats.org/officeDocument/2006/relationships/hyperlink" Target="https://finalfantasy.fandom.com/wiki/Final_Fantasy_V_enemy_abilities" TargetMode="External"/><Relationship Id="rId56" Type="http://schemas.openxmlformats.org/officeDocument/2006/relationships/hyperlink" Target="https://finalfantasy.fandom.com/wiki/Shadow_(Final_Fantasy_VI)" TargetMode="External"/><Relationship Id="rId64" Type="http://schemas.openxmlformats.org/officeDocument/2006/relationships/hyperlink" Target="https://live-a-live.fandom.com/wiki/Captain_Square_(Minigame)" TargetMode="External"/><Relationship Id="rId69" Type="http://schemas.openxmlformats.org/officeDocument/2006/relationships/hyperlink" Target="https://finalfantasy.fandom.com/wiki/Talon_(Legend_III)" TargetMode="External"/><Relationship Id="rId77" Type="http://schemas.openxmlformats.org/officeDocument/2006/relationships/hyperlink" Target="https://mana.fandom.com/wiki/Whackbam" TargetMode="External"/><Relationship Id="rId8" Type="http://schemas.openxmlformats.org/officeDocument/2006/relationships/hyperlink" Target="https://chrono.fandom.com/wiki/Banta" TargetMode="External"/><Relationship Id="rId51" Type="http://schemas.openxmlformats.org/officeDocument/2006/relationships/hyperlink" Target="https://finalfantasy.fandom.com/wiki/Opera_%22Maria_and_Draco%22" TargetMode="External"/><Relationship Id="rId72" Type="http://schemas.openxmlformats.org/officeDocument/2006/relationships/hyperlink" Target="https://saga.fandom.com/wiki/Brau" TargetMode="External"/><Relationship Id="rId80" Type="http://schemas.openxmlformats.org/officeDocument/2006/relationships/hyperlink" Target="https://romancing-saga-2.blogspot.com/p/maps.html" TargetMode="External"/><Relationship Id="rId85" Type="http://schemas.openxmlformats.org/officeDocument/2006/relationships/hyperlink" Target="https://finalfantasy.fandom.com/wiki/Lester_(Adventure)" TargetMode="External"/><Relationship Id="rId93" Type="http://schemas.openxmlformats.org/officeDocument/2006/relationships/hyperlink" Target="https://saga.fandom.com/wiki/Subier" TargetMode="External"/><Relationship Id="rId3" Type="http://schemas.openxmlformats.org/officeDocument/2006/relationships/hyperlink" Target="https://chrono.fandom.com/wiki/Master_Mune" TargetMode="External"/><Relationship Id="rId12" Type="http://schemas.openxmlformats.org/officeDocument/2006/relationships/hyperlink" Target="https://chrono.fandom.com/wiki/Alfador" TargetMode="External"/><Relationship Id="rId17" Type="http://schemas.openxmlformats.org/officeDocument/2006/relationships/hyperlink" Target="https://finalfantasy.fandom.com/wiki/Broom" TargetMode="External"/><Relationship Id="rId25" Type="http://schemas.openxmlformats.org/officeDocument/2006/relationships/hyperlink" Target="https://finalfantasy.fandom.com/wiki/Invincible_(Final_Fantasy_III)" TargetMode="External"/><Relationship Id="rId33" Type="http://schemas.openxmlformats.org/officeDocument/2006/relationships/hyperlink" Target="https://finalfantasy.fandom.com/wiki/Li%27l_Murderer_(Final_Fantasy_IV_2D)" TargetMode="External"/><Relationship Id="rId38" Type="http://schemas.openxmlformats.org/officeDocument/2006/relationships/hyperlink" Target="https://finalfantasy.fandom.com/wiki/Boco" TargetMode="External"/><Relationship Id="rId46" Type="http://schemas.openxmlformats.org/officeDocument/2006/relationships/hyperlink" Target="https://finalfantasy.fandom.com/wiki/Dance_(Final_Fantasy_V)" TargetMode="External"/><Relationship Id="rId59" Type="http://schemas.openxmlformats.org/officeDocument/2006/relationships/hyperlink" Target="https://finalfantasy.fandom.com/wiki/Deathgaze_(Final_Fantasy_VI)" TargetMode="External"/><Relationship Id="rId67" Type="http://schemas.openxmlformats.org/officeDocument/2006/relationships/hyperlink" Target="https://finalfantasy.fandom.com/wiki/Monster_(Legend_series)" TargetMode="External"/><Relationship Id="rId20" Type="http://schemas.openxmlformats.org/officeDocument/2006/relationships/hyperlink" Target="https://youtu.be/pWp0kO5awxo?list=PL0w8Te9HdCC5jQikDM4CArwlGZ19pa2nf&amp;t=3072" TargetMode="External"/><Relationship Id="rId41" Type="http://schemas.openxmlformats.org/officeDocument/2006/relationships/hyperlink" Target="https://finalfantasy.fandom.com/wiki/Mix_(Final_Fantasy_V)" TargetMode="External"/><Relationship Id="rId54" Type="http://schemas.openxmlformats.org/officeDocument/2006/relationships/hyperlink" Target="https://finalfantasy.fandom.com/wiki/Terra_Branford" TargetMode="External"/><Relationship Id="rId62" Type="http://schemas.openxmlformats.org/officeDocument/2006/relationships/hyperlink" Target="https://live-a-live.fandom.com/wiki/Cogito_Ergo_Sum" TargetMode="External"/><Relationship Id="rId70" Type="http://schemas.openxmlformats.org/officeDocument/2006/relationships/hyperlink" Target="https://finalfantasy.fandom.com/wiki/Final_Fantasy_Legend_II_characters" TargetMode="External"/><Relationship Id="rId75" Type="http://schemas.openxmlformats.org/officeDocument/2006/relationships/hyperlink" Target="https://saga.fandom.com/wiki/Saruin" TargetMode="External"/><Relationship Id="rId83" Type="http://schemas.openxmlformats.org/officeDocument/2006/relationships/hyperlink" Target="https://finalfantasy.fandom.com/wiki/Julius" TargetMode="External"/><Relationship Id="rId88" Type="http://schemas.openxmlformats.org/officeDocument/2006/relationships/hyperlink" Target="https://mana.fandom.com/wiki/Popoi" TargetMode="External"/><Relationship Id="rId91" Type="http://schemas.openxmlformats.org/officeDocument/2006/relationships/hyperlink" Target="https://www.seikens.com/seiken-densetsu-3/characters/" TargetMode="External"/><Relationship Id="rId1" Type="http://schemas.openxmlformats.org/officeDocument/2006/relationships/hyperlink" Target="https://chrono.fandom.com/wiki/Fritz" TargetMode="External"/><Relationship Id="rId6" Type="http://schemas.openxmlformats.org/officeDocument/2006/relationships/hyperlink" Target="https://chrono.fandom.com/wiki/Mud_Imp" TargetMode="External"/><Relationship Id="rId15" Type="http://schemas.openxmlformats.org/officeDocument/2006/relationships/hyperlink" Target="https://finalfantasy.fandom.com/wiki/Warmech_(Final_Fantasy)" TargetMode="External"/><Relationship Id="rId23" Type="http://schemas.openxmlformats.org/officeDocument/2006/relationships/hyperlink" Target="https://finalfantasy.fandom.com/wiki/Hein_(boss)" TargetMode="External"/><Relationship Id="rId28" Type="http://schemas.openxmlformats.org/officeDocument/2006/relationships/hyperlink" Target="https://finalfantasy.fandom.com/wiki/Sheila" TargetMode="External"/><Relationship Id="rId36" Type="http://schemas.openxmlformats.org/officeDocument/2006/relationships/hyperlink" Target="https://finalfantasy.fandom.com/wiki/Cid_Previa" TargetMode="External"/><Relationship Id="rId49" Type="http://schemas.openxmlformats.org/officeDocument/2006/relationships/hyperlink" Target="https://finalfantasy.fandom.com/wiki/Leviathan_(Final_Fantasy_V)" TargetMode="External"/><Relationship Id="rId57" Type="http://schemas.openxmlformats.org/officeDocument/2006/relationships/hyperlink" Target="https://finalfantasy.fandom.com/wiki/Shadow_(Final_Fantasy_VI)" TargetMode="External"/><Relationship Id="rId10" Type="http://schemas.openxmlformats.org/officeDocument/2006/relationships/hyperlink" Target="https://strategywiki.org/wiki/Chrono_Trigger/Jetbike_Race" TargetMode="External"/><Relationship Id="rId31" Type="http://schemas.openxmlformats.org/officeDocument/2006/relationships/hyperlink" Target="https://finalfantasy.fandom.com/wiki/Fusoya" TargetMode="External"/><Relationship Id="rId44" Type="http://schemas.openxmlformats.org/officeDocument/2006/relationships/hyperlink" Target="https://finalfantasy.fandom.com/wiki/Gilgamesh_(Final_Fantasy_V)" TargetMode="External"/><Relationship Id="rId52" Type="http://schemas.openxmlformats.org/officeDocument/2006/relationships/hyperlink" Target="https://legendsoflocalization.com/final-fantasy-vi/part-02/" TargetMode="External"/><Relationship Id="rId60" Type="http://schemas.openxmlformats.org/officeDocument/2006/relationships/hyperlink" Target="https://live-a-live.fandom.com/wiki/Taroimo" TargetMode="External"/><Relationship Id="rId65" Type="http://schemas.openxmlformats.org/officeDocument/2006/relationships/hyperlink" Target="https://finalfantasy.fandom.com/wiki/Xagor" TargetMode="External"/><Relationship Id="rId73" Type="http://schemas.openxmlformats.org/officeDocument/2006/relationships/hyperlink" Target="https://saga.fandom.com/wiki/Jamil" TargetMode="External"/><Relationship Id="rId78" Type="http://schemas.openxmlformats.org/officeDocument/2006/relationships/hyperlink" Target="https://finalfantasy.fandom.com/wiki/Kaeli" TargetMode="External"/><Relationship Id="rId81" Type="http://schemas.openxmlformats.org/officeDocument/2006/relationships/hyperlink" Target="https://romancing-saga-2.blogspot.com/p/maps.html" TargetMode="External"/><Relationship Id="rId86" Type="http://schemas.openxmlformats.org/officeDocument/2006/relationships/hyperlink" Target="https://mana.fandom.com/wiki/Mana_Spirits" TargetMode="External"/><Relationship Id="rId94" Type="http://schemas.openxmlformats.org/officeDocument/2006/relationships/printerSettings" Target="../printerSettings/printerSettings4.bin"/><Relationship Id="rId4" Type="http://schemas.openxmlformats.org/officeDocument/2006/relationships/hyperlink" Target="https://chrono.fandom.com/wiki/Flare" TargetMode="External"/><Relationship Id="rId9" Type="http://schemas.openxmlformats.org/officeDocument/2006/relationships/hyperlink" Target="https://chrono.fandom.com/wiki/Pierre_(Chrono_Trigger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H4" workbookViewId="0">
      <selection activeCell="M21" sqref="M21"/>
    </sheetView>
  </sheetViews>
  <sheetFormatPr defaultRowHeight="15.75" x14ac:dyDescent="0.25"/>
  <cols>
    <col min="2" max="2" width="17.125" bestFit="1" customWidth="1"/>
    <col min="3" max="3" width="18.875" customWidth="1"/>
    <col min="6" max="6" width="16.5" customWidth="1"/>
    <col min="9" max="9" width="4.875" customWidth="1"/>
    <col min="11" max="11" width="9" style="8" customWidth="1"/>
    <col min="12" max="12" width="22.125" customWidth="1"/>
    <col min="13" max="13" width="31" customWidth="1"/>
    <col min="15" max="15" width="19.125" bestFit="1" customWidth="1"/>
    <col min="16" max="16" width="48" customWidth="1"/>
    <col min="17" max="17" width="5.5" customWidth="1"/>
    <col min="18" max="18" width="50.125" bestFit="1" customWidth="1"/>
  </cols>
  <sheetData>
    <row r="1" spans="1:19" x14ac:dyDescent="0.25">
      <c r="A1" t="s">
        <v>448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8" t="s">
        <v>450</v>
      </c>
      <c r="L1" t="s">
        <v>451</v>
      </c>
      <c r="M1" t="s">
        <v>481</v>
      </c>
      <c r="N1" t="s">
        <v>2154</v>
      </c>
      <c r="O1" t="s">
        <v>451</v>
      </c>
      <c r="Q1" t="s">
        <v>452</v>
      </c>
      <c r="S1" t="s">
        <v>2160</v>
      </c>
    </row>
    <row r="2" spans="1:19" x14ac:dyDescent="0.25">
      <c r="A2">
        <v>89</v>
      </c>
      <c r="B2" t="s">
        <v>271</v>
      </c>
      <c r="C2" t="s">
        <v>272</v>
      </c>
      <c r="D2" t="s">
        <v>273</v>
      </c>
      <c r="E2">
        <v>1</v>
      </c>
      <c r="F2" t="s">
        <v>274</v>
      </c>
      <c r="G2" t="s">
        <v>148</v>
      </c>
      <c r="K2" s="8">
        <v>77</v>
      </c>
      <c r="L2" t="s">
        <v>271</v>
      </c>
      <c r="M2" t="s">
        <v>485</v>
      </c>
      <c r="N2" t="str">
        <f t="shared" ref="N2:N33" si="0">DEC2HEX(K2)</f>
        <v>4D</v>
      </c>
      <c r="O2" t="s">
        <v>493</v>
      </c>
      <c r="P2" t="s">
        <v>2155</v>
      </c>
      <c r="Q2">
        <f t="shared" ref="Q2:Q33" si="1">LEN(O2)</f>
        <v>12</v>
      </c>
      <c r="R2" t="s">
        <v>492</v>
      </c>
      <c r="S2" t="str">
        <f>CONCATENATE(N2," | ",L2,"&lt;br/&gt;",O2," | ",E2," | ",P2)</f>
        <v>4D | ブロマイド&lt;br/&gt;Naga Bromide | 1 | From the old man in the audience</v>
      </c>
    </row>
    <row r="3" spans="1:19" x14ac:dyDescent="0.25">
      <c r="A3">
        <v>1</v>
      </c>
      <c r="B3" t="s">
        <v>10</v>
      </c>
      <c r="C3" t="s">
        <v>11</v>
      </c>
      <c r="D3" t="s">
        <v>12</v>
      </c>
      <c r="E3">
        <v>7</v>
      </c>
      <c r="F3" t="s">
        <v>13</v>
      </c>
      <c r="G3">
        <v>0</v>
      </c>
      <c r="K3" s="8">
        <v>1</v>
      </c>
      <c r="L3" t="s">
        <v>10</v>
      </c>
      <c r="M3" t="s">
        <v>484</v>
      </c>
      <c r="N3" t="str">
        <f t="shared" si="0"/>
        <v>1</v>
      </c>
      <c r="O3" t="s">
        <v>11</v>
      </c>
      <c r="P3" t="s">
        <v>1041</v>
      </c>
      <c r="Q3">
        <f t="shared" si="1"/>
        <v>10</v>
      </c>
      <c r="S3" t="str">
        <f t="shared" ref="S3:S66" si="2">CONCATENATE(N3," | ",L3,"&lt;br/&gt;",O3," | ",E3," | ",P3)</f>
        <v>1 | ブルーストーン&lt;br/&gt;Blue Stone | 7 | Chest in town (block 7)</v>
      </c>
    </row>
    <row r="4" spans="1:19" x14ac:dyDescent="0.25">
      <c r="A4">
        <v>24</v>
      </c>
      <c r="B4" t="s">
        <v>83</v>
      </c>
      <c r="C4" t="s">
        <v>84</v>
      </c>
      <c r="D4" t="s">
        <v>84</v>
      </c>
      <c r="E4">
        <v>5</v>
      </c>
      <c r="F4" t="s">
        <v>85</v>
      </c>
      <c r="G4">
        <v>0</v>
      </c>
      <c r="K4" s="8">
        <v>21</v>
      </c>
      <c r="L4" t="s">
        <v>83</v>
      </c>
      <c r="M4" t="s">
        <v>484</v>
      </c>
      <c r="N4" t="str">
        <f t="shared" si="0"/>
        <v>15</v>
      </c>
      <c r="O4" t="s">
        <v>84</v>
      </c>
      <c r="P4" t="s">
        <v>1039</v>
      </c>
      <c r="Q4">
        <f t="shared" si="1"/>
        <v>6</v>
      </c>
      <c r="S4" t="str">
        <f t="shared" si="2"/>
        <v>15 | タキシード&lt;br/&gt;Tuxedo | 5 | Chest in town (block 3)</v>
      </c>
    </row>
    <row r="5" spans="1:19" x14ac:dyDescent="0.25">
      <c r="A5">
        <v>29</v>
      </c>
      <c r="B5" t="s">
        <v>100</v>
      </c>
      <c r="C5" t="s">
        <v>101</v>
      </c>
      <c r="D5" t="s">
        <v>102</v>
      </c>
      <c r="E5">
        <v>5</v>
      </c>
      <c r="F5" t="s">
        <v>103</v>
      </c>
      <c r="G5">
        <v>0</v>
      </c>
      <c r="K5" s="8">
        <v>26</v>
      </c>
      <c r="L5" t="s">
        <v>100</v>
      </c>
      <c r="M5" t="s">
        <v>484</v>
      </c>
      <c r="N5" t="str">
        <f t="shared" si="0"/>
        <v>1A</v>
      </c>
      <c r="O5" t="s">
        <v>457</v>
      </c>
      <c r="P5" t="s">
        <v>1038</v>
      </c>
      <c r="Q5">
        <f t="shared" si="1"/>
        <v>8</v>
      </c>
      <c r="S5" t="str">
        <f t="shared" si="2"/>
        <v>1A | レディスーツ&lt;br/&gt;Pantsuit | 5 | Chest in town (block 4)</v>
      </c>
    </row>
    <row r="6" spans="1:19" x14ac:dyDescent="0.25">
      <c r="A6">
        <v>81</v>
      </c>
      <c r="B6" t="s">
        <v>242</v>
      </c>
      <c r="C6" t="s">
        <v>243</v>
      </c>
      <c r="D6" t="s">
        <v>243</v>
      </c>
      <c r="E6">
        <v>100</v>
      </c>
      <c r="F6" t="s">
        <v>244</v>
      </c>
      <c r="G6">
        <v>0</v>
      </c>
      <c r="I6" t="s">
        <v>245</v>
      </c>
      <c r="K6" s="8">
        <v>70</v>
      </c>
      <c r="L6" t="s">
        <v>242</v>
      </c>
      <c r="M6" t="s">
        <v>484</v>
      </c>
      <c r="N6" t="str">
        <f t="shared" si="0"/>
        <v>46</v>
      </c>
      <c r="O6" t="s">
        <v>243</v>
      </c>
      <c r="P6" t="s">
        <v>2151</v>
      </c>
      <c r="Q6">
        <f t="shared" si="1"/>
        <v>8</v>
      </c>
      <c r="S6" t="str">
        <f t="shared" si="2"/>
        <v>46 | ビップカード&lt;br/&gt;VIP Card | 100 | Help everyone in town and stop the time loop</v>
      </c>
    </row>
    <row r="7" spans="1:19" x14ac:dyDescent="0.25">
      <c r="A7">
        <v>110</v>
      </c>
      <c r="B7" t="s">
        <v>331</v>
      </c>
      <c r="C7" t="s">
        <v>332</v>
      </c>
      <c r="D7" t="s">
        <v>333</v>
      </c>
      <c r="E7">
        <v>3</v>
      </c>
      <c r="F7" t="s">
        <v>334</v>
      </c>
      <c r="G7">
        <v>0</v>
      </c>
      <c r="K7" s="8">
        <v>95</v>
      </c>
      <c r="L7" t="s">
        <v>331</v>
      </c>
      <c r="M7" t="s">
        <v>484</v>
      </c>
      <c r="N7" t="str">
        <f t="shared" si="0"/>
        <v>5F</v>
      </c>
      <c r="O7" t="s">
        <v>332</v>
      </c>
      <c r="P7" t="s">
        <v>1043</v>
      </c>
      <c r="Q7">
        <f t="shared" si="1"/>
        <v>10</v>
      </c>
      <c r="S7" t="str">
        <f t="shared" si="2"/>
        <v>5F | ガラスのゆびわ&lt;br/&gt;Glass Ring | 3 | Talk to the birthday boy after breaking the time machine</v>
      </c>
    </row>
    <row r="8" spans="1:19" x14ac:dyDescent="0.25">
      <c r="A8">
        <v>111</v>
      </c>
      <c r="B8" t="s">
        <v>335</v>
      </c>
      <c r="C8" t="s">
        <v>336</v>
      </c>
      <c r="D8" t="s">
        <v>337</v>
      </c>
      <c r="E8">
        <v>73</v>
      </c>
      <c r="F8" t="s">
        <v>338</v>
      </c>
      <c r="G8">
        <v>0</v>
      </c>
      <c r="K8" s="8">
        <v>96</v>
      </c>
      <c r="L8" t="s">
        <v>335</v>
      </c>
      <c r="M8" t="s">
        <v>484</v>
      </c>
      <c r="N8" t="str">
        <f t="shared" si="0"/>
        <v>60</v>
      </c>
      <c r="O8" t="s">
        <v>507</v>
      </c>
      <c r="P8" t="s">
        <v>1037</v>
      </c>
      <c r="Q8">
        <f t="shared" si="1"/>
        <v>16</v>
      </c>
      <c r="S8" t="str">
        <f t="shared" si="2"/>
        <v>60 | おとめのなみだ&lt;br/&gt;Young Girl Tears | 73 | Do not spoil the TV drama ending for the girl</v>
      </c>
    </row>
    <row r="9" spans="1:19" x14ac:dyDescent="0.25">
      <c r="A9">
        <v>112</v>
      </c>
      <c r="B9" t="s">
        <v>339</v>
      </c>
      <c r="C9" t="s">
        <v>340</v>
      </c>
      <c r="D9" t="s">
        <v>341</v>
      </c>
      <c r="E9">
        <v>1</v>
      </c>
      <c r="F9" t="s">
        <v>342</v>
      </c>
      <c r="G9">
        <v>0</v>
      </c>
      <c r="K9" s="8">
        <v>97</v>
      </c>
      <c r="L9" t="s">
        <v>449</v>
      </c>
      <c r="M9" t="s">
        <v>484</v>
      </c>
      <c r="N9" t="str">
        <f t="shared" si="0"/>
        <v>61</v>
      </c>
      <c r="O9" t="s">
        <v>1028</v>
      </c>
      <c r="P9" t="s">
        <v>1029</v>
      </c>
      <c r="Q9">
        <f t="shared" si="1"/>
        <v>14</v>
      </c>
      <c r="S9" t="str">
        <f t="shared" si="2"/>
        <v>61 | 100まんギル&lt;br/&gt;1 Million Gils | 1 | Pick the lottery ticket with 9281616</v>
      </c>
    </row>
    <row r="10" spans="1:19" x14ac:dyDescent="0.25">
      <c r="A10">
        <v>113</v>
      </c>
      <c r="B10" t="s">
        <v>343</v>
      </c>
      <c r="C10" t="s">
        <v>344</v>
      </c>
      <c r="D10" t="s">
        <v>345</v>
      </c>
      <c r="E10">
        <v>57</v>
      </c>
      <c r="F10" t="s">
        <v>346</v>
      </c>
      <c r="G10">
        <v>0</v>
      </c>
      <c r="K10" s="8">
        <v>98</v>
      </c>
      <c r="L10" t="s">
        <v>343</v>
      </c>
      <c r="M10" t="s">
        <v>484</v>
      </c>
      <c r="N10" t="str">
        <f t="shared" si="0"/>
        <v>62</v>
      </c>
      <c r="O10" t="s">
        <v>508</v>
      </c>
      <c r="P10" t="s">
        <v>1032</v>
      </c>
      <c r="Q10">
        <f t="shared" si="1"/>
        <v>16</v>
      </c>
      <c r="R10" t="s">
        <v>509</v>
      </c>
      <c r="S10" t="str">
        <f t="shared" si="2"/>
        <v>62 | ネコまっしぐら&lt;br/&gt;9 out of 10 cats | 57 | Rescue the cat in the well in Block 3 at 6 pm</v>
      </c>
    </row>
    <row r="11" spans="1:19" x14ac:dyDescent="0.25">
      <c r="A11">
        <v>114</v>
      </c>
      <c r="B11" t="s">
        <v>347</v>
      </c>
      <c r="C11" t="s">
        <v>348</v>
      </c>
      <c r="D11" t="s">
        <v>349</v>
      </c>
      <c r="E11">
        <v>60</v>
      </c>
      <c r="F11" t="s">
        <v>350</v>
      </c>
      <c r="G11">
        <v>0</v>
      </c>
      <c r="K11" s="8">
        <v>99</v>
      </c>
      <c r="L11" t="s">
        <v>347</v>
      </c>
      <c r="M11" t="s">
        <v>484</v>
      </c>
      <c r="N11" t="str">
        <f t="shared" si="0"/>
        <v>63</v>
      </c>
      <c r="O11" t="s">
        <v>511</v>
      </c>
      <c r="P11" t="s">
        <v>1034</v>
      </c>
      <c r="Q11">
        <f t="shared" si="1"/>
        <v>14</v>
      </c>
      <c r="R11" t="s">
        <v>510</v>
      </c>
      <c r="S11" t="str">
        <f t="shared" si="2"/>
        <v>63 | ななつどうぐ&lt;br/&gt;Basic Tool Set | 60 | Catch the thief in block 9 at 9pm then in block 1</v>
      </c>
    </row>
    <row r="12" spans="1:19" x14ac:dyDescent="0.25">
      <c r="A12">
        <v>115</v>
      </c>
      <c r="B12" t="s">
        <v>351</v>
      </c>
      <c r="C12" t="s">
        <v>352</v>
      </c>
      <c r="D12" t="s">
        <v>353</v>
      </c>
      <c r="E12">
        <v>111</v>
      </c>
      <c r="F12" t="s">
        <v>354</v>
      </c>
      <c r="G12">
        <v>0</v>
      </c>
      <c r="K12" s="8">
        <v>100</v>
      </c>
      <c r="L12" t="s">
        <v>351</v>
      </c>
      <c r="M12" t="s">
        <v>484</v>
      </c>
      <c r="N12" t="str">
        <f t="shared" si="0"/>
        <v>64</v>
      </c>
      <c r="O12" t="s">
        <v>1035</v>
      </c>
      <c r="P12" t="s">
        <v>1036</v>
      </c>
      <c r="Q12">
        <f t="shared" si="1"/>
        <v>16</v>
      </c>
      <c r="S12" t="str">
        <f t="shared" si="2"/>
        <v>64 | しろいめがみぞう&lt;br/&gt;Goddess Figurine | 111 | Pray to the Goddess and let the old woman win the lottery</v>
      </c>
    </row>
    <row r="13" spans="1:19" x14ac:dyDescent="0.25">
      <c r="A13">
        <v>116</v>
      </c>
      <c r="B13" t="s">
        <v>355</v>
      </c>
      <c r="C13" t="s">
        <v>356</v>
      </c>
      <c r="D13" t="s">
        <v>357</v>
      </c>
      <c r="E13">
        <v>5</v>
      </c>
      <c r="F13" t="s">
        <v>358</v>
      </c>
      <c r="G13">
        <v>0</v>
      </c>
      <c r="K13" s="8">
        <v>101</v>
      </c>
      <c r="L13" t="s">
        <v>355</v>
      </c>
      <c r="M13" t="s">
        <v>484</v>
      </c>
      <c r="N13" t="str">
        <f t="shared" si="0"/>
        <v>65</v>
      </c>
      <c r="O13" t="s">
        <v>512</v>
      </c>
      <c r="P13" t="s">
        <v>1042</v>
      </c>
      <c r="Q13">
        <f t="shared" si="1"/>
        <v>16</v>
      </c>
      <c r="S13" t="str">
        <f t="shared" si="2"/>
        <v>65 | ホカホカやきいも&lt;br/&gt;Hot Baked Potato | 5 | Warn the man by the bonfire before 12 pm</v>
      </c>
    </row>
    <row r="14" spans="1:19" x14ac:dyDescent="0.25">
      <c r="A14">
        <v>117</v>
      </c>
      <c r="B14" t="s">
        <v>359</v>
      </c>
      <c r="C14" t="s">
        <v>360</v>
      </c>
      <c r="D14" t="s">
        <v>361</v>
      </c>
      <c r="E14">
        <v>10</v>
      </c>
      <c r="F14" t="s">
        <v>362</v>
      </c>
      <c r="G14">
        <v>0</v>
      </c>
      <c r="K14" s="8">
        <v>102</v>
      </c>
      <c r="L14" t="s">
        <v>359</v>
      </c>
      <c r="M14" t="s">
        <v>484</v>
      </c>
      <c r="N14" t="str">
        <f t="shared" si="0"/>
        <v>66</v>
      </c>
      <c r="O14" t="s">
        <v>513</v>
      </c>
      <c r="P14" t="s">
        <v>1030</v>
      </c>
      <c r="Q14">
        <f t="shared" si="1"/>
        <v>14</v>
      </c>
      <c r="S14" t="str">
        <f t="shared" si="2"/>
        <v>66 | いちわりのおれい&lt;br/&gt;10% off coupon | 10 | Check the bin in block 5 at 11 am</v>
      </c>
    </row>
    <row r="15" spans="1:19" x14ac:dyDescent="0.25">
      <c r="A15">
        <v>118</v>
      </c>
      <c r="B15" t="s">
        <v>363</v>
      </c>
      <c r="C15" t="s">
        <v>364</v>
      </c>
      <c r="D15" t="s">
        <v>365</v>
      </c>
      <c r="E15">
        <v>20</v>
      </c>
      <c r="F15" t="s">
        <v>366</v>
      </c>
      <c r="G15">
        <v>0</v>
      </c>
      <c r="K15" s="8">
        <v>103</v>
      </c>
      <c r="L15" t="s">
        <v>363</v>
      </c>
      <c r="M15" t="s">
        <v>484</v>
      </c>
      <c r="N15" t="str">
        <f t="shared" si="0"/>
        <v>67</v>
      </c>
      <c r="O15" t="s">
        <v>514</v>
      </c>
      <c r="P15" t="s">
        <v>1031</v>
      </c>
      <c r="Q15">
        <f t="shared" si="1"/>
        <v>14</v>
      </c>
      <c r="S15" t="str">
        <f t="shared" si="2"/>
        <v>67 | にわりのおれい&lt;br/&gt;20% off coupon | 20 | Check the bin in block 7 at 4 pm</v>
      </c>
    </row>
    <row r="16" spans="1:19" x14ac:dyDescent="0.25">
      <c r="A16">
        <v>119</v>
      </c>
      <c r="B16" t="s">
        <v>367</v>
      </c>
      <c r="C16" t="s">
        <v>368</v>
      </c>
      <c r="D16" t="s">
        <v>369</v>
      </c>
      <c r="E16">
        <v>10</v>
      </c>
      <c r="F16" t="s">
        <v>370</v>
      </c>
      <c r="G16">
        <v>0</v>
      </c>
      <c r="K16" s="8">
        <v>104</v>
      </c>
      <c r="L16" t="s">
        <v>367</v>
      </c>
      <c r="M16" t="s">
        <v>484</v>
      </c>
      <c r="N16" t="str">
        <f t="shared" si="0"/>
        <v>68</v>
      </c>
      <c r="O16" t="s">
        <v>368</v>
      </c>
      <c r="P16" t="s">
        <v>1033</v>
      </c>
      <c r="Q16">
        <f t="shared" si="1"/>
        <v>15</v>
      </c>
      <c r="S16" t="str">
        <f t="shared" si="2"/>
        <v>68 | プラチナチケット&lt;br/&gt;Platinum Ticket | 10 | Tell the man to bet on the Dudgers</v>
      </c>
    </row>
    <row r="17" spans="1:19" x14ac:dyDescent="0.25">
      <c r="A17">
        <v>120</v>
      </c>
      <c r="B17" t="s">
        <v>371</v>
      </c>
      <c r="C17" t="s">
        <v>372</v>
      </c>
      <c r="D17" t="s">
        <v>373</v>
      </c>
      <c r="E17">
        <v>22</v>
      </c>
      <c r="F17" t="s">
        <v>374</v>
      </c>
      <c r="G17">
        <v>0</v>
      </c>
      <c r="K17" s="8">
        <v>105</v>
      </c>
      <c r="L17" t="s">
        <v>371</v>
      </c>
      <c r="M17" t="s">
        <v>484</v>
      </c>
      <c r="N17" t="str">
        <f t="shared" si="0"/>
        <v>69</v>
      </c>
      <c r="O17" t="s">
        <v>515</v>
      </c>
      <c r="P17" t="s">
        <v>1040</v>
      </c>
      <c r="Q17">
        <f t="shared" si="1"/>
        <v>15</v>
      </c>
      <c r="S17" t="str">
        <f t="shared" si="2"/>
        <v>69 | ふたりのきもち&lt;br/&gt;Mutual Feelings | 22 | Find the girlfriend in the morning after talking to the boyfriend in the afternoon (block 2)</v>
      </c>
    </row>
    <row r="18" spans="1:19" x14ac:dyDescent="0.25">
      <c r="A18">
        <v>121</v>
      </c>
      <c r="B18" t="s">
        <v>375</v>
      </c>
      <c r="C18" t="s">
        <v>376</v>
      </c>
      <c r="D18" t="s">
        <v>377</v>
      </c>
      <c r="E18">
        <v>1</v>
      </c>
      <c r="F18" t="s">
        <v>378</v>
      </c>
      <c r="G18">
        <v>0</v>
      </c>
      <c r="K18" s="8">
        <v>106</v>
      </c>
      <c r="L18" t="s">
        <v>375</v>
      </c>
      <c r="M18" t="s">
        <v>484</v>
      </c>
      <c r="N18" t="str">
        <f t="shared" si="0"/>
        <v>6A</v>
      </c>
      <c r="O18" t="s">
        <v>1027</v>
      </c>
      <c r="P18" t="s">
        <v>1026</v>
      </c>
      <c r="Q18">
        <f t="shared" si="1"/>
        <v>13</v>
      </c>
      <c r="S18" t="str">
        <f t="shared" si="2"/>
        <v>6A | マドーのとけい&lt;br/&gt;Madow's Watch | 1 | Chest in town</v>
      </c>
    </row>
    <row r="19" spans="1:19" x14ac:dyDescent="0.25">
      <c r="A19">
        <v>122</v>
      </c>
      <c r="B19" t="s">
        <v>379</v>
      </c>
      <c r="C19" t="s">
        <v>380</v>
      </c>
      <c r="D19" t="s">
        <v>381</v>
      </c>
      <c r="E19">
        <v>100</v>
      </c>
      <c r="F19" t="s">
        <v>382</v>
      </c>
      <c r="G19">
        <v>0</v>
      </c>
      <c r="K19" s="8">
        <v>107</v>
      </c>
      <c r="L19" t="s">
        <v>379</v>
      </c>
      <c r="M19" t="s">
        <v>484</v>
      </c>
      <c r="N19" t="str">
        <f t="shared" si="0"/>
        <v>6B</v>
      </c>
      <c r="O19" t="s">
        <v>522</v>
      </c>
      <c r="P19" t="s">
        <v>1025</v>
      </c>
      <c r="Q19">
        <f t="shared" si="1"/>
        <v>16</v>
      </c>
      <c r="S19" t="str">
        <f t="shared" si="2"/>
        <v>6B | タイムマシンネジ&lt;br/&gt;Time Machine Rod | 100 | In Madow's lab</v>
      </c>
    </row>
    <row r="20" spans="1:19" x14ac:dyDescent="0.25">
      <c r="A20">
        <v>124</v>
      </c>
      <c r="B20" t="s">
        <v>386</v>
      </c>
      <c r="C20" t="s">
        <v>387</v>
      </c>
      <c r="D20" t="s">
        <v>388</v>
      </c>
      <c r="E20">
        <v>100</v>
      </c>
      <c r="F20" t="s">
        <v>389</v>
      </c>
      <c r="G20">
        <v>0</v>
      </c>
      <c r="K20" s="8">
        <v>109</v>
      </c>
      <c r="L20" t="s">
        <v>386</v>
      </c>
      <c r="M20" t="s">
        <v>489</v>
      </c>
      <c r="N20" t="str">
        <f t="shared" si="0"/>
        <v>6D</v>
      </c>
      <c r="O20" t="s">
        <v>2146</v>
      </c>
      <c r="Q20">
        <f t="shared" si="1"/>
        <v>16</v>
      </c>
      <c r="S20" t="str">
        <f t="shared" si="2"/>
        <v xml:space="preserve">6D | おうごんのはか&lt;br/&gt;Golden Tombstone | 100 | </v>
      </c>
    </row>
    <row r="21" spans="1:19" x14ac:dyDescent="0.25">
      <c r="A21">
        <v>127</v>
      </c>
      <c r="B21" t="s">
        <v>396</v>
      </c>
      <c r="C21" t="s">
        <v>397</v>
      </c>
      <c r="D21" t="s">
        <v>398</v>
      </c>
      <c r="E21">
        <v>100</v>
      </c>
      <c r="F21" t="s">
        <v>389</v>
      </c>
      <c r="G21">
        <v>0</v>
      </c>
      <c r="K21" s="8">
        <v>112</v>
      </c>
      <c r="L21" t="s">
        <v>396</v>
      </c>
      <c r="M21" t="s">
        <v>489</v>
      </c>
      <c r="N21" t="str">
        <f t="shared" si="0"/>
        <v>70</v>
      </c>
      <c r="O21" t="s">
        <v>2149</v>
      </c>
      <c r="Q21">
        <f t="shared" si="1"/>
        <v>12</v>
      </c>
      <c r="S21" t="str">
        <f t="shared" si="2"/>
        <v xml:space="preserve">70 | おうごんのとう&lt;br/&gt;Golden Spire | 100 | </v>
      </c>
    </row>
    <row r="22" spans="1:19" x14ac:dyDescent="0.25">
      <c r="A22">
        <v>128</v>
      </c>
      <c r="B22" t="s">
        <v>399</v>
      </c>
      <c r="C22" t="s">
        <v>400</v>
      </c>
      <c r="D22" t="s">
        <v>401</v>
      </c>
      <c r="E22">
        <v>100</v>
      </c>
      <c r="F22" t="s">
        <v>389</v>
      </c>
      <c r="G22">
        <v>0</v>
      </c>
      <c r="K22" s="8">
        <v>113</v>
      </c>
      <c r="L22" t="s">
        <v>399</v>
      </c>
      <c r="M22" t="s">
        <v>489</v>
      </c>
      <c r="N22" t="str">
        <f t="shared" si="0"/>
        <v>71</v>
      </c>
      <c r="O22" t="s">
        <v>518</v>
      </c>
      <c r="Q22">
        <f t="shared" si="1"/>
        <v>15</v>
      </c>
      <c r="S22" t="str">
        <f t="shared" si="2"/>
        <v xml:space="preserve">71 | おうごんのビル&lt;br/&gt;Golden Building | 100 | </v>
      </c>
    </row>
    <row r="23" spans="1:19" x14ac:dyDescent="0.25">
      <c r="A23">
        <v>130</v>
      </c>
      <c r="B23" t="s">
        <v>405</v>
      </c>
      <c r="C23" t="s">
        <v>406</v>
      </c>
      <c r="D23" t="s">
        <v>407</v>
      </c>
      <c r="E23">
        <v>100</v>
      </c>
      <c r="F23" t="s">
        <v>389</v>
      </c>
      <c r="G23">
        <v>0</v>
      </c>
      <c r="K23" s="8">
        <v>115</v>
      </c>
      <c r="L23" t="s">
        <v>405</v>
      </c>
      <c r="M23" t="s">
        <v>489</v>
      </c>
      <c r="N23" t="str">
        <f t="shared" si="0"/>
        <v>73</v>
      </c>
      <c r="O23" t="s">
        <v>521</v>
      </c>
      <c r="Q23">
        <f t="shared" si="1"/>
        <v>14</v>
      </c>
      <c r="S23" t="str">
        <f t="shared" si="2"/>
        <v xml:space="preserve">73 | きんのおやしき&lt;br/&gt;Golden Mansion | 100 | </v>
      </c>
    </row>
    <row r="24" spans="1:19" x14ac:dyDescent="0.25">
      <c r="A24">
        <v>133</v>
      </c>
      <c r="B24" t="s">
        <v>415</v>
      </c>
      <c r="C24" t="s">
        <v>416</v>
      </c>
      <c r="D24" t="s">
        <v>417</v>
      </c>
      <c r="E24">
        <v>100</v>
      </c>
      <c r="F24" t="s">
        <v>389</v>
      </c>
      <c r="G24">
        <v>0</v>
      </c>
      <c r="I24" t="s">
        <v>418</v>
      </c>
      <c r="K24" s="8">
        <v>118</v>
      </c>
      <c r="L24" t="s">
        <v>415</v>
      </c>
      <c r="M24" t="s">
        <v>489</v>
      </c>
      <c r="N24" t="str">
        <f t="shared" si="0"/>
        <v>76</v>
      </c>
      <c r="O24" t="s">
        <v>420</v>
      </c>
      <c r="Q24">
        <f t="shared" si="1"/>
        <v>12</v>
      </c>
      <c r="S24" t="str">
        <f t="shared" si="2"/>
        <v xml:space="preserve">76 | おうごんのいえ&lt;br/&gt;Golden House | 100 | </v>
      </c>
    </row>
    <row r="25" spans="1:19" x14ac:dyDescent="0.25">
      <c r="A25">
        <v>134</v>
      </c>
      <c r="B25" t="s">
        <v>419</v>
      </c>
      <c r="C25" t="s">
        <v>420</v>
      </c>
      <c r="D25" t="s">
        <v>421</v>
      </c>
      <c r="E25">
        <v>100</v>
      </c>
      <c r="F25" t="s">
        <v>389</v>
      </c>
      <c r="G25">
        <v>0</v>
      </c>
      <c r="K25" s="8">
        <v>119</v>
      </c>
      <c r="L25" t="s">
        <v>419</v>
      </c>
      <c r="M25" t="s">
        <v>489</v>
      </c>
      <c r="N25" t="str">
        <f t="shared" si="0"/>
        <v>77</v>
      </c>
      <c r="O25" t="s">
        <v>2148</v>
      </c>
      <c r="Q25">
        <f t="shared" si="1"/>
        <v>13</v>
      </c>
      <c r="S25" t="str">
        <f t="shared" si="2"/>
        <v xml:space="preserve">77 | ゴールデンハウス&lt;br/&gt;Golden Pagoda | 100 | </v>
      </c>
    </row>
    <row r="26" spans="1:19" x14ac:dyDescent="0.25">
      <c r="A26">
        <v>135</v>
      </c>
      <c r="B26" t="s">
        <v>422</v>
      </c>
      <c r="C26" t="s">
        <v>423</v>
      </c>
      <c r="D26" t="s">
        <v>424</v>
      </c>
      <c r="E26">
        <v>100</v>
      </c>
      <c r="F26" t="s">
        <v>389</v>
      </c>
      <c r="G26">
        <v>0</v>
      </c>
      <c r="K26" s="8">
        <v>120</v>
      </c>
      <c r="L26" t="s">
        <v>422</v>
      </c>
      <c r="M26" t="s">
        <v>489</v>
      </c>
      <c r="N26" t="str">
        <f t="shared" si="0"/>
        <v>78</v>
      </c>
      <c r="O26" t="s">
        <v>423</v>
      </c>
      <c r="Q26">
        <f t="shared" si="1"/>
        <v>12</v>
      </c>
      <c r="S26" t="str">
        <f t="shared" si="2"/>
        <v xml:space="preserve">78 | ゴールデンタワー&lt;br/&gt;Golden Tower | 100 | </v>
      </c>
    </row>
    <row r="27" spans="1:19" x14ac:dyDescent="0.25">
      <c r="A27">
        <v>136</v>
      </c>
      <c r="B27" t="s">
        <v>425</v>
      </c>
      <c r="C27" t="s">
        <v>426</v>
      </c>
      <c r="D27" t="s">
        <v>427</v>
      </c>
      <c r="E27">
        <v>30</v>
      </c>
      <c r="F27" t="s">
        <v>389</v>
      </c>
      <c r="G27">
        <v>0</v>
      </c>
      <c r="I27" t="s">
        <v>428</v>
      </c>
      <c r="K27" s="8">
        <v>121</v>
      </c>
      <c r="L27" t="s">
        <v>425</v>
      </c>
      <c r="M27" t="s">
        <v>489</v>
      </c>
      <c r="N27" t="str">
        <f t="shared" si="0"/>
        <v>79</v>
      </c>
      <c r="O27" t="s">
        <v>2147</v>
      </c>
      <c r="Q27">
        <f t="shared" si="1"/>
        <v>11</v>
      </c>
      <c r="S27" t="str">
        <f t="shared" si="2"/>
        <v xml:space="preserve">79 | くつについたきん&lt;br/&gt;Golden Shoe | 30 | </v>
      </c>
    </row>
    <row r="28" spans="1:19" x14ac:dyDescent="0.25">
      <c r="A28">
        <v>3</v>
      </c>
      <c r="B28" t="s">
        <v>18</v>
      </c>
      <c r="C28" t="s">
        <v>19</v>
      </c>
      <c r="D28" t="s">
        <v>20</v>
      </c>
      <c r="E28">
        <v>7</v>
      </c>
      <c r="F28" t="s">
        <v>21</v>
      </c>
      <c r="G28">
        <v>0</v>
      </c>
      <c r="K28" s="8">
        <v>3</v>
      </c>
      <c r="L28" t="s">
        <v>18</v>
      </c>
      <c r="M28" t="s">
        <v>488</v>
      </c>
      <c r="N28" t="str">
        <f t="shared" si="0"/>
        <v>3</v>
      </c>
      <c r="O28" t="s">
        <v>19</v>
      </c>
      <c r="P28" t="s">
        <v>1072</v>
      </c>
      <c r="Q28">
        <f t="shared" si="1"/>
        <v>11</v>
      </c>
      <c r="S28" t="str">
        <f t="shared" si="2"/>
        <v>3 | グリーンストーン&lt;br/&gt;Green Stone | 7 | Defend the bacteria (far north room)</v>
      </c>
    </row>
    <row r="29" spans="1:19" x14ac:dyDescent="0.25">
      <c r="A29">
        <v>8</v>
      </c>
      <c r="B29" t="s">
        <v>33</v>
      </c>
      <c r="C29" t="s">
        <v>34</v>
      </c>
      <c r="D29" t="s">
        <v>35</v>
      </c>
      <c r="E29">
        <v>0</v>
      </c>
      <c r="F29" t="s">
        <v>36</v>
      </c>
      <c r="G29">
        <v>0</v>
      </c>
      <c r="H29" t="s">
        <v>37</v>
      </c>
      <c r="K29" s="8">
        <v>7</v>
      </c>
      <c r="L29" t="s">
        <v>33</v>
      </c>
      <c r="M29" t="s">
        <v>488</v>
      </c>
      <c r="N29" t="str">
        <f t="shared" si="0"/>
        <v>7</v>
      </c>
      <c r="O29" t="s">
        <v>453</v>
      </c>
      <c r="P29" t="s">
        <v>2141</v>
      </c>
      <c r="Q29">
        <f t="shared" si="1"/>
        <v>16</v>
      </c>
      <c r="S29" t="str">
        <f t="shared" si="2"/>
        <v>7 | カルトのあかし&lt;br/&gt;Cult Certificate | 0 | Beat the Cult Quiz (bottom middle room)</v>
      </c>
    </row>
    <row r="30" spans="1:19" x14ac:dyDescent="0.25">
      <c r="A30">
        <v>11</v>
      </c>
      <c r="B30" t="s">
        <v>43</v>
      </c>
      <c r="C30" t="s">
        <v>44</v>
      </c>
      <c r="D30" t="s">
        <v>45</v>
      </c>
      <c r="E30">
        <v>50</v>
      </c>
      <c r="F30" t="s">
        <v>46</v>
      </c>
      <c r="G30" t="s">
        <v>42</v>
      </c>
      <c r="K30" s="8">
        <v>9</v>
      </c>
      <c r="L30" t="s">
        <v>43</v>
      </c>
      <c r="M30" t="s">
        <v>488</v>
      </c>
      <c r="N30" t="str">
        <f t="shared" si="0"/>
        <v>9</v>
      </c>
      <c r="O30" t="s">
        <v>44</v>
      </c>
      <c r="P30" t="s">
        <v>1074</v>
      </c>
      <c r="Q30">
        <f t="shared" si="1"/>
        <v>14</v>
      </c>
      <c r="S30" t="str">
        <f t="shared" si="2"/>
        <v>9 | げんじのこて&lt;br/&gt;Genji Gauntlet | 50 | Mastermind game (bottom left room)</v>
      </c>
    </row>
    <row r="31" spans="1:19" x14ac:dyDescent="0.25">
      <c r="A31">
        <v>13</v>
      </c>
      <c r="B31" t="s">
        <v>50</v>
      </c>
      <c r="C31" t="s">
        <v>51</v>
      </c>
      <c r="D31" t="s">
        <v>52</v>
      </c>
      <c r="E31">
        <v>50</v>
      </c>
      <c r="F31" t="s">
        <v>46</v>
      </c>
      <c r="G31" t="s">
        <v>42</v>
      </c>
      <c r="K31" s="8">
        <v>11</v>
      </c>
      <c r="L31" t="s">
        <v>50</v>
      </c>
      <c r="M31" t="s">
        <v>488</v>
      </c>
      <c r="N31" t="str">
        <f t="shared" si="0"/>
        <v>B</v>
      </c>
      <c r="O31" t="s">
        <v>51</v>
      </c>
      <c r="P31" t="s">
        <v>1074</v>
      </c>
      <c r="Q31">
        <f t="shared" si="1"/>
        <v>14</v>
      </c>
      <c r="S31" t="str">
        <f t="shared" si="2"/>
        <v>B | クリスタルメット&lt;br/&gt;Crystal Helmet | 50 | Mastermind game (bottom left room)</v>
      </c>
    </row>
    <row r="32" spans="1:19" x14ac:dyDescent="0.25">
      <c r="A32">
        <v>23</v>
      </c>
      <c r="B32" t="s">
        <v>79</v>
      </c>
      <c r="C32" t="s">
        <v>80</v>
      </c>
      <c r="D32" t="s">
        <v>80</v>
      </c>
      <c r="E32">
        <v>5</v>
      </c>
      <c r="F32" t="s">
        <v>81</v>
      </c>
      <c r="G32">
        <v>0</v>
      </c>
      <c r="H32" t="s">
        <v>82</v>
      </c>
      <c r="K32" s="8">
        <v>20</v>
      </c>
      <c r="L32" t="s">
        <v>79</v>
      </c>
      <c r="M32" t="s">
        <v>488</v>
      </c>
      <c r="N32" t="str">
        <f t="shared" si="0"/>
        <v>14</v>
      </c>
      <c r="O32" t="s">
        <v>80</v>
      </c>
      <c r="P32" t="s">
        <v>2142</v>
      </c>
      <c r="Q32">
        <f t="shared" si="1"/>
        <v>4</v>
      </c>
      <c r="S32" t="str">
        <f t="shared" si="2"/>
        <v>14 | ステッキ&lt;br/&gt;Cane | 5 | Odd one out game (bottom right room)</v>
      </c>
    </row>
    <row r="33" spans="1:19" x14ac:dyDescent="0.25">
      <c r="A33">
        <v>28</v>
      </c>
      <c r="B33" t="s">
        <v>96</v>
      </c>
      <c r="C33" t="s">
        <v>97</v>
      </c>
      <c r="D33" t="s">
        <v>98</v>
      </c>
      <c r="E33">
        <v>5</v>
      </c>
      <c r="F33" t="s">
        <v>99</v>
      </c>
      <c r="G33">
        <v>0</v>
      </c>
      <c r="K33" s="8">
        <v>25</v>
      </c>
      <c r="L33" t="s">
        <v>96</v>
      </c>
      <c r="M33" t="s">
        <v>488</v>
      </c>
      <c r="N33" t="str">
        <f t="shared" si="0"/>
        <v>19</v>
      </c>
      <c r="O33" t="s">
        <v>97</v>
      </c>
      <c r="P33" t="s">
        <v>1071</v>
      </c>
      <c r="Q33">
        <f t="shared" si="1"/>
        <v>10</v>
      </c>
      <c r="S33" t="str">
        <f t="shared" si="2"/>
        <v>19 | ハイヒール&lt;br/&gt;High Heels | 5 | Find the lying bacteria (north room)</v>
      </c>
    </row>
    <row r="34" spans="1:19" x14ac:dyDescent="0.25">
      <c r="A34">
        <v>48</v>
      </c>
      <c r="B34" t="s">
        <v>157</v>
      </c>
      <c r="C34" t="s">
        <v>158</v>
      </c>
      <c r="D34" t="s">
        <v>158</v>
      </c>
      <c r="E34">
        <v>150</v>
      </c>
      <c r="F34" t="s">
        <v>21</v>
      </c>
      <c r="G34" t="s">
        <v>42</v>
      </c>
      <c r="I34" t="s">
        <v>159</v>
      </c>
      <c r="K34" s="8">
        <v>42</v>
      </c>
      <c r="L34" t="s">
        <v>157</v>
      </c>
      <c r="M34" t="s">
        <v>488</v>
      </c>
      <c r="N34" t="str">
        <f t="shared" ref="N34:N65" si="3">DEC2HEX(K34)</f>
        <v>2A</v>
      </c>
      <c r="O34" t="s">
        <v>158</v>
      </c>
      <c r="P34" t="s">
        <v>1070</v>
      </c>
      <c r="Q34">
        <f t="shared" ref="Q34:Q65" si="4">LEN(O34)</f>
        <v>6</v>
      </c>
      <c r="R34" t="s">
        <v>470</v>
      </c>
      <c r="S34" t="str">
        <f t="shared" si="2"/>
        <v>2A | リボン&lt;br/&gt;Ribbon | 150 | The opposite answers challenge (west room)</v>
      </c>
    </row>
    <row r="35" spans="1:19" x14ac:dyDescent="0.25">
      <c r="A35">
        <v>53</v>
      </c>
      <c r="B35" t="s">
        <v>170</v>
      </c>
      <c r="C35" t="s">
        <v>171</v>
      </c>
      <c r="D35" t="s">
        <v>172</v>
      </c>
      <c r="E35">
        <v>250</v>
      </c>
      <c r="F35" t="s">
        <v>140</v>
      </c>
      <c r="G35" t="s">
        <v>42</v>
      </c>
      <c r="I35" t="s">
        <v>159</v>
      </c>
      <c r="K35" s="8">
        <v>46</v>
      </c>
      <c r="L35" t="s">
        <v>170</v>
      </c>
      <c r="M35" t="s">
        <v>488</v>
      </c>
      <c r="N35" t="str">
        <f t="shared" si="3"/>
        <v>2E</v>
      </c>
      <c r="O35" t="s">
        <v>171</v>
      </c>
      <c r="Q35">
        <f t="shared" si="4"/>
        <v>13</v>
      </c>
      <c r="S35" t="str">
        <f t="shared" si="2"/>
        <v xml:space="preserve">2E | みずのクリスタル&lt;br/&gt;Water Crystal | 250 | </v>
      </c>
    </row>
    <row r="36" spans="1:19" x14ac:dyDescent="0.25">
      <c r="A36">
        <v>71</v>
      </c>
      <c r="B36" t="s">
        <v>217</v>
      </c>
      <c r="C36" t="s">
        <v>218</v>
      </c>
      <c r="D36" t="s">
        <v>219</v>
      </c>
      <c r="E36">
        <v>52</v>
      </c>
      <c r="F36" t="s">
        <v>220</v>
      </c>
      <c r="G36" t="s">
        <v>42</v>
      </c>
      <c r="K36" s="8">
        <v>62</v>
      </c>
      <c r="L36" t="s">
        <v>217</v>
      </c>
      <c r="M36" t="s">
        <v>488</v>
      </c>
      <c r="N36" t="str">
        <f t="shared" si="3"/>
        <v>3E</v>
      </c>
      <c r="O36" t="s">
        <v>218</v>
      </c>
      <c r="P36" t="s">
        <v>1073</v>
      </c>
      <c r="Q36">
        <f t="shared" si="4"/>
        <v>11</v>
      </c>
      <c r="S36" t="str">
        <f t="shared" si="2"/>
        <v>3E | きんのはり&lt;br/&gt;Gold Needle | 52 | Win the Three-card monte (east room)</v>
      </c>
    </row>
    <row r="37" spans="1:19" x14ac:dyDescent="0.25">
      <c r="A37">
        <v>82</v>
      </c>
      <c r="B37" t="s">
        <v>246</v>
      </c>
      <c r="C37" t="s">
        <v>247</v>
      </c>
      <c r="D37" t="s">
        <v>248</v>
      </c>
      <c r="E37">
        <v>200</v>
      </c>
      <c r="F37" t="s">
        <v>249</v>
      </c>
      <c r="G37" t="s">
        <v>250</v>
      </c>
      <c r="I37" t="s">
        <v>251</v>
      </c>
      <c r="K37" s="8">
        <v>71</v>
      </c>
      <c r="L37" t="s">
        <v>246</v>
      </c>
      <c r="M37" t="s">
        <v>488</v>
      </c>
      <c r="N37" t="str">
        <f t="shared" si="3"/>
        <v>47</v>
      </c>
      <c r="O37" t="s">
        <v>523</v>
      </c>
      <c r="P37" t="s">
        <v>2143</v>
      </c>
      <c r="Q37">
        <f t="shared" si="4"/>
        <v>8</v>
      </c>
      <c r="S37" t="str">
        <f t="shared" si="2"/>
        <v>47 | コッペリア&lt;br/&gt;Coppelia | 200 | Complete all the rooms</v>
      </c>
    </row>
    <row r="38" spans="1:19" x14ac:dyDescent="0.25">
      <c r="A38">
        <v>83</v>
      </c>
      <c r="B38" t="s">
        <v>252</v>
      </c>
      <c r="C38" t="s">
        <v>253</v>
      </c>
      <c r="D38" t="s">
        <v>254</v>
      </c>
      <c r="E38">
        <v>1</v>
      </c>
      <c r="F38" t="s">
        <v>255</v>
      </c>
      <c r="G38">
        <v>0</v>
      </c>
      <c r="I38" t="s">
        <v>256</v>
      </c>
      <c r="J38" t="s">
        <v>257</v>
      </c>
      <c r="K38" s="8">
        <v>72</v>
      </c>
      <c r="L38" t="s">
        <v>252</v>
      </c>
      <c r="M38" t="s">
        <v>488</v>
      </c>
      <c r="N38" t="str">
        <f t="shared" si="3"/>
        <v>48</v>
      </c>
      <c r="O38" t="s">
        <v>2140</v>
      </c>
      <c r="P38" t="s">
        <v>2138</v>
      </c>
      <c r="Q38">
        <f t="shared" si="4"/>
        <v>13</v>
      </c>
      <c r="S38" t="str">
        <f t="shared" si="2"/>
        <v>48 | バクルドのきもち&lt;br/&gt;Bactroy's Joy | 1 | Saved from the quiz</v>
      </c>
    </row>
    <row r="39" spans="1:19" x14ac:dyDescent="0.25">
      <c r="A39">
        <v>84</v>
      </c>
      <c r="B39" t="s">
        <v>258</v>
      </c>
      <c r="C39" t="s">
        <v>259</v>
      </c>
      <c r="D39" t="s">
        <v>260</v>
      </c>
      <c r="E39">
        <v>11</v>
      </c>
      <c r="F39" t="s">
        <v>255</v>
      </c>
      <c r="G39">
        <v>0</v>
      </c>
      <c r="J39" t="s">
        <v>257</v>
      </c>
      <c r="K39" s="8">
        <v>73</v>
      </c>
      <c r="L39" t="s">
        <v>258</v>
      </c>
      <c r="M39" t="s">
        <v>488</v>
      </c>
      <c r="N39" t="str">
        <f t="shared" si="3"/>
        <v>49</v>
      </c>
      <c r="O39" t="s">
        <v>2139</v>
      </c>
      <c r="P39" t="s">
        <v>2138</v>
      </c>
      <c r="Q39">
        <f t="shared" si="4"/>
        <v>16</v>
      </c>
      <c r="S39" t="str">
        <f t="shared" si="2"/>
        <v>49 | バクティのこころ&lt;br/&gt;Bacterry's Heart | 11 | Saved from the quiz</v>
      </c>
    </row>
    <row r="40" spans="1:19" x14ac:dyDescent="0.25">
      <c r="A40">
        <v>85</v>
      </c>
      <c r="B40" t="s">
        <v>261</v>
      </c>
      <c r="C40" t="s">
        <v>262</v>
      </c>
      <c r="D40" t="s">
        <v>263</v>
      </c>
      <c r="E40">
        <v>111</v>
      </c>
      <c r="F40" t="s">
        <v>255</v>
      </c>
      <c r="G40">
        <v>0</v>
      </c>
      <c r="J40" t="s">
        <v>257</v>
      </c>
      <c r="K40" s="8">
        <v>74</v>
      </c>
      <c r="L40" t="s">
        <v>261</v>
      </c>
      <c r="M40" t="s">
        <v>488</v>
      </c>
      <c r="N40" t="str">
        <f t="shared" si="3"/>
        <v>4A</v>
      </c>
      <c r="O40" t="s">
        <v>2137</v>
      </c>
      <c r="P40" t="s">
        <v>2138</v>
      </c>
      <c r="Q40">
        <f t="shared" si="4"/>
        <v>16</v>
      </c>
      <c r="S40" t="str">
        <f t="shared" si="2"/>
        <v>4A | バクースのたから&lt;br/&gt;Bactus' Treasure | 111 | Saved from the quiz</v>
      </c>
    </row>
    <row r="41" spans="1:19" x14ac:dyDescent="0.25">
      <c r="A41">
        <v>92</v>
      </c>
      <c r="B41" t="s">
        <v>280</v>
      </c>
      <c r="C41" t="s">
        <v>281</v>
      </c>
      <c r="D41" t="s">
        <v>282</v>
      </c>
      <c r="E41">
        <v>100</v>
      </c>
      <c r="F41" t="s">
        <v>283</v>
      </c>
      <c r="G41" t="s">
        <v>148</v>
      </c>
      <c r="K41" s="8">
        <v>80</v>
      </c>
      <c r="L41" t="s">
        <v>280</v>
      </c>
      <c r="M41" t="s">
        <v>488</v>
      </c>
      <c r="N41" t="str">
        <f t="shared" si="3"/>
        <v>50</v>
      </c>
      <c r="O41" t="s">
        <v>281</v>
      </c>
      <c r="P41" t="s">
        <v>1070</v>
      </c>
      <c r="Q41">
        <f t="shared" si="4"/>
        <v>9</v>
      </c>
      <c r="R41" s="2" t="s">
        <v>494</v>
      </c>
      <c r="S41" t="str">
        <f t="shared" si="2"/>
        <v>50 | マヨネーのブラ&lt;br/&gt;Flea Vest | 100 | The opposite answers challenge (west room)</v>
      </c>
    </row>
    <row r="42" spans="1:19" x14ac:dyDescent="0.25">
      <c r="A42">
        <v>143</v>
      </c>
      <c r="B42" t="s">
        <v>445</v>
      </c>
      <c r="C42" t="s">
        <v>446</v>
      </c>
      <c r="D42" t="s">
        <v>447</v>
      </c>
      <c r="E42">
        <v>1</v>
      </c>
      <c r="F42" t="s">
        <v>21</v>
      </c>
      <c r="G42">
        <v>0</v>
      </c>
      <c r="K42" s="8">
        <v>127</v>
      </c>
      <c r="L42" t="s">
        <v>445</v>
      </c>
      <c r="M42" t="s">
        <v>488</v>
      </c>
      <c r="N42" t="str">
        <f t="shared" si="3"/>
        <v>7F</v>
      </c>
      <c r="O42" t="s">
        <v>446</v>
      </c>
      <c r="P42" t="s">
        <v>1073</v>
      </c>
      <c r="Q42">
        <f t="shared" si="4"/>
        <v>11</v>
      </c>
      <c r="S42" t="str">
        <f t="shared" si="2"/>
        <v>7F | ジムのメダル&lt;br/&gt;Jim's Medal | 1 | Win the Three-card monte (east room)</v>
      </c>
    </row>
    <row r="43" spans="1:19" x14ac:dyDescent="0.25">
      <c r="A43">
        <v>66</v>
      </c>
      <c r="B43" t="s">
        <v>202</v>
      </c>
      <c r="C43" t="s">
        <v>203</v>
      </c>
      <c r="D43" t="s">
        <v>203</v>
      </c>
      <c r="E43">
        <v>8</v>
      </c>
      <c r="F43" t="s">
        <v>204</v>
      </c>
      <c r="G43" t="s">
        <v>152</v>
      </c>
      <c r="K43" s="8">
        <v>57</v>
      </c>
      <c r="L43" t="s">
        <v>202</v>
      </c>
      <c r="M43" t="s">
        <v>483</v>
      </c>
      <c r="N43" t="str">
        <f t="shared" si="3"/>
        <v>39</v>
      </c>
      <c r="O43" t="s">
        <v>1001</v>
      </c>
      <c r="P43" t="s">
        <v>1002</v>
      </c>
      <c r="Q43">
        <f t="shared" si="4"/>
        <v>15</v>
      </c>
      <c r="S43" t="str">
        <f t="shared" si="2"/>
        <v>39 | あいのフライパン&lt;br/&gt;Fry Pan of Love | 8 | Say yes to the folk singer in the karaoke lobby</v>
      </c>
    </row>
    <row r="44" spans="1:19" x14ac:dyDescent="0.25">
      <c r="A44">
        <v>68</v>
      </c>
      <c r="B44" t="s">
        <v>208</v>
      </c>
      <c r="C44" t="s">
        <v>209</v>
      </c>
      <c r="D44" t="s">
        <v>209</v>
      </c>
      <c r="E44">
        <v>100</v>
      </c>
      <c r="F44" t="s">
        <v>210</v>
      </c>
      <c r="G44" t="s">
        <v>42</v>
      </c>
      <c r="K44" s="8">
        <v>59</v>
      </c>
      <c r="L44" t="s">
        <v>208</v>
      </c>
      <c r="M44" t="s">
        <v>483</v>
      </c>
      <c r="N44" t="str">
        <f t="shared" si="3"/>
        <v>3B</v>
      </c>
      <c r="O44" t="s">
        <v>209</v>
      </c>
      <c r="P44" t="s">
        <v>902</v>
      </c>
      <c r="Q44">
        <f t="shared" si="4"/>
        <v>6</v>
      </c>
      <c r="S44" t="str">
        <f t="shared" si="2"/>
        <v>3B | エリクサー&lt;br/&gt;Elixir | 100 | On the race track</v>
      </c>
    </row>
    <row r="45" spans="1:19" x14ac:dyDescent="0.25">
      <c r="A45">
        <v>74</v>
      </c>
      <c r="B45" t="s">
        <v>227</v>
      </c>
      <c r="C45" t="s">
        <v>228</v>
      </c>
      <c r="D45" t="s">
        <v>229</v>
      </c>
      <c r="E45">
        <v>100</v>
      </c>
      <c r="F45" t="s">
        <v>210</v>
      </c>
      <c r="G45" t="s">
        <v>42</v>
      </c>
      <c r="K45" s="8">
        <v>65</v>
      </c>
      <c r="L45" t="s">
        <v>227</v>
      </c>
      <c r="M45" t="s">
        <v>483</v>
      </c>
      <c r="N45" t="str">
        <f t="shared" si="3"/>
        <v>41</v>
      </c>
      <c r="O45" t="s">
        <v>228</v>
      </c>
      <c r="P45" t="s">
        <v>902</v>
      </c>
      <c r="Q45">
        <f t="shared" si="4"/>
        <v>12</v>
      </c>
      <c r="S45" t="str">
        <f t="shared" si="2"/>
        <v>41 | まもりのゆびわ&lt;br/&gt;Protect Ring | 100 | On the race track</v>
      </c>
    </row>
    <row r="46" spans="1:19" x14ac:dyDescent="0.25">
      <c r="A46">
        <v>101</v>
      </c>
      <c r="B46" t="s">
        <v>306</v>
      </c>
      <c r="C46" t="s">
        <v>307</v>
      </c>
      <c r="D46" t="s">
        <v>308</v>
      </c>
      <c r="E46">
        <v>100</v>
      </c>
      <c r="F46" t="s">
        <v>309</v>
      </c>
      <c r="G46">
        <v>0</v>
      </c>
      <c r="K46" s="8">
        <v>88</v>
      </c>
      <c r="L46" t="s">
        <v>306</v>
      </c>
      <c r="M46" t="s">
        <v>483</v>
      </c>
      <c r="N46" t="str">
        <f t="shared" si="3"/>
        <v>58</v>
      </c>
      <c r="O46" t="s">
        <v>984</v>
      </c>
      <c r="P46" t="s">
        <v>983</v>
      </c>
      <c r="Q46">
        <f t="shared" si="4"/>
        <v>17</v>
      </c>
      <c r="S46" t="str">
        <f t="shared" si="2"/>
        <v>58 | きんのモズしょう&lt;br/&gt;Gold Shrike Award | 100 | Theme song race: 8+ checkpoints 1st</v>
      </c>
    </row>
    <row r="47" spans="1:19" x14ac:dyDescent="0.25">
      <c r="A47">
        <v>102</v>
      </c>
      <c r="B47" t="s">
        <v>310</v>
      </c>
      <c r="C47" t="s">
        <v>311</v>
      </c>
      <c r="D47" t="s">
        <v>312</v>
      </c>
      <c r="E47">
        <v>78</v>
      </c>
      <c r="F47" t="s">
        <v>313</v>
      </c>
      <c r="G47">
        <v>0</v>
      </c>
      <c r="K47" s="8">
        <v>89</v>
      </c>
      <c r="L47" t="s">
        <v>310</v>
      </c>
      <c r="M47" t="s">
        <v>483</v>
      </c>
      <c r="N47" t="str">
        <f t="shared" si="3"/>
        <v>59</v>
      </c>
      <c r="O47" t="s">
        <v>985</v>
      </c>
      <c r="P47" t="s">
        <v>982</v>
      </c>
      <c r="Q47">
        <f t="shared" si="4"/>
        <v>19</v>
      </c>
      <c r="S47" t="str">
        <f t="shared" si="2"/>
        <v>59 | ぎんのモズしょう&lt;br/&gt;Silver Shrike Award | 78 | Theme song race: 4-7 checkpoints 1st</v>
      </c>
    </row>
    <row r="48" spans="1:19" x14ac:dyDescent="0.25">
      <c r="A48">
        <v>103</v>
      </c>
      <c r="B48" t="s">
        <v>314</v>
      </c>
      <c r="C48" t="s">
        <v>315</v>
      </c>
      <c r="D48" t="s">
        <v>316</v>
      </c>
      <c r="E48">
        <v>53</v>
      </c>
      <c r="F48" t="s">
        <v>317</v>
      </c>
      <c r="G48">
        <v>0</v>
      </c>
      <c r="K48" s="8">
        <v>90</v>
      </c>
      <c r="L48" t="s">
        <v>314</v>
      </c>
      <c r="M48" t="s">
        <v>483</v>
      </c>
      <c r="N48" t="str">
        <f t="shared" si="3"/>
        <v>5A</v>
      </c>
      <c r="O48" t="s">
        <v>986</v>
      </c>
      <c r="P48" t="s">
        <v>981</v>
      </c>
      <c r="Q48">
        <f t="shared" si="4"/>
        <v>19</v>
      </c>
      <c r="S48" t="str">
        <f t="shared" si="2"/>
        <v>5A | どうのモズしょう&lt;br/&gt;Bronze Shrike Award | 53 | Theme song race: 1-3 checkpoints 1st</v>
      </c>
    </row>
    <row r="49" spans="1:19" x14ac:dyDescent="0.25">
      <c r="A49">
        <v>105</v>
      </c>
      <c r="B49" t="s">
        <v>318</v>
      </c>
      <c r="C49" t="s">
        <v>319</v>
      </c>
      <c r="D49" t="s">
        <v>320</v>
      </c>
      <c r="E49">
        <v>25</v>
      </c>
      <c r="F49" t="s">
        <v>204</v>
      </c>
      <c r="G49">
        <v>0</v>
      </c>
      <c r="I49" t="s">
        <v>321</v>
      </c>
      <c r="K49" s="8">
        <v>91</v>
      </c>
      <c r="L49" t="s">
        <v>318</v>
      </c>
      <c r="M49" t="s">
        <v>483</v>
      </c>
      <c r="N49" t="str">
        <f t="shared" si="3"/>
        <v>5B</v>
      </c>
      <c r="O49" t="s">
        <v>821</v>
      </c>
      <c r="P49" t="s">
        <v>987</v>
      </c>
      <c r="Q49">
        <f t="shared" si="4"/>
        <v>14</v>
      </c>
      <c r="R49" s="1" t="s">
        <v>503</v>
      </c>
      <c r="S49" t="str">
        <f t="shared" si="2"/>
        <v>5B | えんかのこころ&lt;br/&gt;Enka's Essence | 25 | Given by Sabugorō after the race if one enka line is in the song</v>
      </c>
    </row>
    <row r="50" spans="1:19" x14ac:dyDescent="0.25">
      <c r="A50">
        <v>106</v>
      </c>
      <c r="B50" t="s">
        <v>322</v>
      </c>
      <c r="C50" t="s">
        <v>323</v>
      </c>
      <c r="D50" t="s">
        <v>324</v>
      </c>
      <c r="E50">
        <v>25</v>
      </c>
      <c r="F50" t="s">
        <v>204</v>
      </c>
      <c r="G50">
        <v>0</v>
      </c>
      <c r="K50" s="8">
        <v>92</v>
      </c>
      <c r="L50" t="s">
        <v>322</v>
      </c>
      <c r="M50" t="s">
        <v>483</v>
      </c>
      <c r="N50" t="str">
        <f t="shared" si="3"/>
        <v>5C</v>
      </c>
      <c r="O50" t="s">
        <v>504</v>
      </c>
      <c r="P50" t="s">
        <v>988</v>
      </c>
      <c r="Q50">
        <f t="shared" si="4"/>
        <v>14</v>
      </c>
      <c r="R50" t="s">
        <v>505</v>
      </c>
      <c r="S50" t="str">
        <f t="shared" si="2"/>
        <v>5C | ロックのシャウト&lt;br/&gt;Rock Screaming | 25 | Given by Ebis after the race if one rock line is in the song</v>
      </c>
    </row>
    <row r="51" spans="1:19" x14ac:dyDescent="0.25">
      <c r="A51">
        <v>107</v>
      </c>
      <c r="B51" t="s">
        <v>325</v>
      </c>
      <c r="C51" t="s">
        <v>326</v>
      </c>
      <c r="D51" t="s">
        <v>327</v>
      </c>
      <c r="E51">
        <v>25</v>
      </c>
      <c r="F51" t="s">
        <v>204</v>
      </c>
      <c r="G51">
        <v>0</v>
      </c>
      <c r="K51" s="8">
        <v>93</v>
      </c>
      <c r="L51" t="s">
        <v>325</v>
      </c>
      <c r="M51" t="s">
        <v>483</v>
      </c>
      <c r="N51" t="str">
        <f t="shared" si="3"/>
        <v>5D</v>
      </c>
      <c r="O51" t="s">
        <v>822</v>
      </c>
      <c r="P51" t="s">
        <v>989</v>
      </c>
      <c r="Q51">
        <f t="shared" si="4"/>
        <v>13</v>
      </c>
      <c r="S51" t="str">
        <f t="shared" si="2"/>
        <v>5D | ヒーローファイト&lt;br/&gt;Hero's Spirit | 25 | Given by Utauda after the race one hero line is in the song</v>
      </c>
    </row>
    <row r="52" spans="1:19" x14ac:dyDescent="0.25">
      <c r="A52">
        <v>108</v>
      </c>
      <c r="B52" t="s">
        <v>328</v>
      </c>
      <c r="C52" t="s">
        <v>329</v>
      </c>
      <c r="D52" t="s">
        <v>330</v>
      </c>
      <c r="E52">
        <v>25</v>
      </c>
      <c r="F52" t="s">
        <v>204</v>
      </c>
      <c r="G52">
        <v>0</v>
      </c>
      <c r="K52" s="8">
        <v>94</v>
      </c>
      <c r="L52" t="s">
        <v>328</v>
      </c>
      <c r="M52" t="s">
        <v>483</v>
      </c>
      <c r="N52" t="str">
        <f t="shared" si="3"/>
        <v>5E</v>
      </c>
      <c r="O52" t="s">
        <v>506</v>
      </c>
      <c r="P52" t="s">
        <v>990</v>
      </c>
      <c r="Q52">
        <f t="shared" si="4"/>
        <v>12</v>
      </c>
      <c r="S52" t="str">
        <f t="shared" si="2"/>
        <v>5E | アイドルのフリル&lt;br/&gt;Idol's Frill | 25 | Give by Kuriko after the race if one idol line is in the song</v>
      </c>
    </row>
    <row r="53" spans="1:19" x14ac:dyDescent="0.25">
      <c r="A53">
        <v>0</v>
      </c>
      <c r="B53" t="s">
        <v>6</v>
      </c>
      <c r="C53" t="s">
        <v>7</v>
      </c>
      <c r="D53" t="s">
        <v>8</v>
      </c>
      <c r="E53">
        <v>7</v>
      </c>
      <c r="F53" t="s">
        <v>9</v>
      </c>
      <c r="G53">
        <v>0</v>
      </c>
      <c r="K53" s="8">
        <v>0</v>
      </c>
      <c r="L53" t="s">
        <v>6</v>
      </c>
      <c r="M53" t="s">
        <v>487</v>
      </c>
      <c r="N53" t="str">
        <f t="shared" si="3"/>
        <v>0</v>
      </c>
      <c r="O53" t="s">
        <v>7</v>
      </c>
      <c r="P53" t="s">
        <v>1485</v>
      </c>
      <c r="Q53">
        <f t="shared" si="4"/>
        <v>9</v>
      </c>
      <c r="S53" t="str">
        <f t="shared" si="2"/>
        <v>0 | レッドストーン&lt;br/&gt;Red Stone | 7 | Moleman's cave</v>
      </c>
    </row>
    <row r="54" spans="1:19" x14ac:dyDescent="0.25">
      <c r="A54">
        <v>10</v>
      </c>
      <c r="B54" t="s">
        <v>38</v>
      </c>
      <c r="C54" t="s">
        <v>39</v>
      </c>
      <c r="D54" t="s">
        <v>40</v>
      </c>
      <c r="E54">
        <v>50</v>
      </c>
      <c r="F54" t="s">
        <v>41</v>
      </c>
      <c r="G54" t="s">
        <v>42</v>
      </c>
      <c r="K54" s="8">
        <v>8</v>
      </c>
      <c r="L54" t="s">
        <v>38</v>
      </c>
      <c r="M54" t="s">
        <v>487</v>
      </c>
      <c r="N54" t="str">
        <f t="shared" si="3"/>
        <v>8</v>
      </c>
      <c r="O54" t="s">
        <v>39</v>
      </c>
      <c r="Q54">
        <f t="shared" si="4"/>
        <v>12</v>
      </c>
      <c r="S54" t="str">
        <f t="shared" si="2"/>
        <v xml:space="preserve">8 | げんじのかぶと&lt;br/&gt;Genji Helmet | 50 | </v>
      </c>
    </row>
    <row r="55" spans="1:19" x14ac:dyDescent="0.25">
      <c r="A55">
        <v>14</v>
      </c>
      <c r="B55" t="s">
        <v>53</v>
      </c>
      <c r="C55" t="s">
        <v>54</v>
      </c>
      <c r="D55" t="s">
        <v>55</v>
      </c>
      <c r="E55">
        <v>50</v>
      </c>
      <c r="F55" t="s">
        <v>41</v>
      </c>
      <c r="G55" t="s">
        <v>42</v>
      </c>
      <c r="K55" s="8">
        <v>12</v>
      </c>
      <c r="L55" t="s">
        <v>53</v>
      </c>
      <c r="M55" t="s">
        <v>487</v>
      </c>
      <c r="N55" t="str">
        <f t="shared" si="3"/>
        <v>C</v>
      </c>
      <c r="O55" t="s">
        <v>54</v>
      </c>
      <c r="Q55">
        <f t="shared" si="4"/>
        <v>16</v>
      </c>
      <c r="S55" t="str">
        <f t="shared" si="2"/>
        <v xml:space="preserve">C | クリスタルのこて&lt;br/&gt;Crystal Gauntlet | 50 | </v>
      </c>
    </row>
    <row r="56" spans="1:19" x14ac:dyDescent="0.25">
      <c r="A56">
        <v>18</v>
      </c>
      <c r="B56" t="s">
        <v>67</v>
      </c>
      <c r="C56" t="s">
        <v>68</v>
      </c>
      <c r="D56" t="s">
        <v>69</v>
      </c>
      <c r="E56">
        <v>25</v>
      </c>
      <c r="F56" t="s">
        <v>41</v>
      </c>
      <c r="G56" t="s">
        <v>42</v>
      </c>
      <c r="K56" s="8">
        <v>16</v>
      </c>
      <c r="L56" t="s">
        <v>67</v>
      </c>
      <c r="M56" t="s">
        <v>487</v>
      </c>
      <c r="N56" t="str">
        <f t="shared" si="3"/>
        <v>10</v>
      </c>
      <c r="O56" t="s">
        <v>68</v>
      </c>
      <c r="Q56">
        <f t="shared" si="4"/>
        <v>12</v>
      </c>
      <c r="S56" t="str">
        <f t="shared" si="2"/>
        <v xml:space="preserve">10 | ミスリルメイル&lt;br/&gt;Mythril Mail | 25 | </v>
      </c>
    </row>
    <row r="57" spans="1:19" x14ac:dyDescent="0.25">
      <c r="A57">
        <v>33</v>
      </c>
      <c r="B57" t="s">
        <v>111</v>
      </c>
      <c r="C57" t="s">
        <v>112</v>
      </c>
      <c r="D57" t="s">
        <v>113</v>
      </c>
      <c r="E57">
        <v>9</v>
      </c>
      <c r="F57" t="s">
        <v>41</v>
      </c>
      <c r="G57">
        <v>0</v>
      </c>
      <c r="K57" s="8">
        <v>29</v>
      </c>
      <c r="L57" t="s">
        <v>111</v>
      </c>
      <c r="M57" t="s">
        <v>487</v>
      </c>
      <c r="N57" t="str">
        <f t="shared" si="3"/>
        <v>1D</v>
      </c>
      <c r="O57" t="s">
        <v>467</v>
      </c>
      <c r="Q57">
        <f t="shared" si="4"/>
        <v>16</v>
      </c>
      <c r="R57" t="s">
        <v>465</v>
      </c>
      <c r="S57" t="str">
        <f t="shared" si="2"/>
        <v xml:space="preserve">1D | ちょうはなふだ&lt;br/&gt;Butterflies Card | 9 | </v>
      </c>
    </row>
    <row r="58" spans="1:19" x14ac:dyDescent="0.25">
      <c r="A58">
        <v>35</v>
      </c>
      <c r="B58" t="s">
        <v>114</v>
      </c>
      <c r="C58" t="s">
        <v>115</v>
      </c>
      <c r="D58" t="s">
        <v>116</v>
      </c>
      <c r="E58">
        <v>15</v>
      </c>
      <c r="F58" t="s">
        <v>41</v>
      </c>
      <c r="G58">
        <v>0</v>
      </c>
      <c r="K58" s="8">
        <v>30</v>
      </c>
      <c r="L58" t="s">
        <v>114</v>
      </c>
      <c r="M58" t="s">
        <v>487</v>
      </c>
      <c r="N58" t="str">
        <f t="shared" si="3"/>
        <v>1E</v>
      </c>
      <c r="O58" t="s">
        <v>458</v>
      </c>
      <c r="Q58">
        <f t="shared" si="4"/>
        <v>14</v>
      </c>
      <c r="S58" t="str">
        <f t="shared" si="2"/>
        <v xml:space="preserve">1E | やくひんアルファ&lt;br/&gt;Compound Alpha | 15 | </v>
      </c>
    </row>
    <row r="59" spans="1:19" x14ac:dyDescent="0.25">
      <c r="A59">
        <v>40</v>
      </c>
      <c r="B59" t="s">
        <v>127</v>
      </c>
      <c r="C59" t="s">
        <v>128</v>
      </c>
      <c r="D59" t="s">
        <v>129</v>
      </c>
      <c r="E59">
        <v>1</v>
      </c>
      <c r="F59" t="s">
        <v>41</v>
      </c>
      <c r="G59" t="s">
        <v>42</v>
      </c>
      <c r="I59" t="s">
        <v>130</v>
      </c>
      <c r="K59" s="8">
        <v>34</v>
      </c>
      <c r="L59" t="s">
        <v>127</v>
      </c>
      <c r="M59" t="s">
        <v>487</v>
      </c>
      <c r="N59" t="str">
        <f t="shared" si="3"/>
        <v>22</v>
      </c>
      <c r="O59" t="s">
        <v>128</v>
      </c>
      <c r="P59" t="s">
        <v>1484</v>
      </c>
      <c r="Q59">
        <f t="shared" si="4"/>
        <v>10</v>
      </c>
      <c r="R59" t="s">
        <v>460</v>
      </c>
      <c r="S59" t="str">
        <f t="shared" si="2"/>
        <v>22 | エクスカリパー&lt;br/&gt;Excalipoor | 1 | Dig in the desert</v>
      </c>
    </row>
    <row r="60" spans="1:19" x14ac:dyDescent="0.25">
      <c r="A60">
        <v>41</v>
      </c>
      <c r="B60" t="s">
        <v>131</v>
      </c>
      <c r="C60" t="s">
        <v>132</v>
      </c>
      <c r="D60" t="s">
        <v>133</v>
      </c>
      <c r="E60">
        <v>200</v>
      </c>
      <c r="F60" t="s">
        <v>41</v>
      </c>
      <c r="G60">
        <v>0</v>
      </c>
      <c r="K60" s="8">
        <v>35</v>
      </c>
      <c r="L60" t="s">
        <v>131</v>
      </c>
      <c r="M60" t="s">
        <v>487</v>
      </c>
      <c r="N60" t="str">
        <f t="shared" si="3"/>
        <v>23</v>
      </c>
      <c r="O60" t="s">
        <v>462</v>
      </c>
      <c r="P60" t="s">
        <v>1484</v>
      </c>
      <c r="Q60">
        <f t="shared" si="4"/>
        <v>13</v>
      </c>
      <c r="S60" t="str">
        <f t="shared" si="2"/>
        <v>23 | バハムートエッグ&lt;br/&gt;Bahamut's Egg | 200 | Dig in the desert</v>
      </c>
    </row>
    <row r="61" spans="1:19" x14ac:dyDescent="0.25">
      <c r="A61">
        <v>42</v>
      </c>
      <c r="B61" t="s">
        <v>134</v>
      </c>
      <c r="C61" t="s">
        <v>135</v>
      </c>
      <c r="D61" t="s">
        <v>136</v>
      </c>
      <c r="E61">
        <v>1</v>
      </c>
      <c r="F61" t="s">
        <v>41</v>
      </c>
      <c r="G61">
        <v>0</v>
      </c>
      <c r="I61" t="s">
        <v>137</v>
      </c>
      <c r="K61" s="8">
        <v>36</v>
      </c>
      <c r="L61" t="s">
        <v>134</v>
      </c>
      <c r="M61" t="s">
        <v>487</v>
      </c>
      <c r="N61" t="str">
        <f t="shared" si="3"/>
        <v>24</v>
      </c>
      <c r="O61" t="s">
        <v>463</v>
      </c>
      <c r="Q61">
        <f t="shared" si="4"/>
        <v>13</v>
      </c>
      <c r="S61" t="str">
        <f t="shared" si="2"/>
        <v xml:space="preserve">24 | バカムートエッグ&lt;br/&gt;Bakamut's Egg | 1 | </v>
      </c>
    </row>
    <row r="62" spans="1:19" x14ac:dyDescent="0.25">
      <c r="A62">
        <v>43</v>
      </c>
      <c r="B62" t="s">
        <v>138</v>
      </c>
      <c r="C62" t="s">
        <v>139</v>
      </c>
      <c r="D62" t="s">
        <v>139</v>
      </c>
      <c r="E62">
        <v>108</v>
      </c>
      <c r="F62" t="s">
        <v>140</v>
      </c>
      <c r="G62">
        <v>0</v>
      </c>
      <c r="K62" s="8">
        <v>37</v>
      </c>
      <c r="L62" t="s">
        <v>138</v>
      </c>
      <c r="M62" t="s">
        <v>487</v>
      </c>
      <c r="N62" t="str">
        <f t="shared" si="3"/>
        <v>25</v>
      </c>
      <c r="O62" t="s">
        <v>139</v>
      </c>
      <c r="Q62">
        <f t="shared" si="4"/>
        <v>8</v>
      </c>
      <c r="S62" t="str">
        <f t="shared" si="2"/>
        <v xml:space="preserve">25 | つきのしずく&lt;br/&gt;Moondrop | 108 | </v>
      </c>
    </row>
    <row r="63" spans="1:19" x14ac:dyDescent="0.25">
      <c r="A63">
        <v>52</v>
      </c>
      <c r="B63" t="s">
        <v>167</v>
      </c>
      <c r="C63" t="s">
        <v>168</v>
      </c>
      <c r="D63" t="s">
        <v>169</v>
      </c>
      <c r="E63">
        <v>250</v>
      </c>
      <c r="F63" t="s">
        <v>41</v>
      </c>
      <c r="G63" t="s">
        <v>42</v>
      </c>
      <c r="I63" t="s">
        <v>159</v>
      </c>
      <c r="K63" s="8">
        <v>45</v>
      </c>
      <c r="L63" t="s">
        <v>167</v>
      </c>
      <c r="M63" t="s">
        <v>487</v>
      </c>
      <c r="N63" t="str">
        <f t="shared" si="3"/>
        <v>2D</v>
      </c>
      <c r="O63" t="s">
        <v>168</v>
      </c>
      <c r="Q63">
        <f t="shared" si="4"/>
        <v>13</v>
      </c>
      <c r="S63" t="str">
        <f t="shared" si="2"/>
        <v xml:space="preserve">2D | つちのクリスタル&lt;br/&gt;Earth Crystal | 250 | </v>
      </c>
    </row>
    <row r="64" spans="1:19" x14ac:dyDescent="0.25">
      <c r="A64">
        <v>55</v>
      </c>
      <c r="B64" t="s">
        <v>176</v>
      </c>
      <c r="C64" t="s">
        <v>177</v>
      </c>
      <c r="D64" t="s">
        <v>177</v>
      </c>
      <c r="E64">
        <v>78</v>
      </c>
      <c r="F64" t="s">
        <v>41</v>
      </c>
      <c r="G64" t="s">
        <v>42</v>
      </c>
      <c r="I64" t="s">
        <v>159</v>
      </c>
      <c r="K64" s="8">
        <v>48</v>
      </c>
      <c r="L64" t="s">
        <v>176</v>
      </c>
      <c r="M64" t="s">
        <v>487</v>
      </c>
      <c r="N64" t="str">
        <f t="shared" si="3"/>
        <v>30</v>
      </c>
      <c r="O64" t="s">
        <v>177</v>
      </c>
      <c r="Q64">
        <f t="shared" si="4"/>
        <v>8</v>
      </c>
      <c r="S64" t="str">
        <f t="shared" si="2"/>
        <v xml:space="preserve">30 | ディフェンダー&lt;br/&gt;Defender | 78 | </v>
      </c>
    </row>
    <row r="65" spans="1:19" x14ac:dyDescent="0.25">
      <c r="A65">
        <v>70</v>
      </c>
      <c r="B65" t="s">
        <v>214</v>
      </c>
      <c r="C65" t="s">
        <v>215</v>
      </c>
      <c r="D65" t="s">
        <v>216</v>
      </c>
      <c r="E65">
        <v>8</v>
      </c>
      <c r="F65" t="s">
        <v>41</v>
      </c>
      <c r="G65" t="s">
        <v>42</v>
      </c>
      <c r="K65" s="8">
        <v>61</v>
      </c>
      <c r="L65" t="s">
        <v>214</v>
      </c>
      <c r="M65" t="s">
        <v>487</v>
      </c>
      <c r="N65" t="str">
        <f t="shared" si="3"/>
        <v>3D</v>
      </c>
      <c r="O65" t="s">
        <v>215</v>
      </c>
      <c r="Q65">
        <f t="shared" si="4"/>
        <v>13</v>
      </c>
      <c r="S65" t="str">
        <f t="shared" si="2"/>
        <v xml:space="preserve">3D | ギサールのやさい&lt;br/&gt;Gysahl Greens | 8 | </v>
      </c>
    </row>
    <row r="66" spans="1:19" x14ac:dyDescent="0.25">
      <c r="A66">
        <v>72</v>
      </c>
      <c r="B66" t="s">
        <v>221</v>
      </c>
      <c r="C66" t="s">
        <v>222</v>
      </c>
      <c r="D66" t="s">
        <v>223</v>
      </c>
      <c r="E66">
        <v>87</v>
      </c>
      <c r="F66" t="s">
        <v>41</v>
      </c>
      <c r="G66" t="s">
        <v>42</v>
      </c>
      <c r="K66" s="8">
        <v>63</v>
      </c>
      <c r="L66" t="s">
        <v>221</v>
      </c>
      <c r="M66" t="s">
        <v>487</v>
      </c>
      <c r="N66" t="str">
        <f t="shared" ref="N66:N97" si="5">DEC2HEX(K66)</f>
        <v>3F</v>
      </c>
      <c r="O66" t="s">
        <v>222</v>
      </c>
      <c r="Q66">
        <f t="shared" ref="Q66:Q97" si="6">LEN(O66)</f>
        <v>14</v>
      </c>
      <c r="S66" t="str">
        <f t="shared" si="2"/>
        <v xml:space="preserve">3F | バッカスのさけ&lt;br/&gt;Bacchus's Wine | 87 | </v>
      </c>
    </row>
    <row r="67" spans="1:19" x14ac:dyDescent="0.25">
      <c r="A67">
        <v>73</v>
      </c>
      <c r="B67" t="s">
        <v>224</v>
      </c>
      <c r="C67" t="s">
        <v>225</v>
      </c>
      <c r="D67" t="s">
        <v>226</v>
      </c>
      <c r="E67">
        <v>50</v>
      </c>
      <c r="F67" t="s">
        <v>41</v>
      </c>
      <c r="G67" t="s">
        <v>42</v>
      </c>
      <c r="K67" s="8">
        <v>64</v>
      </c>
      <c r="L67" t="s">
        <v>224</v>
      </c>
      <c r="M67" t="s">
        <v>487</v>
      </c>
      <c r="N67" t="str">
        <f t="shared" si="5"/>
        <v>40</v>
      </c>
      <c r="O67" t="s">
        <v>225</v>
      </c>
      <c r="P67" t="s">
        <v>1484</v>
      </c>
      <c r="Q67">
        <f t="shared" si="6"/>
        <v>11</v>
      </c>
      <c r="S67" t="str">
        <f t="shared" ref="S67:S129" si="7">CONCATENATE(N67," | ",L67,"&lt;br/&gt;",O67," | ",E67," | ",P67)</f>
        <v>40 | さんごのつるぎ&lt;br/&gt;Coral Sword | 50 | Dig in the desert</v>
      </c>
    </row>
    <row r="68" spans="1:19" x14ac:dyDescent="0.25">
      <c r="A68">
        <v>77</v>
      </c>
      <c r="B68" t="s">
        <v>232</v>
      </c>
      <c r="C68" t="s">
        <v>233</v>
      </c>
      <c r="D68" t="s">
        <v>234</v>
      </c>
      <c r="E68">
        <v>10</v>
      </c>
      <c r="F68" t="s">
        <v>41</v>
      </c>
      <c r="G68" t="s">
        <v>235</v>
      </c>
      <c r="K68" s="8">
        <v>67</v>
      </c>
      <c r="L68" t="s">
        <v>232</v>
      </c>
      <c r="M68" t="s">
        <v>487</v>
      </c>
      <c r="N68" t="str">
        <f t="shared" si="5"/>
        <v>43</v>
      </c>
      <c r="O68" t="s">
        <v>234</v>
      </c>
      <c r="Q68">
        <f t="shared" si="6"/>
        <v>5</v>
      </c>
      <c r="R68" t="s">
        <v>475</v>
      </c>
      <c r="S68" t="str">
        <f t="shared" si="7"/>
        <v xml:space="preserve">43 | まんまるドロップ&lt;br/&gt;Candy | 10 | </v>
      </c>
    </row>
    <row r="69" spans="1:19" x14ac:dyDescent="0.25">
      <c r="A69">
        <v>78</v>
      </c>
      <c r="B69" t="s">
        <v>236</v>
      </c>
      <c r="C69" t="s">
        <v>237</v>
      </c>
      <c r="D69" t="s">
        <v>238</v>
      </c>
      <c r="E69">
        <v>15</v>
      </c>
      <c r="F69" t="s">
        <v>41</v>
      </c>
      <c r="G69" t="s">
        <v>235</v>
      </c>
      <c r="K69" s="8">
        <v>68</v>
      </c>
      <c r="L69" t="s">
        <v>236</v>
      </c>
      <c r="M69" t="s">
        <v>487</v>
      </c>
      <c r="N69" t="str">
        <f t="shared" si="5"/>
        <v>44</v>
      </c>
      <c r="O69" t="s">
        <v>476</v>
      </c>
      <c r="Q69">
        <f t="shared" si="6"/>
        <v>9</v>
      </c>
      <c r="R69" t="s">
        <v>475</v>
      </c>
      <c r="S69" t="str">
        <f t="shared" si="7"/>
        <v xml:space="preserve">44 | ぱっくんチョコ&lt;br/&gt;Chocolate | 15 | </v>
      </c>
    </row>
    <row r="70" spans="1:19" x14ac:dyDescent="0.25">
      <c r="A70">
        <v>79</v>
      </c>
      <c r="B70" t="s">
        <v>239</v>
      </c>
      <c r="C70" t="s">
        <v>240</v>
      </c>
      <c r="D70" t="s">
        <v>241</v>
      </c>
      <c r="E70">
        <v>63</v>
      </c>
      <c r="F70" t="s">
        <v>41</v>
      </c>
      <c r="G70" t="s">
        <v>235</v>
      </c>
      <c r="K70" s="8">
        <v>69</v>
      </c>
      <c r="L70" t="s">
        <v>239</v>
      </c>
      <c r="M70" t="s">
        <v>487</v>
      </c>
      <c r="N70" t="str">
        <f t="shared" si="5"/>
        <v>45</v>
      </c>
      <c r="O70" t="s">
        <v>477</v>
      </c>
      <c r="Q70">
        <f t="shared" si="6"/>
        <v>14</v>
      </c>
      <c r="S70" t="str">
        <f t="shared" si="7"/>
        <v xml:space="preserve">45 | ぎんのせいはい&lt;br/&gt;Silver Chalice | 63 | </v>
      </c>
    </row>
    <row r="71" spans="1:19" x14ac:dyDescent="0.25">
      <c r="A71">
        <v>86</v>
      </c>
      <c r="B71" t="s">
        <v>264</v>
      </c>
      <c r="C71" t="s">
        <v>265</v>
      </c>
      <c r="D71" t="s">
        <v>266</v>
      </c>
      <c r="E71">
        <v>109</v>
      </c>
      <c r="F71" t="s">
        <v>41</v>
      </c>
      <c r="G71">
        <v>0</v>
      </c>
      <c r="K71" s="8">
        <v>75</v>
      </c>
      <c r="L71" t="s">
        <v>264</v>
      </c>
      <c r="M71" t="s">
        <v>487</v>
      </c>
      <c r="N71" t="str">
        <f t="shared" si="5"/>
        <v>4B</v>
      </c>
      <c r="O71" t="s">
        <v>265</v>
      </c>
      <c r="Q71">
        <f t="shared" si="6"/>
        <v>13</v>
      </c>
      <c r="S71" t="str">
        <f t="shared" si="7"/>
        <v xml:space="preserve">4B | ドラゴンキラー&lt;br/&gt;Dragon Killer | 109 | </v>
      </c>
    </row>
    <row r="72" spans="1:19" x14ac:dyDescent="0.25">
      <c r="A72">
        <v>87</v>
      </c>
      <c r="B72" t="s">
        <v>267</v>
      </c>
      <c r="C72" t="s">
        <v>268</v>
      </c>
      <c r="D72" t="s">
        <v>269</v>
      </c>
      <c r="E72">
        <v>1</v>
      </c>
      <c r="F72" t="s">
        <v>41</v>
      </c>
      <c r="G72">
        <v>0</v>
      </c>
      <c r="I72" t="s">
        <v>270</v>
      </c>
      <c r="K72" s="8">
        <v>76</v>
      </c>
      <c r="L72" t="s">
        <v>267</v>
      </c>
      <c r="M72" t="s">
        <v>487</v>
      </c>
      <c r="N72" t="str">
        <f t="shared" si="5"/>
        <v>4C</v>
      </c>
      <c r="O72" t="s">
        <v>519</v>
      </c>
      <c r="P72" t="s">
        <v>1484</v>
      </c>
      <c r="Q72">
        <f t="shared" si="6"/>
        <v>14</v>
      </c>
      <c r="S72" t="str">
        <f t="shared" si="7"/>
        <v>4C | ドラゴソキラー&lt;br/&gt;Derguhn Killer | 1 | Dig in the desert</v>
      </c>
    </row>
    <row r="73" spans="1:19" x14ac:dyDescent="0.25">
      <c r="A73">
        <v>90</v>
      </c>
      <c r="B73" t="s">
        <v>275</v>
      </c>
      <c r="C73" t="s">
        <v>276</v>
      </c>
      <c r="D73" t="s">
        <v>277</v>
      </c>
      <c r="E73">
        <v>1</v>
      </c>
      <c r="F73" t="s">
        <v>41</v>
      </c>
      <c r="G73" t="s">
        <v>148</v>
      </c>
      <c r="K73" s="8">
        <v>78</v>
      </c>
      <c r="L73" t="s">
        <v>275</v>
      </c>
      <c r="M73" t="s">
        <v>487</v>
      </c>
      <c r="N73" t="str">
        <f t="shared" si="5"/>
        <v>4E</v>
      </c>
      <c r="O73" t="s">
        <v>276</v>
      </c>
      <c r="Q73">
        <f t="shared" si="6"/>
        <v>11</v>
      </c>
      <c r="S73" t="str">
        <f t="shared" si="7"/>
        <v xml:space="preserve">4E | ビネガーパンツ&lt;br/&gt;Ozzie Pants | 1 | </v>
      </c>
    </row>
    <row r="74" spans="1:19" x14ac:dyDescent="0.25">
      <c r="A74">
        <v>93</v>
      </c>
      <c r="B74" t="s">
        <v>284</v>
      </c>
      <c r="C74" t="s">
        <v>285</v>
      </c>
      <c r="D74" t="s">
        <v>286</v>
      </c>
      <c r="E74">
        <v>50</v>
      </c>
      <c r="F74" t="s">
        <v>9</v>
      </c>
      <c r="G74" t="s">
        <v>148</v>
      </c>
      <c r="K74" s="8">
        <v>81</v>
      </c>
      <c r="L74" t="s">
        <v>284</v>
      </c>
      <c r="M74" t="s">
        <v>487</v>
      </c>
      <c r="N74" t="str">
        <f t="shared" si="5"/>
        <v>51</v>
      </c>
      <c r="O74" t="s">
        <v>520</v>
      </c>
      <c r="P74" t="s">
        <v>1485</v>
      </c>
      <c r="Q74">
        <f t="shared" si="6"/>
        <v>10</v>
      </c>
      <c r="S74" t="str">
        <f t="shared" si="7"/>
        <v>51 | ヌゥのケ&lt;br/&gt;Nu's Trace | 50 | Moleman's cave</v>
      </c>
    </row>
    <row r="75" spans="1:19" x14ac:dyDescent="0.25">
      <c r="A75">
        <v>94</v>
      </c>
      <c r="B75" t="s">
        <v>287</v>
      </c>
      <c r="C75" t="s">
        <v>288</v>
      </c>
      <c r="D75" t="s">
        <v>289</v>
      </c>
      <c r="E75">
        <v>100</v>
      </c>
      <c r="F75" t="s">
        <v>41</v>
      </c>
      <c r="G75" t="s">
        <v>148</v>
      </c>
      <c r="K75" s="8">
        <v>82</v>
      </c>
      <c r="L75" t="s">
        <v>287</v>
      </c>
      <c r="M75" t="s">
        <v>487</v>
      </c>
      <c r="N75" t="str">
        <f t="shared" si="5"/>
        <v>52</v>
      </c>
      <c r="O75" t="s">
        <v>288</v>
      </c>
      <c r="Q75">
        <f t="shared" si="6"/>
        <v>10</v>
      </c>
      <c r="R75" s="1" t="s">
        <v>495</v>
      </c>
      <c r="S75" t="str">
        <f t="shared" si="7"/>
        <v xml:space="preserve">52 | ドリストーン&lt;br/&gt;Dreamstone | 100 | </v>
      </c>
    </row>
    <row r="76" spans="1:19" x14ac:dyDescent="0.25">
      <c r="A76">
        <v>95</v>
      </c>
      <c r="B76" t="s">
        <v>290</v>
      </c>
      <c r="C76" t="s">
        <v>291</v>
      </c>
      <c r="D76" t="s">
        <v>292</v>
      </c>
      <c r="E76">
        <v>20</v>
      </c>
      <c r="F76" t="s">
        <v>9</v>
      </c>
      <c r="G76" t="s">
        <v>148</v>
      </c>
      <c r="K76" s="8">
        <v>83</v>
      </c>
      <c r="L76" t="s">
        <v>290</v>
      </c>
      <c r="M76" t="s">
        <v>487</v>
      </c>
      <c r="N76" t="str">
        <f t="shared" si="5"/>
        <v>53</v>
      </c>
      <c r="O76" t="s">
        <v>496</v>
      </c>
      <c r="P76" t="s">
        <v>2150</v>
      </c>
      <c r="Q76">
        <f t="shared" si="6"/>
        <v>13</v>
      </c>
      <c r="R76" t="s">
        <v>501</v>
      </c>
      <c r="S76" t="str">
        <f t="shared" si="7"/>
        <v>53 | さわやかセット&lt;br/&gt;Refresher Set | 20 | Listen to both Moleman stories</v>
      </c>
    </row>
    <row r="77" spans="1:19" x14ac:dyDescent="0.25">
      <c r="A77">
        <v>96</v>
      </c>
      <c r="B77" t="s">
        <v>293</v>
      </c>
      <c r="C77" t="s">
        <v>294</v>
      </c>
      <c r="D77" t="s">
        <v>295</v>
      </c>
      <c r="E77">
        <v>40</v>
      </c>
      <c r="F77" t="s">
        <v>9</v>
      </c>
      <c r="G77" t="s">
        <v>148</v>
      </c>
      <c r="K77" s="8">
        <v>84</v>
      </c>
      <c r="L77" t="s">
        <v>293</v>
      </c>
      <c r="M77" t="s">
        <v>487</v>
      </c>
      <c r="N77" t="str">
        <f t="shared" si="5"/>
        <v>54</v>
      </c>
      <c r="O77" t="s">
        <v>294</v>
      </c>
      <c r="Q77">
        <f t="shared" si="6"/>
        <v>10</v>
      </c>
      <c r="R77" t="s">
        <v>497</v>
      </c>
      <c r="S77" t="str">
        <f t="shared" si="7"/>
        <v xml:space="preserve">54 | しなやかセット&lt;br/&gt;Choice Set | 40 | </v>
      </c>
    </row>
    <row r="78" spans="1:19" x14ac:dyDescent="0.25">
      <c r="A78">
        <v>97</v>
      </c>
      <c r="B78" t="s">
        <v>296</v>
      </c>
      <c r="C78" t="s">
        <v>297</v>
      </c>
      <c r="D78" t="s">
        <v>298</v>
      </c>
      <c r="E78">
        <v>60</v>
      </c>
      <c r="F78" t="s">
        <v>9</v>
      </c>
      <c r="G78" t="s">
        <v>148</v>
      </c>
      <c r="K78" s="8">
        <v>85</v>
      </c>
      <c r="L78" t="s">
        <v>296</v>
      </c>
      <c r="M78" t="s">
        <v>487</v>
      </c>
      <c r="N78" t="str">
        <f t="shared" si="5"/>
        <v>55</v>
      </c>
      <c r="O78" t="s">
        <v>502</v>
      </c>
      <c r="Q78">
        <f t="shared" si="6"/>
        <v>11</v>
      </c>
      <c r="R78" t="s">
        <v>498</v>
      </c>
      <c r="S78" t="str">
        <f t="shared" si="7"/>
        <v xml:space="preserve">55 | すこやかセット&lt;br/&gt;Healthy Set | 60 | </v>
      </c>
    </row>
    <row r="79" spans="1:19" x14ac:dyDescent="0.25">
      <c r="A79">
        <v>98</v>
      </c>
      <c r="B79" t="s">
        <v>299</v>
      </c>
      <c r="C79" t="s">
        <v>300</v>
      </c>
      <c r="D79" t="s">
        <v>301</v>
      </c>
      <c r="E79">
        <v>80</v>
      </c>
      <c r="F79" t="s">
        <v>140</v>
      </c>
      <c r="G79" t="s">
        <v>148</v>
      </c>
      <c r="I79" t="s">
        <v>302</v>
      </c>
      <c r="K79" s="8">
        <v>86</v>
      </c>
      <c r="L79" t="s">
        <v>299</v>
      </c>
      <c r="M79" t="s">
        <v>487</v>
      </c>
      <c r="N79" t="str">
        <f t="shared" si="5"/>
        <v>56</v>
      </c>
      <c r="O79" t="s">
        <v>300</v>
      </c>
      <c r="Q79">
        <f t="shared" si="6"/>
        <v>12</v>
      </c>
      <c r="R79" t="s">
        <v>499</v>
      </c>
      <c r="S79" t="str">
        <f t="shared" si="7"/>
        <v xml:space="preserve">56 | たおやかセット&lt;br/&gt;Graceful Set | 80 | </v>
      </c>
    </row>
    <row r="80" spans="1:19" x14ac:dyDescent="0.25">
      <c r="A80">
        <v>99</v>
      </c>
      <c r="B80" t="s">
        <v>303</v>
      </c>
      <c r="C80" t="s">
        <v>304</v>
      </c>
      <c r="D80" t="s">
        <v>305</v>
      </c>
      <c r="E80">
        <v>100</v>
      </c>
      <c r="F80" t="s">
        <v>140</v>
      </c>
      <c r="G80" t="s">
        <v>148</v>
      </c>
      <c r="I80" t="s">
        <v>302</v>
      </c>
      <c r="K80" s="8">
        <v>87</v>
      </c>
      <c r="L80" t="s">
        <v>303</v>
      </c>
      <c r="M80" t="s">
        <v>487</v>
      </c>
      <c r="N80" t="str">
        <f t="shared" si="5"/>
        <v>57</v>
      </c>
      <c r="O80" t="s">
        <v>304</v>
      </c>
      <c r="Q80">
        <f t="shared" si="6"/>
        <v>12</v>
      </c>
      <c r="R80" t="s">
        <v>500</v>
      </c>
      <c r="S80" t="str">
        <f t="shared" si="7"/>
        <v xml:space="preserve">57 | にぎやかセット&lt;br/&gt;Cheerful Set | 100 | </v>
      </c>
    </row>
    <row r="81" spans="1:19" x14ac:dyDescent="0.25">
      <c r="A81">
        <v>125</v>
      </c>
      <c r="B81" t="s">
        <v>390</v>
      </c>
      <c r="C81" t="s">
        <v>391</v>
      </c>
      <c r="D81" t="s">
        <v>392</v>
      </c>
      <c r="E81">
        <v>3</v>
      </c>
      <c r="F81" t="s">
        <v>41</v>
      </c>
      <c r="G81">
        <v>0</v>
      </c>
      <c r="K81" s="8">
        <v>110</v>
      </c>
      <c r="L81" t="s">
        <v>390</v>
      </c>
      <c r="M81" t="s">
        <v>487</v>
      </c>
      <c r="N81" t="str">
        <f t="shared" si="5"/>
        <v>6E</v>
      </c>
      <c r="O81" t="s">
        <v>391</v>
      </c>
      <c r="Q81">
        <f t="shared" si="6"/>
        <v>12</v>
      </c>
      <c r="S81" t="str">
        <f t="shared" si="7"/>
        <v xml:space="preserve">6E | コンピュータロム&lt;br/&gt;Computer ROM | 3 | </v>
      </c>
    </row>
    <row r="82" spans="1:19" x14ac:dyDescent="0.25">
      <c r="A82">
        <v>126</v>
      </c>
      <c r="B82" t="s">
        <v>393</v>
      </c>
      <c r="C82" t="s">
        <v>394</v>
      </c>
      <c r="D82" t="s">
        <v>395</v>
      </c>
      <c r="E82">
        <v>3</v>
      </c>
      <c r="F82" t="s">
        <v>41</v>
      </c>
      <c r="G82">
        <v>0</v>
      </c>
      <c r="K82" s="8">
        <v>111</v>
      </c>
      <c r="L82" t="s">
        <v>393</v>
      </c>
      <c r="M82" t="s">
        <v>487</v>
      </c>
      <c r="N82" t="str">
        <f t="shared" si="5"/>
        <v>6F</v>
      </c>
      <c r="O82" t="s">
        <v>394</v>
      </c>
      <c r="P82" t="s">
        <v>1484</v>
      </c>
      <c r="Q82">
        <f t="shared" si="6"/>
        <v>9</v>
      </c>
      <c r="S82" t="str">
        <f t="shared" si="7"/>
        <v>6F | さんかくおにぎり&lt;br/&gt;Rice Ball | 3 | Dig in the desert</v>
      </c>
    </row>
    <row r="83" spans="1:19" x14ac:dyDescent="0.25">
      <c r="A83">
        <v>129</v>
      </c>
      <c r="B83" t="s">
        <v>402</v>
      </c>
      <c r="C83" t="s">
        <v>403</v>
      </c>
      <c r="D83" t="s">
        <v>404</v>
      </c>
      <c r="E83">
        <v>4</v>
      </c>
      <c r="F83" t="s">
        <v>41</v>
      </c>
      <c r="G83">
        <v>0</v>
      </c>
      <c r="K83" s="8">
        <v>114</v>
      </c>
      <c r="L83" t="s">
        <v>402</v>
      </c>
      <c r="M83" t="s">
        <v>487</v>
      </c>
      <c r="N83" t="str">
        <f t="shared" si="5"/>
        <v>72</v>
      </c>
      <c r="O83" t="s">
        <v>403</v>
      </c>
      <c r="P83" t="s">
        <v>1484</v>
      </c>
      <c r="Q83">
        <f t="shared" si="6"/>
        <v>9</v>
      </c>
      <c r="S83" t="str">
        <f t="shared" si="7"/>
        <v>72 | てっかめん&lt;br/&gt;Iron Mask | 4 | Dig in the desert</v>
      </c>
    </row>
    <row r="84" spans="1:19" x14ac:dyDescent="0.25">
      <c r="A84">
        <v>131</v>
      </c>
      <c r="B84" t="s">
        <v>408</v>
      </c>
      <c r="C84" t="s">
        <v>409</v>
      </c>
      <c r="D84" t="s">
        <v>410</v>
      </c>
      <c r="E84">
        <v>9</v>
      </c>
      <c r="F84" t="s">
        <v>41</v>
      </c>
      <c r="G84">
        <v>0</v>
      </c>
      <c r="K84" s="8">
        <v>116</v>
      </c>
      <c r="L84" t="s">
        <v>408</v>
      </c>
      <c r="M84" t="s">
        <v>487</v>
      </c>
      <c r="N84" t="str">
        <f t="shared" si="5"/>
        <v>74</v>
      </c>
      <c r="O84" t="s">
        <v>517</v>
      </c>
      <c r="P84" t="s">
        <v>1484</v>
      </c>
      <c r="Q84">
        <f t="shared" si="6"/>
        <v>9</v>
      </c>
      <c r="S84" t="str">
        <f t="shared" si="7"/>
        <v>74 | すいせいのかけら&lt;br/&gt;Meteorite | 9 | Dig in the desert</v>
      </c>
    </row>
    <row r="85" spans="1:19" x14ac:dyDescent="0.25">
      <c r="A85">
        <v>132</v>
      </c>
      <c r="B85" t="s">
        <v>411</v>
      </c>
      <c r="C85" t="s">
        <v>412</v>
      </c>
      <c r="D85" t="s">
        <v>413</v>
      </c>
      <c r="E85">
        <v>100</v>
      </c>
      <c r="F85" t="s">
        <v>41</v>
      </c>
      <c r="G85">
        <v>0</v>
      </c>
      <c r="I85" t="s">
        <v>414</v>
      </c>
      <c r="K85" s="8">
        <v>117</v>
      </c>
      <c r="L85" t="s">
        <v>411</v>
      </c>
      <c r="M85" t="s">
        <v>487</v>
      </c>
      <c r="N85" t="str">
        <f t="shared" si="5"/>
        <v>75</v>
      </c>
      <c r="O85" t="s">
        <v>480</v>
      </c>
      <c r="P85" t="s">
        <v>1484</v>
      </c>
      <c r="Q85">
        <f t="shared" si="6"/>
        <v>15</v>
      </c>
      <c r="R85" t="s">
        <v>479</v>
      </c>
      <c r="S85" t="str">
        <f t="shared" si="7"/>
        <v>75 | ポヨぞーのひみつ&lt;br/&gt;Poyozo's Secret | 100 | Dig in the desert</v>
      </c>
    </row>
    <row r="86" spans="1:19" x14ac:dyDescent="0.25">
      <c r="A86">
        <v>140</v>
      </c>
      <c r="B86" t="s">
        <v>435</v>
      </c>
      <c r="C86" t="s">
        <v>436</v>
      </c>
      <c r="D86" t="s">
        <v>437</v>
      </c>
      <c r="E86">
        <v>1</v>
      </c>
      <c r="F86" t="s">
        <v>41</v>
      </c>
      <c r="G86">
        <v>0</v>
      </c>
      <c r="K86" s="8">
        <v>124</v>
      </c>
      <c r="L86" t="s">
        <v>435</v>
      </c>
      <c r="M86" t="s">
        <v>487</v>
      </c>
      <c r="N86" t="str">
        <f t="shared" si="5"/>
        <v>7C</v>
      </c>
      <c r="O86" t="s">
        <v>436</v>
      </c>
      <c r="Q86">
        <f t="shared" si="6"/>
        <v>13</v>
      </c>
      <c r="S86" t="str">
        <f t="shared" si="7"/>
        <v xml:space="preserve">7C | アーリーのメダル&lt;br/&gt;Early's Medal | 1 | </v>
      </c>
    </row>
    <row r="87" spans="1:19" x14ac:dyDescent="0.25">
      <c r="A87">
        <v>4</v>
      </c>
      <c r="B87" t="s">
        <v>22</v>
      </c>
      <c r="C87" t="s">
        <v>23</v>
      </c>
      <c r="D87" t="s">
        <v>24</v>
      </c>
      <c r="E87">
        <v>7</v>
      </c>
      <c r="F87" t="s">
        <v>25</v>
      </c>
      <c r="G87">
        <v>0</v>
      </c>
      <c r="K87" s="8">
        <v>4</v>
      </c>
      <c r="L87" t="s">
        <v>22</v>
      </c>
      <c r="M87" t="s">
        <v>490</v>
      </c>
      <c r="N87" t="str">
        <f t="shared" si="5"/>
        <v>4</v>
      </c>
      <c r="O87" t="s">
        <v>23</v>
      </c>
      <c r="P87" t="s">
        <v>2157</v>
      </c>
      <c r="Q87">
        <f t="shared" si="6"/>
        <v>12</v>
      </c>
      <c r="S87" t="str">
        <f t="shared" si="7"/>
        <v>4 | オレンジストーン&lt;br/&gt;Orange Stone | 7 | 1F - South hallway hidden room - locked chest</v>
      </c>
    </row>
    <row r="88" spans="1:19" x14ac:dyDescent="0.25">
      <c r="A88">
        <v>5</v>
      </c>
      <c r="B88" t="s">
        <v>26</v>
      </c>
      <c r="C88" t="s">
        <v>27</v>
      </c>
      <c r="D88" t="s">
        <v>28</v>
      </c>
      <c r="E88">
        <v>7</v>
      </c>
      <c r="F88" t="s">
        <v>25</v>
      </c>
      <c r="G88">
        <v>0</v>
      </c>
      <c r="K88" s="8">
        <v>5</v>
      </c>
      <c r="L88" t="s">
        <v>26</v>
      </c>
      <c r="M88" t="s">
        <v>490</v>
      </c>
      <c r="N88" t="str">
        <f t="shared" si="5"/>
        <v>5</v>
      </c>
      <c r="O88" t="s">
        <v>27</v>
      </c>
      <c r="P88" t="s">
        <v>2158</v>
      </c>
      <c r="Q88">
        <f t="shared" si="6"/>
        <v>11</v>
      </c>
      <c r="S88" t="str">
        <f t="shared" si="7"/>
        <v>5 | ホワイトストーン&lt;br/&gt;White Stone | 7 | 1F - North East hallway hidden room - locked chest</v>
      </c>
    </row>
    <row r="89" spans="1:19" x14ac:dyDescent="0.25">
      <c r="A89">
        <v>17</v>
      </c>
      <c r="B89" t="s">
        <v>63</v>
      </c>
      <c r="C89" t="s">
        <v>64</v>
      </c>
      <c r="D89" t="s">
        <v>65</v>
      </c>
      <c r="E89">
        <v>25</v>
      </c>
      <c r="F89" t="s">
        <v>66</v>
      </c>
      <c r="G89" t="s">
        <v>42</v>
      </c>
      <c r="K89" s="8">
        <v>15</v>
      </c>
      <c r="L89" t="s">
        <v>63</v>
      </c>
      <c r="M89" t="s">
        <v>490</v>
      </c>
      <c r="N89" t="str">
        <f t="shared" si="5"/>
        <v>F</v>
      </c>
      <c r="O89" t="s">
        <v>64</v>
      </c>
      <c r="P89" t="s">
        <v>2144</v>
      </c>
      <c r="Q89">
        <f t="shared" si="6"/>
        <v>16</v>
      </c>
      <c r="S89" t="str">
        <f t="shared" si="7"/>
        <v>F | ミスリルのこて&lt;br/&gt;Mythril Gauntlet | 25 | Central room (2F)</v>
      </c>
    </row>
    <row r="90" spans="1:19" x14ac:dyDescent="0.25">
      <c r="A90">
        <v>22</v>
      </c>
      <c r="B90" t="s">
        <v>77</v>
      </c>
      <c r="C90" t="s">
        <v>78</v>
      </c>
      <c r="D90" t="s">
        <v>78</v>
      </c>
      <c r="E90">
        <v>5</v>
      </c>
      <c r="F90" t="s">
        <v>66</v>
      </c>
      <c r="G90">
        <v>0</v>
      </c>
      <c r="K90" s="8">
        <v>19</v>
      </c>
      <c r="L90" t="s">
        <v>77</v>
      </c>
      <c r="M90" t="s">
        <v>490</v>
      </c>
      <c r="N90" t="str">
        <f t="shared" si="5"/>
        <v>13</v>
      </c>
      <c r="O90" t="s">
        <v>78</v>
      </c>
      <c r="P90" t="s">
        <v>2144</v>
      </c>
      <c r="Q90">
        <f t="shared" si="6"/>
        <v>7</v>
      </c>
      <c r="S90" t="str">
        <f t="shared" si="7"/>
        <v>13 | シルクハット&lt;br/&gt;Top Hat | 5 | Central room (2F)</v>
      </c>
    </row>
    <row r="91" spans="1:19" x14ac:dyDescent="0.25">
      <c r="A91">
        <v>27</v>
      </c>
      <c r="B91" t="s">
        <v>94</v>
      </c>
      <c r="C91" t="s">
        <v>95</v>
      </c>
      <c r="D91" t="s">
        <v>95</v>
      </c>
      <c r="E91">
        <v>5</v>
      </c>
      <c r="F91" t="s">
        <v>66</v>
      </c>
      <c r="G91">
        <v>0</v>
      </c>
      <c r="K91" s="8">
        <v>24</v>
      </c>
      <c r="L91" t="s">
        <v>94</v>
      </c>
      <c r="M91" t="s">
        <v>490</v>
      </c>
      <c r="N91" t="str">
        <f t="shared" si="5"/>
        <v>18</v>
      </c>
      <c r="O91" t="s">
        <v>95</v>
      </c>
      <c r="P91" t="s">
        <v>2144</v>
      </c>
      <c r="Q91">
        <f t="shared" si="6"/>
        <v>5</v>
      </c>
      <c r="S91" t="str">
        <f t="shared" si="7"/>
        <v>18 | ルージュ&lt;br/&gt;Rouge | 5 | Central room (2F)</v>
      </c>
    </row>
    <row r="92" spans="1:19" x14ac:dyDescent="0.25">
      <c r="A92">
        <v>31</v>
      </c>
      <c r="B92" t="s">
        <v>104</v>
      </c>
      <c r="C92" t="s">
        <v>105</v>
      </c>
      <c r="D92" t="s">
        <v>106</v>
      </c>
      <c r="E92">
        <v>9</v>
      </c>
      <c r="F92" t="s">
        <v>107</v>
      </c>
      <c r="G92">
        <v>0</v>
      </c>
      <c r="K92" s="8">
        <v>27</v>
      </c>
      <c r="L92" t="s">
        <v>104</v>
      </c>
      <c r="M92" t="s">
        <v>490</v>
      </c>
      <c r="N92" t="str">
        <f t="shared" si="5"/>
        <v>1B</v>
      </c>
      <c r="O92" t="s">
        <v>466</v>
      </c>
      <c r="P92" t="s">
        <v>2145</v>
      </c>
      <c r="Q92">
        <f t="shared" si="6"/>
        <v>9</v>
      </c>
      <c r="R92" t="s">
        <v>465</v>
      </c>
      <c r="S92" t="str">
        <f t="shared" si="7"/>
        <v>1B | いのししはなふだ&lt;br/&gt;Boar Card | 9 | Control room (1F)</v>
      </c>
    </row>
    <row r="93" spans="1:19" x14ac:dyDescent="0.25">
      <c r="A93">
        <v>38</v>
      </c>
      <c r="B93" t="s">
        <v>121</v>
      </c>
      <c r="C93" t="s">
        <v>122</v>
      </c>
      <c r="D93" t="s">
        <v>123</v>
      </c>
      <c r="E93">
        <v>99</v>
      </c>
      <c r="F93" t="s">
        <v>66</v>
      </c>
      <c r="G93">
        <v>0</v>
      </c>
      <c r="K93" s="8">
        <v>32</v>
      </c>
      <c r="L93" t="s">
        <v>121</v>
      </c>
      <c r="M93" t="s">
        <v>490</v>
      </c>
      <c r="N93" t="str">
        <f t="shared" si="5"/>
        <v>20</v>
      </c>
      <c r="O93" t="s">
        <v>122</v>
      </c>
      <c r="P93" t="s">
        <v>2144</v>
      </c>
      <c r="Q93">
        <f t="shared" si="6"/>
        <v>12</v>
      </c>
      <c r="S93" t="str">
        <f t="shared" si="7"/>
        <v>20 | ティンクルスター&lt;br/&gt;Twinkle Star | 99 | Central room (2F)</v>
      </c>
    </row>
    <row r="94" spans="1:19" x14ac:dyDescent="0.25">
      <c r="A94">
        <v>47</v>
      </c>
      <c r="B94" t="s">
        <v>153</v>
      </c>
      <c r="C94" t="s">
        <v>154</v>
      </c>
      <c r="D94" t="s">
        <v>155</v>
      </c>
      <c r="E94">
        <v>69</v>
      </c>
      <c r="F94" t="s">
        <v>156</v>
      </c>
      <c r="G94" t="s">
        <v>152</v>
      </c>
      <c r="K94" s="8">
        <v>41</v>
      </c>
      <c r="L94" t="s">
        <v>153</v>
      </c>
      <c r="M94" t="s">
        <v>490</v>
      </c>
      <c r="N94" t="str">
        <f t="shared" si="5"/>
        <v>29</v>
      </c>
      <c r="O94" t="s">
        <v>154</v>
      </c>
      <c r="P94" t="s">
        <v>2156</v>
      </c>
      <c r="Q94">
        <f t="shared" si="6"/>
        <v>9</v>
      </c>
      <c r="R94" t="s">
        <v>469</v>
      </c>
      <c r="S94" t="str">
        <f t="shared" si="7"/>
        <v>29 | ピンクのしっぽ&lt;br/&gt;Pink Tail | 69 | Central room (Base Floor)</v>
      </c>
    </row>
    <row r="95" spans="1:19" x14ac:dyDescent="0.25">
      <c r="A95">
        <v>49</v>
      </c>
      <c r="B95" t="s">
        <v>160</v>
      </c>
      <c r="C95" t="s">
        <v>161</v>
      </c>
      <c r="D95" t="s">
        <v>162</v>
      </c>
      <c r="E95">
        <v>74</v>
      </c>
      <c r="F95" t="s">
        <v>156</v>
      </c>
      <c r="G95" t="s">
        <v>42</v>
      </c>
      <c r="K95" s="8">
        <v>43</v>
      </c>
      <c r="L95" t="s">
        <v>160</v>
      </c>
      <c r="M95" t="s">
        <v>490</v>
      </c>
      <c r="N95" t="str">
        <f t="shared" si="5"/>
        <v>2B</v>
      </c>
      <c r="O95" t="s">
        <v>161</v>
      </c>
      <c r="P95" t="s">
        <v>2156</v>
      </c>
      <c r="Q95">
        <f t="shared" si="6"/>
        <v>14</v>
      </c>
      <c r="S95" t="str">
        <f t="shared" si="7"/>
        <v>2B | かくばくだん&lt;br/&gt;Nuclear Weapon | 74 | Central room (Base Floor)</v>
      </c>
    </row>
    <row r="96" spans="1:19" x14ac:dyDescent="0.25">
      <c r="A96">
        <v>54</v>
      </c>
      <c r="B96" t="s">
        <v>173</v>
      </c>
      <c r="C96" t="s">
        <v>174</v>
      </c>
      <c r="D96" t="s">
        <v>175</v>
      </c>
      <c r="E96">
        <v>250</v>
      </c>
      <c r="F96" t="s">
        <v>107</v>
      </c>
      <c r="G96" t="s">
        <v>42</v>
      </c>
      <c r="I96" t="s">
        <v>159</v>
      </c>
      <c r="K96" s="8">
        <v>47</v>
      </c>
      <c r="L96" t="s">
        <v>173</v>
      </c>
      <c r="M96" t="s">
        <v>490</v>
      </c>
      <c r="N96" t="str">
        <f t="shared" si="5"/>
        <v>2F</v>
      </c>
      <c r="O96" t="s">
        <v>174</v>
      </c>
      <c r="P96" t="s">
        <v>2145</v>
      </c>
      <c r="Q96">
        <f t="shared" si="6"/>
        <v>12</v>
      </c>
      <c r="S96" t="str">
        <f t="shared" si="7"/>
        <v>2F | かぜのクリスタル&lt;br/&gt;Wind Crystal | 250 | Control room (1F)</v>
      </c>
    </row>
    <row r="97" spans="1:19" x14ac:dyDescent="0.25">
      <c r="A97">
        <v>58</v>
      </c>
      <c r="B97" t="s">
        <v>185</v>
      </c>
      <c r="C97" t="s">
        <v>186</v>
      </c>
      <c r="D97" t="s">
        <v>186</v>
      </c>
      <c r="E97">
        <v>100</v>
      </c>
      <c r="F97" t="s">
        <v>156</v>
      </c>
      <c r="G97" t="s">
        <v>42</v>
      </c>
      <c r="I97" t="s">
        <v>159</v>
      </c>
      <c r="K97" s="8">
        <v>51</v>
      </c>
      <c r="L97" t="s">
        <v>185</v>
      </c>
      <c r="M97" t="s">
        <v>490</v>
      </c>
      <c r="N97" t="str">
        <f t="shared" si="5"/>
        <v>33</v>
      </c>
      <c r="O97" t="s">
        <v>186</v>
      </c>
      <c r="P97" t="s">
        <v>2156</v>
      </c>
      <c r="Q97">
        <f t="shared" si="6"/>
        <v>8</v>
      </c>
      <c r="S97" t="str">
        <f t="shared" si="7"/>
        <v>33 | マサムネ&lt;br/&gt;Masamune | 100 | Central room (Base Floor)</v>
      </c>
    </row>
    <row r="98" spans="1:19" x14ac:dyDescent="0.25">
      <c r="A98">
        <v>64</v>
      </c>
      <c r="B98" t="s">
        <v>199</v>
      </c>
      <c r="C98" t="s">
        <v>200</v>
      </c>
      <c r="D98" t="s">
        <v>201</v>
      </c>
      <c r="E98">
        <v>96</v>
      </c>
      <c r="F98" t="s">
        <v>156</v>
      </c>
      <c r="G98" t="s">
        <v>190</v>
      </c>
      <c r="K98" s="8">
        <v>56</v>
      </c>
      <c r="L98" t="s">
        <v>199</v>
      </c>
      <c r="M98" t="s">
        <v>490</v>
      </c>
      <c r="N98" t="str">
        <f t="shared" ref="N98:N129" si="8">DEC2HEX(K98)</f>
        <v>38</v>
      </c>
      <c r="O98" t="s">
        <v>473</v>
      </c>
      <c r="P98" t="s">
        <v>2156</v>
      </c>
      <c r="Q98">
        <f t="shared" ref="Q98:Q129" si="9">LEN(O98)</f>
        <v>13</v>
      </c>
      <c r="R98" t="s">
        <v>472</v>
      </c>
      <c r="S98" t="str">
        <f t="shared" si="7"/>
        <v>38 | ファバード&lt;br/&gt;Firebird Card | 96 | Central room (Base Floor)</v>
      </c>
    </row>
    <row r="99" spans="1:19" x14ac:dyDescent="0.25">
      <c r="A99">
        <v>75</v>
      </c>
      <c r="B99" t="s">
        <v>230</v>
      </c>
      <c r="C99" t="s">
        <v>231</v>
      </c>
      <c r="D99" t="s">
        <v>231</v>
      </c>
      <c r="E99">
        <v>100</v>
      </c>
      <c r="F99" t="s">
        <v>156</v>
      </c>
      <c r="G99" t="s">
        <v>42</v>
      </c>
      <c r="K99" s="8">
        <v>66</v>
      </c>
      <c r="L99" t="s">
        <v>230</v>
      </c>
      <c r="M99" t="s">
        <v>490</v>
      </c>
      <c r="N99" t="str">
        <f t="shared" si="8"/>
        <v>42</v>
      </c>
      <c r="O99" t="s">
        <v>231</v>
      </c>
      <c r="P99" t="s">
        <v>2156</v>
      </c>
      <c r="Q99">
        <f t="shared" si="9"/>
        <v>8</v>
      </c>
      <c r="S99" t="str">
        <f t="shared" si="7"/>
        <v>42 | ラグナロク&lt;br/&gt;Ragnarok | 100 | Central room (Base Floor)</v>
      </c>
    </row>
    <row r="100" spans="1:19" x14ac:dyDescent="0.25">
      <c r="A100">
        <v>123</v>
      </c>
      <c r="B100" t="s">
        <v>383</v>
      </c>
      <c r="C100" t="s">
        <v>384</v>
      </c>
      <c r="D100" t="s">
        <v>385</v>
      </c>
      <c r="E100">
        <v>50</v>
      </c>
      <c r="F100" t="s">
        <v>107</v>
      </c>
      <c r="G100">
        <v>0</v>
      </c>
      <c r="K100" s="8">
        <v>108</v>
      </c>
      <c r="L100" t="s">
        <v>383</v>
      </c>
      <c r="M100" t="s">
        <v>490</v>
      </c>
      <c r="N100" t="str">
        <f t="shared" si="8"/>
        <v>6C</v>
      </c>
      <c r="O100" t="s">
        <v>516</v>
      </c>
      <c r="P100" t="s">
        <v>2145</v>
      </c>
      <c r="Q100">
        <f t="shared" si="9"/>
        <v>10</v>
      </c>
      <c r="S100" t="str">
        <f t="shared" si="7"/>
        <v>6C | マイクロディスク&lt;br/&gt;Micro-Disk | 50 | Control room (1F)</v>
      </c>
    </row>
    <row r="101" spans="1:19" x14ac:dyDescent="0.25">
      <c r="A101">
        <v>139</v>
      </c>
      <c r="B101" t="s">
        <v>432</v>
      </c>
      <c r="C101" t="s">
        <v>433</v>
      </c>
      <c r="D101" t="s">
        <v>434</v>
      </c>
      <c r="E101">
        <v>1</v>
      </c>
      <c r="F101" t="s">
        <v>107</v>
      </c>
      <c r="G101">
        <v>0</v>
      </c>
      <c r="K101" s="8">
        <v>123</v>
      </c>
      <c r="L101" t="s">
        <v>432</v>
      </c>
      <c r="M101" t="s">
        <v>490</v>
      </c>
      <c r="N101" t="str">
        <f t="shared" si="8"/>
        <v>7B</v>
      </c>
      <c r="O101" t="s">
        <v>433</v>
      </c>
      <c r="P101" t="s">
        <v>2145</v>
      </c>
      <c r="Q101">
        <f t="shared" si="9"/>
        <v>12</v>
      </c>
      <c r="S101" t="str">
        <f t="shared" si="7"/>
        <v>7B | ローゼのメダル&lt;br/&gt;Rose's Medal | 1 | Control room (1F)</v>
      </c>
    </row>
    <row r="102" spans="1:19" x14ac:dyDescent="0.25">
      <c r="A102">
        <v>6</v>
      </c>
      <c r="B102" t="s">
        <v>29</v>
      </c>
      <c r="C102" t="s">
        <v>30</v>
      </c>
      <c r="D102" t="s">
        <v>31</v>
      </c>
      <c r="E102">
        <v>7</v>
      </c>
      <c r="F102" t="s">
        <v>32</v>
      </c>
      <c r="G102">
        <v>0</v>
      </c>
      <c r="K102" s="8">
        <v>6</v>
      </c>
      <c r="L102" t="s">
        <v>29</v>
      </c>
      <c r="M102" t="s">
        <v>486</v>
      </c>
      <c r="N102" t="str">
        <f t="shared" si="8"/>
        <v>6</v>
      </c>
      <c r="O102" t="s">
        <v>30</v>
      </c>
      <c r="P102" t="s">
        <v>1011</v>
      </c>
      <c r="Q102">
        <f t="shared" si="9"/>
        <v>11</v>
      </c>
      <c r="S102" t="str">
        <f t="shared" si="7"/>
        <v>6 | ブラックストーン&lt;br/&gt;Black Stone | 7 | Near the couple, bottom row, middle grave</v>
      </c>
    </row>
    <row r="103" spans="1:19" x14ac:dyDescent="0.25">
      <c r="A103">
        <v>15</v>
      </c>
      <c r="B103" t="s">
        <v>56</v>
      </c>
      <c r="C103" t="s">
        <v>57</v>
      </c>
      <c r="D103" t="s">
        <v>58</v>
      </c>
      <c r="E103">
        <v>50</v>
      </c>
      <c r="F103" t="s">
        <v>59</v>
      </c>
      <c r="G103" t="s">
        <v>42</v>
      </c>
      <c r="K103" s="8">
        <v>13</v>
      </c>
      <c r="L103" t="s">
        <v>56</v>
      </c>
      <c r="M103" t="s">
        <v>486</v>
      </c>
      <c r="N103" t="str">
        <f t="shared" si="8"/>
        <v>D</v>
      </c>
      <c r="O103" t="s">
        <v>57</v>
      </c>
      <c r="P103" t="s">
        <v>1022</v>
      </c>
      <c r="Q103">
        <f t="shared" si="9"/>
        <v>12</v>
      </c>
      <c r="S103" t="str">
        <f t="shared" si="7"/>
        <v>D | クリスタルメイル&lt;br/&gt;Crystal Mail | 50 | 1st lord grave</v>
      </c>
    </row>
    <row r="104" spans="1:19" x14ac:dyDescent="0.25">
      <c r="A104">
        <v>16</v>
      </c>
      <c r="B104" t="s">
        <v>60</v>
      </c>
      <c r="C104" t="s">
        <v>61</v>
      </c>
      <c r="D104" t="s">
        <v>62</v>
      </c>
      <c r="E104">
        <v>25</v>
      </c>
      <c r="F104" t="s">
        <v>32</v>
      </c>
      <c r="G104" t="s">
        <v>42</v>
      </c>
      <c r="K104" s="8">
        <v>14</v>
      </c>
      <c r="L104" t="s">
        <v>60</v>
      </c>
      <c r="M104" t="s">
        <v>486</v>
      </c>
      <c r="N104" t="str">
        <f t="shared" si="8"/>
        <v>E</v>
      </c>
      <c r="O104" t="s">
        <v>61</v>
      </c>
      <c r="P104" t="s">
        <v>1012</v>
      </c>
      <c r="Q104">
        <f t="shared" si="9"/>
        <v>14</v>
      </c>
      <c r="S104" t="str">
        <f t="shared" si="7"/>
        <v>E | ミスリルかぶと&lt;br/&gt;Mythril Helmet | 25 | Near the couple, top row, right grave</v>
      </c>
    </row>
    <row r="105" spans="1:19" x14ac:dyDescent="0.25">
      <c r="A105">
        <v>21</v>
      </c>
      <c r="B105" t="s">
        <v>74</v>
      </c>
      <c r="C105" t="s">
        <v>75</v>
      </c>
      <c r="D105" t="s">
        <v>76</v>
      </c>
      <c r="E105">
        <v>5</v>
      </c>
      <c r="F105" t="s">
        <v>32</v>
      </c>
      <c r="G105">
        <v>0</v>
      </c>
      <c r="K105" s="8">
        <v>18</v>
      </c>
      <c r="L105" t="s">
        <v>74</v>
      </c>
      <c r="M105" t="s">
        <v>486</v>
      </c>
      <c r="N105" t="str">
        <f t="shared" si="8"/>
        <v>12</v>
      </c>
      <c r="O105" t="s">
        <v>75</v>
      </c>
      <c r="P105" t="s">
        <v>1013</v>
      </c>
      <c r="Q105">
        <f t="shared" si="9"/>
        <v>13</v>
      </c>
      <c r="S105" t="str">
        <f t="shared" si="7"/>
        <v>12 | つけヒゲ&lt;br/&gt;Fake Mustache | 5 | Near the couple, top row, middle grave</v>
      </c>
    </row>
    <row r="106" spans="1:19" x14ac:dyDescent="0.25">
      <c r="A106">
        <v>26</v>
      </c>
      <c r="B106" t="s">
        <v>90</v>
      </c>
      <c r="C106" t="s">
        <v>91</v>
      </c>
      <c r="D106" t="s">
        <v>92</v>
      </c>
      <c r="E106">
        <v>5</v>
      </c>
      <c r="F106" t="s">
        <v>93</v>
      </c>
      <c r="G106">
        <v>0</v>
      </c>
      <c r="K106" s="8">
        <v>23</v>
      </c>
      <c r="L106" t="s">
        <v>90</v>
      </c>
      <c r="M106" t="s">
        <v>486</v>
      </c>
      <c r="N106" t="str">
        <f t="shared" si="8"/>
        <v>17</v>
      </c>
      <c r="O106" t="s">
        <v>456</v>
      </c>
      <c r="P106" t="s">
        <v>1017</v>
      </c>
      <c r="Q106">
        <f t="shared" si="9"/>
        <v>14</v>
      </c>
      <c r="S106" t="str">
        <f t="shared" si="7"/>
        <v>17 | あみタイツ&lt;br/&gt;Fishnet Tights | 5 | Rescue the bullied lady</v>
      </c>
    </row>
    <row r="107" spans="1:19" x14ac:dyDescent="0.25">
      <c r="A107">
        <v>32</v>
      </c>
      <c r="B107" t="s">
        <v>108</v>
      </c>
      <c r="C107" t="s">
        <v>109</v>
      </c>
      <c r="D107" t="s">
        <v>110</v>
      </c>
      <c r="E107">
        <v>9</v>
      </c>
      <c r="F107" t="s">
        <v>32</v>
      </c>
      <c r="G107">
        <v>0</v>
      </c>
      <c r="K107" s="8">
        <v>28</v>
      </c>
      <c r="L107" t="s">
        <v>108</v>
      </c>
      <c r="M107" t="s">
        <v>486</v>
      </c>
      <c r="N107" t="str">
        <f t="shared" si="8"/>
        <v>1C</v>
      </c>
      <c r="O107" t="s">
        <v>109</v>
      </c>
      <c r="P107" t="s">
        <v>1010</v>
      </c>
      <c r="Q107">
        <f t="shared" si="9"/>
        <v>9</v>
      </c>
      <c r="R107" t="s">
        <v>465</v>
      </c>
      <c r="S107" t="str">
        <f t="shared" si="7"/>
        <v>1C | しかはなふだ&lt;br/&gt;Deer Card | 9 | Destroy grandma's grave</v>
      </c>
    </row>
    <row r="108" spans="1:19" x14ac:dyDescent="0.25">
      <c r="A108">
        <v>36</v>
      </c>
      <c r="B108" t="s">
        <v>117</v>
      </c>
      <c r="C108" t="s">
        <v>118</v>
      </c>
      <c r="D108" t="s">
        <v>119</v>
      </c>
      <c r="E108">
        <v>15</v>
      </c>
      <c r="F108" t="s">
        <v>120</v>
      </c>
      <c r="G108">
        <v>0</v>
      </c>
      <c r="K108" s="8">
        <v>31</v>
      </c>
      <c r="L108" t="s">
        <v>117</v>
      </c>
      <c r="M108" t="s">
        <v>486</v>
      </c>
      <c r="N108" t="str">
        <f t="shared" si="8"/>
        <v>1F</v>
      </c>
      <c r="O108" t="s">
        <v>459</v>
      </c>
      <c r="P108" t="s">
        <v>1015</v>
      </c>
      <c r="Q108">
        <f t="shared" si="9"/>
        <v>13</v>
      </c>
      <c r="S108" t="str">
        <f t="shared" si="7"/>
        <v>1F | やくひんベータ&lt;br/&gt;Compound Beta | 15 | From the gandma with back pain</v>
      </c>
    </row>
    <row r="109" spans="1:19" x14ac:dyDescent="0.25">
      <c r="A109">
        <v>45</v>
      </c>
      <c r="B109" t="s">
        <v>145</v>
      </c>
      <c r="C109" t="s">
        <v>146</v>
      </c>
      <c r="D109" t="s">
        <v>147</v>
      </c>
      <c r="E109">
        <v>201</v>
      </c>
      <c r="F109" t="s">
        <v>140</v>
      </c>
      <c r="G109" t="s">
        <v>148</v>
      </c>
      <c r="K109" s="8">
        <v>39</v>
      </c>
      <c r="L109" t="s">
        <v>145</v>
      </c>
      <c r="M109" t="s">
        <v>486</v>
      </c>
      <c r="N109" t="str">
        <f t="shared" si="8"/>
        <v>27</v>
      </c>
      <c r="O109" t="s">
        <v>471</v>
      </c>
      <c r="P109" t="s">
        <v>1021</v>
      </c>
      <c r="Q109">
        <f t="shared" si="9"/>
        <v>9</v>
      </c>
      <c r="R109" s="1" t="s">
        <v>464</v>
      </c>
      <c r="S109" t="str">
        <f t="shared" si="7"/>
        <v>27 | グランドリオン&lt;br/&gt;Grandleon | 201 | From the Death Metal barman after getting the fire crystal</v>
      </c>
    </row>
    <row r="110" spans="1:19" x14ac:dyDescent="0.25">
      <c r="A110">
        <v>51</v>
      </c>
      <c r="B110" t="s">
        <v>163</v>
      </c>
      <c r="C110" t="s">
        <v>164</v>
      </c>
      <c r="D110" t="s">
        <v>165</v>
      </c>
      <c r="E110">
        <v>250</v>
      </c>
      <c r="F110" t="s">
        <v>166</v>
      </c>
      <c r="G110" t="s">
        <v>42</v>
      </c>
      <c r="I110" t="s">
        <v>159</v>
      </c>
      <c r="K110" s="8">
        <v>44</v>
      </c>
      <c r="L110" t="s">
        <v>163</v>
      </c>
      <c r="M110" t="s">
        <v>486</v>
      </c>
      <c r="N110" t="str">
        <f t="shared" si="8"/>
        <v>2C</v>
      </c>
      <c r="O110" t="s">
        <v>164</v>
      </c>
      <c r="P110" t="s">
        <v>1019</v>
      </c>
      <c r="Q110">
        <f t="shared" si="9"/>
        <v>12</v>
      </c>
      <c r="S110" t="str">
        <f t="shared" si="7"/>
        <v>2C | ひのクリスタル&lt;br/&gt;Fire Crystal | 250 | From Deathbone after doing all 5 good deeds</v>
      </c>
    </row>
    <row r="111" spans="1:19" x14ac:dyDescent="0.25">
      <c r="A111">
        <v>56</v>
      </c>
      <c r="B111" t="s">
        <v>178</v>
      </c>
      <c r="C111" t="s">
        <v>179</v>
      </c>
      <c r="D111" t="s">
        <v>180</v>
      </c>
      <c r="E111">
        <v>120</v>
      </c>
      <c r="F111" t="s">
        <v>181</v>
      </c>
      <c r="G111" t="s">
        <v>42</v>
      </c>
      <c r="I111" t="s">
        <v>159</v>
      </c>
      <c r="K111" s="8">
        <v>49</v>
      </c>
      <c r="L111" t="s">
        <v>178</v>
      </c>
      <c r="M111" t="s">
        <v>486</v>
      </c>
      <c r="N111" t="str">
        <f t="shared" si="8"/>
        <v>31</v>
      </c>
      <c r="O111" t="s">
        <v>179</v>
      </c>
      <c r="P111" t="s">
        <v>1024</v>
      </c>
      <c r="Q111">
        <f t="shared" si="9"/>
        <v>12</v>
      </c>
      <c r="S111" t="str">
        <f t="shared" si="7"/>
        <v>31 | イージスのたて&lt;br/&gt;Aegis Shield | 120 | 4th lord grave</v>
      </c>
    </row>
    <row r="112" spans="1:19" x14ac:dyDescent="0.25">
      <c r="A112">
        <v>57</v>
      </c>
      <c r="B112" t="s">
        <v>182</v>
      </c>
      <c r="C112" t="s">
        <v>183</v>
      </c>
      <c r="D112" t="s">
        <v>184</v>
      </c>
      <c r="E112">
        <v>41</v>
      </c>
      <c r="F112" t="s">
        <v>32</v>
      </c>
      <c r="G112" t="s">
        <v>42</v>
      </c>
      <c r="I112" t="s">
        <v>159</v>
      </c>
      <c r="K112" s="8">
        <v>50</v>
      </c>
      <c r="L112" t="s">
        <v>182</v>
      </c>
      <c r="M112" t="s">
        <v>486</v>
      </c>
      <c r="N112" t="str">
        <f t="shared" si="8"/>
        <v>32</v>
      </c>
      <c r="O112" t="s">
        <v>183</v>
      </c>
      <c r="P112" t="s">
        <v>1018</v>
      </c>
      <c r="Q112">
        <f t="shared" si="9"/>
        <v>10</v>
      </c>
      <c r="S112" t="str">
        <f t="shared" si="7"/>
        <v>32 | よいちのゆみや&lt;br/&gt;Yoichi Bow | 41 | Encourage the girl on a date</v>
      </c>
    </row>
    <row r="113" spans="1:19" x14ac:dyDescent="0.25">
      <c r="A113">
        <v>60</v>
      </c>
      <c r="B113" t="s">
        <v>187</v>
      </c>
      <c r="C113" t="s">
        <v>188</v>
      </c>
      <c r="D113" t="s">
        <v>189</v>
      </c>
      <c r="E113">
        <v>56</v>
      </c>
      <c r="F113" t="s">
        <v>32</v>
      </c>
      <c r="G113" t="s">
        <v>190</v>
      </c>
      <c r="K113" s="8">
        <v>52</v>
      </c>
      <c r="L113" t="s">
        <v>187</v>
      </c>
      <c r="M113" t="s">
        <v>486</v>
      </c>
      <c r="N113" t="str">
        <f t="shared" si="8"/>
        <v>34</v>
      </c>
      <c r="O113" t="s">
        <v>188</v>
      </c>
      <c r="P113" t="s">
        <v>1016</v>
      </c>
      <c r="Q113">
        <f t="shared" si="9"/>
        <v>9</v>
      </c>
      <c r="S113" t="str">
        <f t="shared" si="7"/>
        <v>34 | スーパーエッグ&lt;br/&gt;Super Egg | 56 | Pick up the contact lenses</v>
      </c>
    </row>
    <row r="114" spans="1:19" x14ac:dyDescent="0.25">
      <c r="A114">
        <v>61</v>
      </c>
      <c r="B114" t="s">
        <v>191</v>
      </c>
      <c r="C114" t="s">
        <v>192</v>
      </c>
      <c r="D114" t="s">
        <v>192</v>
      </c>
      <c r="E114">
        <v>56</v>
      </c>
      <c r="F114" t="s">
        <v>32</v>
      </c>
      <c r="G114" t="s">
        <v>190</v>
      </c>
      <c r="K114" s="8">
        <v>53</v>
      </c>
      <c r="L114" t="s">
        <v>191</v>
      </c>
      <c r="M114" t="s">
        <v>486</v>
      </c>
      <c r="N114" t="str">
        <f t="shared" si="8"/>
        <v>35</v>
      </c>
      <c r="O114" t="s">
        <v>192</v>
      </c>
      <c r="P114" t="s">
        <v>1023</v>
      </c>
      <c r="Q114">
        <f t="shared" si="9"/>
        <v>8</v>
      </c>
      <c r="S114" t="str">
        <f t="shared" si="7"/>
        <v>35 | イビルエッグ&lt;br/&gt;Evil Egg | 56 | 3rd lord grave</v>
      </c>
    </row>
    <row r="115" spans="1:19" x14ac:dyDescent="0.25">
      <c r="A115">
        <v>67</v>
      </c>
      <c r="B115" t="s">
        <v>205</v>
      </c>
      <c r="C115" t="s">
        <v>206</v>
      </c>
      <c r="D115" t="s">
        <v>207</v>
      </c>
      <c r="E115">
        <v>100</v>
      </c>
      <c r="F115" t="s">
        <v>32</v>
      </c>
      <c r="G115" t="s">
        <v>152</v>
      </c>
      <c r="K115" s="8">
        <v>58</v>
      </c>
      <c r="L115" t="s">
        <v>205</v>
      </c>
      <c r="M115" t="s">
        <v>486</v>
      </c>
      <c r="N115" t="str">
        <f t="shared" si="8"/>
        <v>3A</v>
      </c>
      <c r="O115" t="s">
        <v>1653</v>
      </c>
      <c r="P115" t="s">
        <v>1014</v>
      </c>
      <c r="Q115">
        <f t="shared" si="9"/>
        <v>5</v>
      </c>
      <c r="S115" t="str">
        <f t="shared" si="7"/>
        <v>3A | ほうちょう&lt;br/&gt;Knife | 100 | Comfort the crying girl in the graveyard</v>
      </c>
    </row>
    <row r="116" spans="1:19" x14ac:dyDescent="0.25">
      <c r="A116">
        <v>138</v>
      </c>
      <c r="B116" t="s">
        <v>429</v>
      </c>
      <c r="C116" t="s">
        <v>430</v>
      </c>
      <c r="D116" t="s">
        <v>431</v>
      </c>
      <c r="E116">
        <v>1</v>
      </c>
      <c r="F116" t="s">
        <v>32</v>
      </c>
      <c r="G116">
        <v>0</v>
      </c>
      <c r="K116" s="8">
        <v>122</v>
      </c>
      <c r="L116" t="s">
        <v>429</v>
      </c>
      <c r="M116" t="s">
        <v>486</v>
      </c>
      <c r="N116" t="str">
        <f t="shared" si="8"/>
        <v>7A</v>
      </c>
      <c r="O116" t="s">
        <v>430</v>
      </c>
      <c r="P116" t="s">
        <v>1014</v>
      </c>
      <c r="Q116">
        <f t="shared" si="9"/>
        <v>14</v>
      </c>
      <c r="S116" t="str">
        <f t="shared" si="7"/>
        <v>7A | ダニエルのメダル&lt;br/&gt;Daniel's Medal | 1 | Comfort the crying girl in the graveyard</v>
      </c>
    </row>
    <row r="117" spans="1:19" x14ac:dyDescent="0.25">
      <c r="A117">
        <v>142</v>
      </c>
      <c r="B117" t="s">
        <v>441</v>
      </c>
      <c r="C117" t="s">
        <v>442</v>
      </c>
      <c r="D117" t="s">
        <v>443</v>
      </c>
      <c r="E117">
        <v>1</v>
      </c>
      <c r="F117" t="s">
        <v>444</v>
      </c>
      <c r="G117">
        <v>0</v>
      </c>
      <c r="K117" s="8">
        <v>126</v>
      </c>
      <c r="L117" t="s">
        <v>441</v>
      </c>
      <c r="M117" t="s">
        <v>486</v>
      </c>
      <c r="N117" t="str">
        <f t="shared" si="8"/>
        <v>7E</v>
      </c>
      <c r="O117" t="s">
        <v>478</v>
      </c>
      <c r="P117" t="s">
        <v>1020</v>
      </c>
      <c r="Q117">
        <f t="shared" si="9"/>
        <v>13</v>
      </c>
      <c r="S117" t="str">
        <f t="shared" si="7"/>
        <v>7E | ワイルドのメダル&lt;br/&gt;Wilde's Medal | 1 | Cross the Death Metal stage</v>
      </c>
    </row>
    <row r="118" spans="1:19" x14ac:dyDescent="0.25">
      <c r="A118">
        <v>2</v>
      </c>
      <c r="B118" t="s">
        <v>14</v>
      </c>
      <c r="C118" t="s">
        <v>15</v>
      </c>
      <c r="D118" t="s">
        <v>16</v>
      </c>
      <c r="E118">
        <v>7</v>
      </c>
      <c r="F118" t="s">
        <v>17</v>
      </c>
      <c r="G118">
        <v>0</v>
      </c>
      <c r="K118" s="8">
        <v>2</v>
      </c>
      <c r="L118" t="s">
        <v>14</v>
      </c>
      <c r="M118" t="s">
        <v>482</v>
      </c>
      <c r="N118" t="str">
        <f t="shared" si="8"/>
        <v>2</v>
      </c>
      <c r="O118" t="s">
        <v>15</v>
      </c>
      <c r="P118" t="s">
        <v>1003</v>
      </c>
      <c r="Q118">
        <f t="shared" si="9"/>
        <v>12</v>
      </c>
      <c r="S118" t="str">
        <f t="shared" si="7"/>
        <v>2 | イエローストーン&lt;br/&gt;Yellow Stone | 7 | Blue Mouse castle treasure room</v>
      </c>
    </row>
    <row r="119" spans="1:19" x14ac:dyDescent="0.25">
      <c r="A119">
        <v>12</v>
      </c>
      <c r="B119" t="s">
        <v>47</v>
      </c>
      <c r="C119" t="s">
        <v>48</v>
      </c>
      <c r="D119" t="s">
        <v>49</v>
      </c>
      <c r="E119">
        <v>50</v>
      </c>
      <c r="F119" t="s">
        <v>17</v>
      </c>
      <c r="G119" t="s">
        <v>42</v>
      </c>
      <c r="K119" s="8">
        <v>10</v>
      </c>
      <c r="L119" t="s">
        <v>47</v>
      </c>
      <c r="M119" t="s">
        <v>482</v>
      </c>
      <c r="N119" t="str">
        <f t="shared" si="8"/>
        <v>A</v>
      </c>
      <c r="O119" t="s">
        <v>48</v>
      </c>
      <c r="P119" t="s">
        <v>1003</v>
      </c>
      <c r="Q119">
        <f t="shared" si="9"/>
        <v>11</v>
      </c>
      <c r="S119" t="str">
        <f t="shared" si="7"/>
        <v>A | げんじのよろい&lt;br/&gt;Genji Armor | 50 | Blue Mouse castle treasure room</v>
      </c>
    </row>
    <row r="120" spans="1:19" x14ac:dyDescent="0.25">
      <c r="A120">
        <v>20</v>
      </c>
      <c r="B120" t="s">
        <v>70</v>
      </c>
      <c r="C120" t="s">
        <v>71</v>
      </c>
      <c r="D120" t="s">
        <v>72</v>
      </c>
      <c r="E120">
        <v>5</v>
      </c>
      <c r="F120" t="s">
        <v>73</v>
      </c>
      <c r="G120">
        <v>0</v>
      </c>
      <c r="K120" s="8">
        <v>17</v>
      </c>
      <c r="L120" t="s">
        <v>70</v>
      </c>
      <c r="M120" t="s">
        <v>482</v>
      </c>
      <c r="N120" t="str">
        <f t="shared" si="8"/>
        <v>11</v>
      </c>
      <c r="O120" t="s">
        <v>454</v>
      </c>
      <c r="P120" t="s">
        <v>1004</v>
      </c>
      <c r="Q120">
        <f t="shared" si="9"/>
        <v>9</v>
      </c>
      <c r="S120" t="str">
        <f t="shared" si="7"/>
        <v>11 | はなメガネ&lt;br/&gt;Pince-nez | 5 | Talk to the guards at the start of the race</v>
      </c>
    </row>
    <row r="121" spans="1:19" x14ac:dyDescent="0.25">
      <c r="A121">
        <v>25</v>
      </c>
      <c r="B121" t="s">
        <v>86</v>
      </c>
      <c r="C121" t="s">
        <v>87</v>
      </c>
      <c r="D121" t="s">
        <v>88</v>
      </c>
      <c r="E121">
        <v>5</v>
      </c>
      <c r="F121" t="s">
        <v>89</v>
      </c>
      <c r="G121">
        <v>0</v>
      </c>
      <c r="K121" s="8">
        <v>22</v>
      </c>
      <c r="L121" t="s">
        <v>86</v>
      </c>
      <c r="M121" t="s">
        <v>482</v>
      </c>
      <c r="N121" t="str">
        <f t="shared" si="8"/>
        <v>16</v>
      </c>
      <c r="O121" t="s">
        <v>455</v>
      </c>
      <c r="P121" t="s">
        <v>1008</v>
      </c>
      <c r="Q121">
        <f t="shared" si="9"/>
        <v>11</v>
      </c>
      <c r="S121" t="str">
        <f t="shared" si="7"/>
        <v>16 | むねパット&lt;br/&gt;Bra Inserts | 5 | After winning the mouse race, in the small house (mouse)</v>
      </c>
    </row>
    <row r="122" spans="1:19" x14ac:dyDescent="0.25">
      <c r="A122">
        <v>39</v>
      </c>
      <c r="B122" t="s">
        <v>124</v>
      </c>
      <c r="C122" t="s">
        <v>125</v>
      </c>
      <c r="D122" t="s">
        <v>126</v>
      </c>
      <c r="E122">
        <v>155</v>
      </c>
      <c r="F122" t="s">
        <v>73</v>
      </c>
      <c r="G122" t="s">
        <v>42</v>
      </c>
      <c r="K122" s="8">
        <v>33</v>
      </c>
      <c r="L122" t="s">
        <v>124</v>
      </c>
      <c r="M122" t="s">
        <v>482</v>
      </c>
      <c r="N122" t="str">
        <f t="shared" si="8"/>
        <v>21</v>
      </c>
      <c r="O122" t="s">
        <v>125</v>
      </c>
      <c r="P122" t="s">
        <v>1005</v>
      </c>
      <c r="Q122">
        <f t="shared" si="9"/>
        <v>11</v>
      </c>
      <c r="R122" t="s">
        <v>461</v>
      </c>
      <c r="S122" t="str">
        <f t="shared" si="7"/>
        <v>21 | オニオンソード&lt;br/&gt;Onion Sword | 155 | 2nd floor chest</v>
      </c>
    </row>
    <row r="123" spans="1:19" x14ac:dyDescent="0.25">
      <c r="A123">
        <v>44</v>
      </c>
      <c r="B123" t="s">
        <v>141</v>
      </c>
      <c r="C123" t="s">
        <v>142</v>
      </c>
      <c r="D123" t="s">
        <v>143</v>
      </c>
      <c r="E123">
        <v>55</v>
      </c>
      <c r="F123" t="s">
        <v>140</v>
      </c>
      <c r="G123">
        <v>0</v>
      </c>
      <c r="I123" t="s">
        <v>144</v>
      </c>
      <c r="K123" s="8">
        <v>38</v>
      </c>
      <c r="L123" t="s">
        <v>141</v>
      </c>
      <c r="M123" t="s">
        <v>482</v>
      </c>
      <c r="N123" t="str">
        <f t="shared" si="8"/>
        <v>26</v>
      </c>
      <c r="O123" t="s">
        <v>2159</v>
      </c>
      <c r="Q123">
        <f t="shared" si="9"/>
        <v>12</v>
      </c>
      <c r="S123" t="str">
        <f t="shared" si="7"/>
        <v xml:space="preserve">26 | ぎんがねこのヒゲ&lt;br/&gt;Cat Whiskers | 55 | </v>
      </c>
    </row>
    <row r="124" spans="1:19" x14ac:dyDescent="0.25">
      <c r="A124">
        <v>46</v>
      </c>
      <c r="B124" t="s">
        <v>149</v>
      </c>
      <c r="C124" t="s">
        <v>150</v>
      </c>
      <c r="D124" t="s">
        <v>150</v>
      </c>
      <c r="E124">
        <v>90</v>
      </c>
      <c r="F124" t="s">
        <v>151</v>
      </c>
      <c r="G124" t="s">
        <v>152</v>
      </c>
      <c r="K124" s="8">
        <v>40</v>
      </c>
      <c r="L124" t="s">
        <v>149</v>
      </c>
      <c r="M124" t="s">
        <v>482</v>
      </c>
      <c r="N124" t="str">
        <f t="shared" si="8"/>
        <v>28</v>
      </c>
      <c r="O124" t="s">
        <v>150</v>
      </c>
      <c r="P124" t="s">
        <v>1007</v>
      </c>
      <c r="Q124">
        <f t="shared" si="9"/>
        <v>8</v>
      </c>
      <c r="R124" t="s">
        <v>468</v>
      </c>
      <c r="S124" t="str">
        <f t="shared" si="7"/>
        <v>28 | ネズミのしっぽ&lt;br/&gt;Rat Tail | 90 | After winning the mouse race, in the small house (chest)</v>
      </c>
    </row>
    <row r="125" spans="1:19" x14ac:dyDescent="0.25">
      <c r="A125">
        <v>62</v>
      </c>
      <c r="B125" t="s">
        <v>193</v>
      </c>
      <c r="C125" t="s">
        <v>194</v>
      </c>
      <c r="D125" t="s">
        <v>195</v>
      </c>
      <c r="E125">
        <v>112</v>
      </c>
      <c r="F125" t="s">
        <v>73</v>
      </c>
      <c r="G125" t="s">
        <v>190</v>
      </c>
      <c r="K125" s="8">
        <v>54</v>
      </c>
      <c r="L125" t="s">
        <v>193</v>
      </c>
      <c r="M125" t="s">
        <v>482</v>
      </c>
      <c r="N125" t="str">
        <f t="shared" si="8"/>
        <v>36</v>
      </c>
      <c r="O125" t="s">
        <v>194</v>
      </c>
      <c r="P125" t="s">
        <v>1005</v>
      </c>
      <c r="Q125">
        <f t="shared" si="9"/>
        <v>10</v>
      </c>
      <c r="S125" t="str">
        <f t="shared" si="7"/>
        <v>36 | ワンダーエッグ&lt;br/&gt;Wonder Egg | 112 | 2nd floor chest</v>
      </c>
    </row>
    <row r="126" spans="1:19" x14ac:dyDescent="0.25">
      <c r="A126">
        <v>63</v>
      </c>
      <c r="B126" t="s">
        <v>196</v>
      </c>
      <c r="C126" t="s">
        <v>197</v>
      </c>
      <c r="D126" t="s">
        <v>198</v>
      </c>
      <c r="E126">
        <v>93</v>
      </c>
      <c r="F126" t="s">
        <v>73</v>
      </c>
      <c r="G126" t="s">
        <v>190</v>
      </c>
      <c r="K126" s="8">
        <v>55</v>
      </c>
      <c r="L126" t="s">
        <v>196</v>
      </c>
      <c r="M126" t="s">
        <v>482</v>
      </c>
      <c r="N126" t="str">
        <f t="shared" si="8"/>
        <v>37</v>
      </c>
      <c r="O126" t="s">
        <v>474</v>
      </c>
      <c r="P126" t="s">
        <v>1006</v>
      </c>
      <c r="Q126">
        <f t="shared" si="9"/>
        <v>16</v>
      </c>
      <c r="R126" t="s">
        <v>472</v>
      </c>
      <c r="S126" t="str">
        <f t="shared" si="7"/>
        <v>37 | デッドガン&lt;br/&gt;Dead Cannon Card | 93 | 3rd floor chest</v>
      </c>
    </row>
    <row r="127" spans="1:19" x14ac:dyDescent="0.25">
      <c r="A127">
        <v>69</v>
      </c>
      <c r="B127" t="s">
        <v>211</v>
      </c>
      <c r="C127" t="s">
        <v>212</v>
      </c>
      <c r="D127" t="s">
        <v>213</v>
      </c>
      <c r="E127">
        <v>100</v>
      </c>
      <c r="F127" t="s">
        <v>151</v>
      </c>
      <c r="G127" t="s">
        <v>42</v>
      </c>
      <c r="K127" s="8">
        <v>60</v>
      </c>
      <c r="L127" t="s">
        <v>211</v>
      </c>
      <c r="M127" t="s">
        <v>482</v>
      </c>
      <c r="N127" t="str">
        <f t="shared" si="8"/>
        <v>3C</v>
      </c>
      <c r="O127" t="s">
        <v>212</v>
      </c>
      <c r="P127" t="s">
        <v>1009</v>
      </c>
      <c r="Q127">
        <f t="shared" si="9"/>
        <v>12</v>
      </c>
      <c r="S127" t="str">
        <f t="shared" si="7"/>
        <v>3C | フェニックスのお&lt;br/&gt;Phoenix Down | 100 | After winning the mouse race, in the big house (chest)</v>
      </c>
    </row>
    <row r="128" spans="1:19" x14ac:dyDescent="0.25">
      <c r="A128">
        <v>91</v>
      </c>
      <c r="B128" t="s">
        <v>278</v>
      </c>
      <c r="C128" t="s">
        <v>279</v>
      </c>
      <c r="D128" t="s">
        <v>279</v>
      </c>
      <c r="E128">
        <v>50</v>
      </c>
      <c r="F128" t="s">
        <v>17</v>
      </c>
      <c r="G128" t="s">
        <v>148</v>
      </c>
      <c r="K128" s="8">
        <v>79</v>
      </c>
      <c r="L128" t="s">
        <v>278</v>
      </c>
      <c r="M128" t="s">
        <v>482</v>
      </c>
      <c r="N128" t="str">
        <f t="shared" si="8"/>
        <v>4F</v>
      </c>
      <c r="O128" t="s">
        <v>279</v>
      </c>
      <c r="P128" t="s">
        <v>1003</v>
      </c>
      <c r="Q128">
        <f t="shared" si="9"/>
        <v>7</v>
      </c>
      <c r="R128" t="s">
        <v>491</v>
      </c>
      <c r="S128" t="str">
        <f t="shared" si="7"/>
        <v>4F | ソイソーとう&lt;br/&gt;Slasher | 50 | Blue Mouse castle treasure room</v>
      </c>
    </row>
    <row r="129" spans="1:19" x14ac:dyDescent="0.25">
      <c r="A129">
        <v>141</v>
      </c>
      <c r="B129" t="s">
        <v>438</v>
      </c>
      <c r="C129" t="s">
        <v>439</v>
      </c>
      <c r="D129" t="s">
        <v>440</v>
      </c>
      <c r="E129">
        <v>1</v>
      </c>
      <c r="F129" t="s">
        <v>17</v>
      </c>
      <c r="G129">
        <v>0</v>
      </c>
      <c r="K129" s="8">
        <v>125</v>
      </c>
      <c r="L129" t="s">
        <v>438</v>
      </c>
      <c r="M129" t="s">
        <v>482</v>
      </c>
      <c r="N129" t="str">
        <f t="shared" si="8"/>
        <v>7D</v>
      </c>
      <c r="O129" t="s">
        <v>439</v>
      </c>
      <c r="P129" t="s">
        <v>1003</v>
      </c>
      <c r="Q129">
        <f t="shared" si="9"/>
        <v>14</v>
      </c>
      <c r="S129" t="str">
        <f t="shared" si="7"/>
        <v>7D | ハーパーのメダル&lt;br/&gt;Harper's Medal | 1 | Blue Mouse castle treasure room</v>
      </c>
    </row>
  </sheetData>
  <autoFilter ref="A1:R129">
    <sortState ref="A2:R129">
      <sortCondition ref="M1:M129"/>
    </sortState>
  </autoFilter>
  <hyperlinks>
    <hyperlink ref="R109" r:id="rId1"/>
    <hyperlink ref="R75" r:id="rId2"/>
    <hyperlink ref="R49" r:id="rId3"/>
  </hyperlinks>
  <pageMargins left="0.7" right="0.7" top="0.75" bottom="0.75" header="0.3" footer="0.3"/>
  <pageSetup paperSize="9" orientation="portrait" r:id="rId4"/>
  <ignoredErrors>
    <ignoredError sqref="B1: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C40" workbookViewId="0">
      <selection activeCell="D20" sqref="D20"/>
    </sheetView>
  </sheetViews>
  <sheetFormatPr defaultRowHeight="15.75" x14ac:dyDescent="0.25"/>
  <cols>
    <col min="3" max="3" width="25.5" bestFit="1" customWidth="1"/>
    <col min="4" max="4" width="25.5" customWidth="1"/>
    <col min="5" max="5" width="28" bestFit="1" customWidth="1"/>
  </cols>
  <sheetData>
    <row r="1" spans="1:6" x14ac:dyDescent="0.25">
      <c r="A1" t="s">
        <v>450</v>
      </c>
      <c r="B1" t="s">
        <v>671</v>
      </c>
      <c r="C1" t="s">
        <v>819</v>
      </c>
      <c r="D1" t="s">
        <v>823</v>
      </c>
      <c r="F1" t="s">
        <v>860</v>
      </c>
    </row>
    <row r="2" spans="1:6" x14ac:dyDescent="0.25">
      <c r="A2">
        <v>1</v>
      </c>
      <c r="B2" t="s">
        <v>529</v>
      </c>
      <c r="C2" t="s">
        <v>672</v>
      </c>
      <c r="D2" t="str">
        <f>TRIM(RIGHT(C2,LEN(TRIM(C2))-1))</f>
        <v>ときめく むねは</v>
      </c>
      <c r="E2" t="s">
        <v>820</v>
      </c>
      <c r="F2" t="s">
        <v>861</v>
      </c>
    </row>
    <row r="3" spans="1:6" x14ac:dyDescent="0.25">
      <c r="A3">
        <v>2</v>
      </c>
      <c r="B3" t="s">
        <v>530</v>
      </c>
      <c r="C3" t="s">
        <v>673</v>
      </c>
      <c r="D3" t="str">
        <f t="shared" ref="D3:D66" si="0">TRIM(RIGHT(C3,LEN(TRIM(C3))-1))</f>
        <v>かたおもいなの</v>
      </c>
      <c r="E3" t="s">
        <v>834</v>
      </c>
      <c r="F3" t="s">
        <v>861</v>
      </c>
    </row>
    <row r="4" spans="1:6" x14ac:dyDescent="0.25">
      <c r="A4">
        <v>3</v>
      </c>
      <c r="B4" t="s">
        <v>531</v>
      </c>
      <c r="C4" t="s">
        <v>674</v>
      </c>
      <c r="D4" t="str">
        <f t="shared" si="0"/>
        <v>こくはく します</v>
      </c>
      <c r="E4" t="s">
        <v>825</v>
      </c>
      <c r="F4" t="s">
        <v>861</v>
      </c>
    </row>
    <row r="5" spans="1:6" x14ac:dyDescent="0.25">
      <c r="A5">
        <v>4</v>
      </c>
      <c r="B5" t="s">
        <v>532</v>
      </c>
      <c r="C5" t="s">
        <v>675</v>
      </c>
      <c r="D5" t="str">
        <f t="shared" si="0"/>
        <v>『スキでした♥』</v>
      </c>
      <c r="E5" t="s">
        <v>824</v>
      </c>
      <c r="F5" t="s">
        <v>861</v>
      </c>
    </row>
    <row r="6" spans="1:6" x14ac:dyDescent="0.25">
      <c r="A6">
        <v>5</v>
      </c>
      <c r="B6" t="s">
        <v>533</v>
      </c>
      <c r="C6" t="s">
        <v>676</v>
      </c>
      <c r="D6" t="str">
        <f t="shared" si="0"/>
        <v>ひとみを とじて</v>
      </c>
      <c r="E6" t="s">
        <v>826</v>
      </c>
      <c r="F6" t="s">
        <v>861</v>
      </c>
    </row>
    <row r="7" spans="1:6" x14ac:dyDescent="0.25">
      <c r="A7">
        <v>6</v>
      </c>
      <c r="B7" t="s">
        <v>534</v>
      </c>
      <c r="C7" t="s">
        <v>677</v>
      </c>
      <c r="D7" t="str">
        <f t="shared" si="0"/>
        <v>なげキッス</v>
      </c>
      <c r="E7" t="s">
        <v>827</v>
      </c>
      <c r="F7" t="s">
        <v>861</v>
      </c>
    </row>
    <row r="8" spans="1:6" x14ac:dyDescent="0.25">
      <c r="A8">
        <v>7</v>
      </c>
      <c r="B8" t="s">
        <v>535</v>
      </c>
      <c r="C8" t="s">
        <v>678</v>
      </c>
      <c r="D8" t="str">
        <f t="shared" si="0"/>
        <v>あなたの ココロ</v>
      </c>
      <c r="E8" t="s">
        <v>828</v>
      </c>
      <c r="F8" t="s">
        <v>861</v>
      </c>
    </row>
    <row r="9" spans="1:6" x14ac:dyDescent="0.25">
      <c r="A9">
        <v>8</v>
      </c>
      <c r="B9" t="s">
        <v>536</v>
      </c>
      <c r="C9" t="s">
        <v>679</v>
      </c>
      <c r="D9" t="str">
        <f t="shared" si="0"/>
        <v>ドリーミン♥</v>
      </c>
      <c r="E9" t="s">
        <v>829</v>
      </c>
      <c r="F9" t="s">
        <v>861</v>
      </c>
    </row>
    <row r="10" spans="1:6" x14ac:dyDescent="0.25">
      <c r="A10">
        <v>9</v>
      </c>
      <c r="B10" t="s">
        <v>537</v>
      </c>
      <c r="C10" t="s">
        <v>680</v>
      </c>
      <c r="D10" t="str">
        <f t="shared" si="0"/>
        <v>ドキドキしちゃう</v>
      </c>
      <c r="E10" t="s">
        <v>830</v>
      </c>
      <c r="F10" t="s">
        <v>861</v>
      </c>
    </row>
    <row r="11" spans="1:6" x14ac:dyDescent="0.25">
      <c r="A11">
        <v>10</v>
      </c>
      <c r="B11" t="s">
        <v>538</v>
      </c>
      <c r="C11" t="s">
        <v>681</v>
      </c>
      <c r="D11" t="str">
        <f t="shared" si="0"/>
        <v>ピンクの ルージュは</v>
      </c>
      <c r="E11" t="s">
        <v>831</v>
      </c>
      <c r="F11" t="s">
        <v>861</v>
      </c>
    </row>
    <row r="12" spans="1:6" x14ac:dyDescent="0.25">
      <c r="A12">
        <v>11</v>
      </c>
      <c r="B12" t="s">
        <v>539</v>
      </c>
      <c r="C12" t="s">
        <v>682</v>
      </c>
      <c r="D12" t="str">
        <f t="shared" si="0"/>
        <v>ステキな よかん</v>
      </c>
      <c r="E12" t="s">
        <v>832</v>
      </c>
      <c r="F12" t="s">
        <v>861</v>
      </c>
    </row>
    <row r="13" spans="1:6" x14ac:dyDescent="0.25">
      <c r="A13">
        <v>12</v>
      </c>
      <c r="B13" t="s">
        <v>540</v>
      </c>
      <c r="C13" t="s">
        <v>683</v>
      </c>
      <c r="D13" t="str">
        <f t="shared" si="0"/>
        <v>ささやきたいの</v>
      </c>
      <c r="E13" t="s">
        <v>833</v>
      </c>
      <c r="F13" t="s">
        <v>861</v>
      </c>
    </row>
    <row r="14" spans="1:6" x14ac:dyDescent="0.25">
      <c r="A14">
        <v>13</v>
      </c>
      <c r="B14" t="s">
        <v>541</v>
      </c>
      <c r="C14" t="s">
        <v>684</v>
      </c>
      <c r="D14" t="str">
        <f t="shared" si="0"/>
        <v>『マイダーリン♥』</v>
      </c>
      <c r="E14" t="s">
        <v>835</v>
      </c>
      <c r="F14" t="s">
        <v>861</v>
      </c>
    </row>
    <row r="15" spans="1:6" x14ac:dyDescent="0.25">
      <c r="A15">
        <v>14</v>
      </c>
      <c r="B15" t="s">
        <v>542</v>
      </c>
      <c r="C15" t="s">
        <v>685</v>
      </c>
      <c r="D15" t="str">
        <f t="shared" si="0"/>
        <v>くちづけ したら</v>
      </c>
      <c r="E15" t="s">
        <v>836</v>
      </c>
      <c r="F15" t="s">
        <v>861</v>
      </c>
    </row>
    <row r="16" spans="1:6" x14ac:dyDescent="0.25">
      <c r="A16">
        <v>15</v>
      </c>
      <c r="B16" t="s">
        <v>543</v>
      </c>
      <c r="C16" t="s">
        <v>686</v>
      </c>
      <c r="D16" t="str">
        <f t="shared" si="0"/>
        <v>フォーリン ラブ♥</v>
      </c>
      <c r="E16" t="s">
        <v>837</v>
      </c>
      <c r="F16" t="s">
        <v>861</v>
      </c>
    </row>
    <row r="17" spans="1:6" x14ac:dyDescent="0.25">
      <c r="A17">
        <v>16</v>
      </c>
      <c r="B17" t="s">
        <v>544</v>
      </c>
      <c r="C17" t="s">
        <v>687</v>
      </c>
      <c r="D17" t="str">
        <f t="shared" si="0"/>
        <v>こいの てんしを</v>
      </c>
      <c r="E17" t="s">
        <v>838</v>
      </c>
      <c r="F17" t="s">
        <v>861</v>
      </c>
    </row>
    <row r="18" spans="1:6" x14ac:dyDescent="0.25">
      <c r="A18">
        <v>17</v>
      </c>
      <c r="B18" t="s">
        <v>545</v>
      </c>
      <c r="C18" t="s">
        <v>688</v>
      </c>
      <c r="D18" t="str">
        <f t="shared" si="0"/>
        <v>だきしめたい</v>
      </c>
      <c r="E18" t="s">
        <v>839</v>
      </c>
      <c r="F18" t="s">
        <v>861</v>
      </c>
    </row>
    <row r="19" spans="1:6" x14ac:dyDescent="0.25">
      <c r="A19">
        <v>18</v>
      </c>
      <c r="B19" t="s">
        <v>546</v>
      </c>
      <c r="C19" t="s">
        <v>689</v>
      </c>
      <c r="D19" t="str">
        <f t="shared" si="0"/>
        <v>アナタに むちゅう</v>
      </c>
      <c r="E19" t="s">
        <v>840</v>
      </c>
      <c r="F19" t="s">
        <v>861</v>
      </c>
    </row>
    <row r="20" spans="1:6" x14ac:dyDescent="0.25">
      <c r="A20">
        <v>19</v>
      </c>
      <c r="B20" t="s">
        <v>547</v>
      </c>
      <c r="C20" t="s">
        <v>690</v>
      </c>
      <c r="D20" t="str">
        <f t="shared" si="0"/>
        <v>ふたりの こいは</v>
      </c>
      <c r="E20" t="s">
        <v>841</v>
      </c>
      <c r="F20" t="s">
        <v>861</v>
      </c>
    </row>
    <row r="21" spans="1:6" x14ac:dyDescent="0.25">
      <c r="A21">
        <v>20</v>
      </c>
      <c r="B21" t="s">
        <v>548</v>
      </c>
      <c r="C21" t="s">
        <v>691</v>
      </c>
      <c r="D21" t="str">
        <f t="shared" si="0"/>
        <v>ママには ないしょ</v>
      </c>
      <c r="E21" t="s">
        <v>842</v>
      </c>
      <c r="F21" t="s">
        <v>861</v>
      </c>
    </row>
    <row r="22" spans="1:6" x14ac:dyDescent="0.25">
      <c r="A22">
        <v>21</v>
      </c>
      <c r="B22" t="s">
        <v>549</v>
      </c>
      <c r="C22" t="s">
        <v>692</v>
      </c>
      <c r="D22" t="str">
        <f t="shared" si="0"/>
        <v>そっと つぶやく</v>
      </c>
      <c r="E22" t="s">
        <v>843</v>
      </c>
      <c r="F22" t="s">
        <v>861</v>
      </c>
    </row>
    <row r="23" spans="1:6" x14ac:dyDescent="0.25">
      <c r="A23">
        <v>22</v>
      </c>
      <c r="B23" t="s">
        <v>550</v>
      </c>
      <c r="C23" t="s">
        <v>693</v>
      </c>
      <c r="D23" t="str">
        <f t="shared" si="0"/>
        <v>『ごめんなさい……』</v>
      </c>
      <c r="E23" t="s">
        <v>844</v>
      </c>
      <c r="F23" t="s">
        <v>861</v>
      </c>
    </row>
    <row r="24" spans="1:6" x14ac:dyDescent="0.25">
      <c r="A24">
        <v>23</v>
      </c>
      <c r="B24" t="s">
        <v>551</v>
      </c>
      <c r="C24" t="s">
        <v>694</v>
      </c>
      <c r="D24" t="str">
        <f t="shared" si="0"/>
        <v>アナタと ふたり</v>
      </c>
      <c r="E24" t="s">
        <v>845</v>
      </c>
      <c r="F24" t="s">
        <v>861</v>
      </c>
    </row>
    <row r="25" spans="1:6" x14ac:dyDescent="0.25">
      <c r="A25">
        <v>24</v>
      </c>
      <c r="B25" t="s">
        <v>552</v>
      </c>
      <c r="C25" t="s">
        <v>695</v>
      </c>
      <c r="D25" t="str">
        <f t="shared" si="0"/>
        <v>ゆめの くに</v>
      </c>
      <c r="E25" t="s">
        <v>846</v>
      </c>
      <c r="F25" t="s">
        <v>861</v>
      </c>
    </row>
    <row r="26" spans="1:6" x14ac:dyDescent="0.25">
      <c r="A26">
        <v>25</v>
      </c>
      <c r="B26" t="s">
        <v>553</v>
      </c>
      <c r="C26" t="s">
        <v>696</v>
      </c>
      <c r="D26" t="str">
        <f t="shared" si="0"/>
        <v>はじめての こい</v>
      </c>
      <c r="E26" t="s">
        <v>847</v>
      </c>
      <c r="F26" t="s">
        <v>861</v>
      </c>
    </row>
    <row r="27" spans="1:6" x14ac:dyDescent="0.25">
      <c r="A27">
        <v>26</v>
      </c>
      <c r="B27" t="s">
        <v>554</v>
      </c>
      <c r="C27" t="s">
        <v>697</v>
      </c>
      <c r="D27" t="str">
        <f t="shared" si="0"/>
        <v>わすれない</v>
      </c>
      <c r="E27" t="s">
        <v>848</v>
      </c>
      <c r="F27" t="s">
        <v>861</v>
      </c>
    </row>
    <row r="28" spans="1:6" x14ac:dyDescent="0.25">
      <c r="A28">
        <v>27</v>
      </c>
      <c r="B28" t="s">
        <v>555</v>
      </c>
      <c r="C28" t="s">
        <v>698</v>
      </c>
      <c r="D28" t="str">
        <f t="shared" si="0"/>
        <v>ゆめみる しょうじょ</v>
      </c>
      <c r="E28" t="s">
        <v>849</v>
      </c>
      <c r="F28" t="s">
        <v>861</v>
      </c>
    </row>
    <row r="29" spans="1:6" x14ac:dyDescent="0.25">
      <c r="A29">
        <v>28</v>
      </c>
      <c r="B29" t="s">
        <v>556</v>
      </c>
      <c r="C29" t="s">
        <v>699</v>
      </c>
      <c r="D29" t="str">
        <f t="shared" si="0"/>
        <v>しろい チャペルは</v>
      </c>
      <c r="E29" t="s">
        <v>850</v>
      </c>
      <c r="F29" t="s">
        <v>861</v>
      </c>
    </row>
    <row r="30" spans="1:6" x14ac:dyDescent="0.25">
      <c r="A30">
        <v>29</v>
      </c>
      <c r="B30" t="s">
        <v>557</v>
      </c>
      <c r="C30" t="s">
        <v>700</v>
      </c>
      <c r="D30" t="str">
        <f t="shared" si="0"/>
        <v>ふたりの ひみつ</v>
      </c>
      <c r="E30" t="s">
        <v>851</v>
      </c>
      <c r="F30" t="s">
        <v>861</v>
      </c>
    </row>
    <row r="31" spans="1:6" x14ac:dyDescent="0.25">
      <c r="A31">
        <v>30</v>
      </c>
      <c r="B31" t="s">
        <v>558</v>
      </c>
      <c r="C31" t="s">
        <v>701</v>
      </c>
      <c r="D31" t="str">
        <f t="shared" si="0"/>
        <v>ほほえみ ながら</v>
      </c>
      <c r="E31" t="s">
        <v>852</v>
      </c>
      <c r="F31" t="s">
        <v>861</v>
      </c>
    </row>
    <row r="32" spans="1:6" x14ac:dyDescent="0.25">
      <c r="A32">
        <v>31</v>
      </c>
      <c r="B32" t="s">
        <v>559</v>
      </c>
      <c r="C32" t="s">
        <v>702</v>
      </c>
      <c r="D32" t="str">
        <f t="shared" si="0"/>
        <v>『じゃあ またね♥』</v>
      </c>
      <c r="E32" t="s">
        <v>853</v>
      </c>
      <c r="F32" t="s">
        <v>861</v>
      </c>
    </row>
    <row r="33" spans="1:7" x14ac:dyDescent="0.25">
      <c r="A33">
        <v>32</v>
      </c>
      <c r="B33" t="s">
        <v>560</v>
      </c>
      <c r="C33" t="s">
        <v>703</v>
      </c>
      <c r="D33" t="str">
        <f t="shared" si="0"/>
        <v>チーズケーキで</v>
      </c>
      <c r="E33" t="s">
        <v>854</v>
      </c>
      <c r="F33" t="s">
        <v>861</v>
      </c>
    </row>
    <row r="34" spans="1:7" x14ac:dyDescent="0.25">
      <c r="A34">
        <v>33</v>
      </c>
      <c r="B34" t="s">
        <v>561</v>
      </c>
      <c r="C34" t="s">
        <v>704</v>
      </c>
      <c r="D34" t="str">
        <f t="shared" si="0"/>
        <v>さよならね</v>
      </c>
      <c r="E34" t="s">
        <v>855</v>
      </c>
      <c r="F34" t="s">
        <v>861</v>
      </c>
    </row>
    <row r="35" spans="1:7" x14ac:dyDescent="0.25">
      <c r="A35">
        <v>34</v>
      </c>
      <c r="B35" t="s">
        <v>562</v>
      </c>
      <c r="C35" t="s">
        <v>705</v>
      </c>
      <c r="D35" t="str">
        <f t="shared" si="0"/>
        <v>キミの そのゆめ</v>
      </c>
      <c r="E35" t="s">
        <v>856</v>
      </c>
      <c r="F35" t="s">
        <v>861</v>
      </c>
    </row>
    <row r="36" spans="1:7" x14ac:dyDescent="0.25">
      <c r="A36">
        <v>35</v>
      </c>
      <c r="B36" t="s">
        <v>563</v>
      </c>
      <c r="C36" t="s">
        <v>706</v>
      </c>
      <c r="D36" t="str">
        <f t="shared" si="0"/>
        <v>しんじてる</v>
      </c>
      <c r="E36" t="s">
        <v>857</v>
      </c>
      <c r="F36" t="s">
        <v>861</v>
      </c>
    </row>
    <row r="37" spans="1:7" x14ac:dyDescent="0.25">
      <c r="A37">
        <v>36</v>
      </c>
      <c r="B37" t="s">
        <v>564</v>
      </c>
      <c r="C37" t="s">
        <v>707</v>
      </c>
      <c r="D37" t="str">
        <f t="shared" si="0"/>
        <v>つれて いってね</v>
      </c>
      <c r="E37" t="s">
        <v>858</v>
      </c>
      <c r="F37" t="s">
        <v>861</v>
      </c>
    </row>
    <row r="38" spans="1:7" x14ac:dyDescent="0.25">
      <c r="A38">
        <v>37</v>
      </c>
      <c r="B38" t="s">
        <v>524</v>
      </c>
      <c r="C38" t="s">
        <v>708</v>
      </c>
      <c r="D38" t="str">
        <f t="shared" si="0"/>
        <v>あかい マントは</v>
      </c>
      <c r="E38" t="s">
        <v>859</v>
      </c>
      <c r="F38" t="s">
        <v>898</v>
      </c>
    </row>
    <row r="39" spans="1:7" x14ac:dyDescent="0.25">
      <c r="A39">
        <v>38</v>
      </c>
      <c r="B39" t="s">
        <v>565</v>
      </c>
      <c r="C39" t="s">
        <v>709</v>
      </c>
      <c r="D39" t="str">
        <f t="shared" si="0"/>
        <v>せいぎの ちかい</v>
      </c>
      <c r="E39" t="s">
        <v>862</v>
      </c>
      <c r="F39" t="s">
        <v>898</v>
      </c>
    </row>
    <row r="40" spans="1:7" x14ac:dyDescent="0.25">
      <c r="A40">
        <v>39</v>
      </c>
      <c r="B40" t="s">
        <v>566</v>
      </c>
      <c r="C40" t="s">
        <v>710</v>
      </c>
      <c r="D40" t="str">
        <f t="shared" si="0"/>
        <v>いまだ! ぶつけろ!</v>
      </c>
      <c r="E40" t="s">
        <v>863</v>
      </c>
      <c r="F40" t="s">
        <v>898</v>
      </c>
    </row>
    <row r="41" spans="1:7" x14ac:dyDescent="0.25">
      <c r="A41">
        <v>40</v>
      </c>
      <c r="B41" t="s">
        <v>567</v>
      </c>
      <c r="C41" t="s">
        <v>711</v>
      </c>
      <c r="D41" t="str">
        <f t="shared" si="0"/>
        <v>『サンダガ パンチ!』</v>
      </c>
      <c r="E41" t="s">
        <v>864</v>
      </c>
      <c r="F41" t="s">
        <v>898</v>
      </c>
      <c r="G41" t="s">
        <v>42</v>
      </c>
    </row>
    <row r="42" spans="1:7" x14ac:dyDescent="0.25">
      <c r="A42">
        <v>41</v>
      </c>
      <c r="B42" t="s">
        <v>568</v>
      </c>
      <c r="C42" t="s">
        <v>712</v>
      </c>
      <c r="D42" t="str">
        <f t="shared" si="0"/>
        <v>さあ クリスタルで</v>
      </c>
      <c r="E42" t="s">
        <v>865</v>
      </c>
      <c r="F42" t="s">
        <v>898</v>
      </c>
    </row>
    <row r="43" spans="1:7" x14ac:dyDescent="0.25">
      <c r="A43">
        <v>42</v>
      </c>
      <c r="B43" t="s">
        <v>569</v>
      </c>
      <c r="C43" t="s">
        <v>713</v>
      </c>
      <c r="D43" t="str">
        <f t="shared" si="0"/>
        <v>へんしんだ!</v>
      </c>
      <c r="E43" t="s">
        <v>866</v>
      </c>
      <c r="F43" t="s">
        <v>898</v>
      </c>
    </row>
    <row r="44" spans="1:7" x14ac:dyDescent="0.25">
      <c r="A44">
        <v>43</v>
      </c>
      <c r="B44" t="s">
        <v>570</v>
      </c>
      <c r="C44" t="s">
        <v>714</v>
      </c>
      <c r="D44" t="str">
        <f t="shared" si="0"/>
        <v>だいかいじゅうを</v>
      </c>
      <c r="E44" t="s">
        <v>867</v>
      </c>
      <c r="F44" t="s">
        <v>898</v>
      </c>
      <c r="G44" t="s">
        <v>868</v>
      </c>
    </row>
    <row r="45" spans="1:7" x14ac:dyDescent="0.25">
      <c r="A45">
        <v>44</v>
      </c>
      <c r="B45" t="s">
        <v>571</v>
      </c>
      <c r="C45" t="s">
        <v>715</v>
      </c>
      <c r="D45" t="str">
        <f t="shared" si="0"/>
        <v>なぎたおせ</v>
      </c>
      <c r="E45" t="s">
        <v>869</v>
      </c>
      <c r="F45" t="s">
        <v>898</v>
      </c>
    </row>
    <row r="46" spans="1:7" x14ac:dyDescent="0.25">
      <c r="A46">
        <v>45</v>
      </c>
      <c r="B46" t="s">
        <v>572</v>
      </c>
      <c r="C46" t="s">
        <v>716</v>
      </c>
      <c r="D46" t="str">
        <f t="shared" si="0"/>
        <v>ゆくぞ ボクらの</v>
      </c>
      <c r="E46" t="s">
        <v>870</v>
      </c>
      <c r="F46" t="s">
        <v>898</v>
      </c>
    </row>
    <row r="47" spans="1:7" x14ac:dyDescent="0.25">
      <c r="A47">
        <v>46</v>
      </c>
      <c r="B47" t="s">
        <v>573</v>
      </c>
      <c r="C47" t="s">
        <v>717</v>
      </c>
      <c r="D47" t="str">
        <f t="shared" si="0"/>
        <v>もえる ゆうひは</v>
      </c>
      <c r="E47" t="s">
        <v>871</v>
      </c>
      <c r="F47" t="s">
        <v>898</v>
      </c>
    </row>
    <row r="48" spans="1:7" x14ac:dyDescent="0.25">
      <c r="A48">
        <v>47</v>
      </c>
      <c r="B48" t="s">
        <v>574</v>
      </c>
      <c r="C48" t="s">
        <v>718</v>
      </c>
      <c r="D48" t="str">
        <f t="shared" si="0"/>
        <v>しょうりの あかし</v>
      </c>
      <c r="E48" t="s">
        <v>872</v>
      </c>
      <c r="F48" t="s">
        <v>898</v>
      </c>
    </row>
    <row r="49" spans="1:7" x14ac:dyDescent="0.25">
      <c r="A49">
        <v>48</v>
      </c>
      <c r="B49" t="s">
        <v>575</v>
      </c>
      <c r="C49" t="s">
        <v>719</v>
      </c>
      <c r="D49" t="str">
        <f t="shared" si="0"/>
        <v>だれかが よんでる</v>
      </c>
      <c r="E49" t="s">
        <v>873</v>
      </c>
      <c r="F49" t="s">
        <v>898</v>
      </c>
    </row>
    <row r="50" spans="1:7" x14ac:dyDescent="0.25">
      <c r="A50">
        <v>49</v>
      </c>
      <c r="B50" t="s">
        <v>576</v>
      </c>
      <c r="C50" t="s">
        <v>720</v>
      </c>
      <c r="D50" t="str">
        <f t="shared" si="0"/>
        <v>『ブリザガ キック!』</v>
      </c>
      <c r="E50" t="s">
        <v>874</v>
      </c>
      <c r="F50" t="s">
        <v>898</v>
      </c>
      <c r="G50" t="s">
        <v>42</v>
      </c>
    </row>
    <row r="51" spans="1:7" x14ac:dyDescent="0.25">
      <c r="A51">
        <v>50</v>
      </c>
      <c r="B51" t="s">
        <v>577</v>
      </c>
      <c r="C51" t="s">
        <v>721</v>
      </c>
      <c r="D51" t="str">
        <f t="shared" si="0"/>
        <v>あいと ゆうきで</v>
      </c>
      <c r="E51" t="s">
        <v>875</v>
      </c>
      <c r="F51" t="s">
        <v>898</v>
      </c>
    </row>
    <row r="52" spans="1:7" x14ac:dyDescent="0.25">
      <c r="A52">
        <v>51</v>
      </c>
      <c r="B52" t="s">
        <v>578</v>
      </c>
      <c r="C52" t="s">
        <v>722</v>
      </c>
      <c r="D52" t="str">
        <f t="shared" si="0"/>
        <v>とんでゆけ!</v>
      </c>
      <c r="E52" t="s">
        <v>876</v>
      </c>
      <c r="F52" t="s">
        <v>898</v>
      </c>
    </row>
    <row r="53" spans="1:7" x14ac:dyDescent="0.25">
      <c r="A53">
        <v>52</v>
      </c>
      <c r="B53" t="s">
        <v>579</v>
      </c>
      <c r="C53" t="s">
        <v>723</v>
      </c>
      <c r="D53" t="str">
        <f t="shared" si="0"/>
        <v>うちゅうの へいわ</v>
      </c>
      <c r="E53" t="s">
        <v>877</v>
      </c>
      <c r="F53" t="s">
        <v>898</v>
      </c>
    </row>
    <row r="54" spans="1:7" x14ac:dyDescent="0.25">
      <c r="A54">
        <v>53</v>
      </c>
      <c r="B54" t="s">
        <v>580</v>
      </c>
      <c r="C54" t="s">
        <v>724</v>
      </c>
      <c r="D54" t="str">
        <f t="shared" si="0"/>
        <v>まもりぬけ</v>
      </c>
      <c r="E54" t="s">
        <v>878</v>
      </c>
      <c r="F54" t="s">
        <v>898</v>
      </c>
    </row>
    <row r="55" spans="1:7" x14ac:dyDescent="0.25">
      <c r="A55">
        <v>54</v>
      </c>
      <c r="B55" t="s">
        <v>581</v>
      </c>
      <c r="C55" t="s">
        <v>725</v>
      </c>
      <c r="D55" t="str">
        <f t="shared" si="0"/>
        <v>せいぎの みかた</v>
      </c>
      <c r="E55" t="s">
        <v>879</v>
      </c>
      <c r="F55" t="s">
        <v>898</v>
      </c>
    </row>
    <row r="56" spans="1:7" x14ac:dyDescent="0.25">
      <c r="A56">
        <v>55</v>
      </c>
      <c r="B56" t="s">
        <v>582</v>
      </c>
      <c r="C56" t="s">
        <v>726</v>
      </c>
      <c r="D56" t="str">
        <f t="shared" si="0"/>
        <v>ひかる つるぎは</v>
      </c>
      <c r="E56" t="s">
        <v>880</v>
      </c>
      <c r="F56" t="s">
        <v>898</v>
      </c>
    </row>
    <row r="57" spans="1:7" x14ac:dyDescent="0.25">
      <c r="A57">
        <v>56</v>
      </c>
      <c r="B57" t="s">
        <v>583</v>
      </c>
      <c r="C57" t="s">
        <v>727</v>
      </c>
      <c r="D57" t="str">
        <f t="shared" si="0"/>
        <v>ゆうしゃの しるし</v>
      </c>
      <c r="E57" t="s">
        <v>881</v>
      </c>
      <c r="F57" t="s">
        <v>898</v>
      </c>
    </row>
    <row r="58" spans="1:7" x14ac:dyDescent="0.25">
      <c r="A58">
        <v>57</v>
      </c>
      <c r="B58" t="s">
        <v>584</v>
      </c>
      <c r="C58" t="s">
        <v>728</v>
      </c>
      <c r="D58" t="str">
        <f t="shared" si="0"/>
        <v>あくの てさきに</v>
      </c>
      <c r="E58" t="s">
        <v>882</v>
      </c>
      <c r="F58" t="s">
        <v>898</v>
      </c>
    </row>
    <row r="59" spans="1:7" x14ac:dyDescent="0.25">
      <c r="A59">
        <v>58</v>
      </c>
      <c r="B59" t="s">
        <v>585</v>
      </c>
      <c r="C59" t="s">
        <v>729</v>
      </c>
      <c r="D59" t="str">
        <f t="shared" si="0"/>
        <v>『ファイガ アタック!』</v>
      </c>
      <c r="E59" t="s">
        <v>883</v>
      </c>
      <c r="F59" t="s">
        <v>898</v>
      </c>
      <c r="G59" t="s">
        <v>42</v>
      </c>
    </row>
    <row r="60" spans="1:7" x14ac:dyDescent="0.25">
      <c r="A60">
        <v>59</v>
      </c>
      <c r="B60" t="s">
        <v>586</v>
      </c>
      <c r="C60" t="s">
        <v>730</v>
      </c>
      <c r="D60" t="str">
        <f t="shared" si="0"/>
        <v>ゆうじょう パワーで</v>
      </c>
      <c r="E60" t="s">
        <v>884</v>
      </c>
      <c r="F60" t="s">
        <v>898</v>
      </c>
    </row>
    <row r="61" spans="1:7" x14ac:dyDescent="0.25">
      <c r="A61">
        <v>60</v>
      </c>
      <c r="B61" t="s">
        <v>587</v>
      </c>
      <c r="C61" t="s">
        <v>731</v>
      </c>
      <c r="D61" t="str">
        <f t="shared" si="0"/>
        <v>がったいだ!</v>
      </c>
      <c r="E61" t="s">
        <v>885</v>
      </c>
      <c r="F61" t="s">
        <v>898</v>
      </c>
      <c r="G61" t="s">
        <v>886</v>
      </c>
    </row>
    <row r="62" spans="1:7" x14ac:dyDescent="0.25">
      <c r="A62">
        <v>61</v>
      </c>
      <c r="B62" t="s">
        <v>588</v>
      </c>
      <c r="C62" t="s">
        <v>732</v>
      </c>
      <c r="D62" t="str">
        <f t="shared" si="0"/>
        <v>せいぎの いかりを</v>
      </c>
      <c r="E62" t="s">
        <v>887</v>
      </c>
      <c r="F62" t="s">
        <v>898</v>
      </c>
    </row>
    <row r="63" spans="1:7" x14ac:dyDescent="0.25">
      <c r="A63">
        <v>62</v>
      </c>
      <c r="B63" t="s">
        <v>589</v>
      </c>
      <c r="C63" t="s">
        <v>733</v>
      </c>
      <c r="D63" t="str">
        <f t="shared" si="0"/>
        <v>つらぬくぞ</v>
      </c>
      <c r="E63" t="s">
        <v>888</v>
      </c>
      <c r="F63" t="s">
        <v>898</v>
      </c>
    </row>
    <row r="64" spans="1:7" x14ac:dyDescent="0.25">
      <c r="A64">
        <v>63</v>
      </c>
      <c r="B64" t="s">
        <v>590</v>
      </c>
      <c r="C64" t="s">
        <v>734</v>
      </c>
      <c r="D64" t="str">
        <f t="shared" si="0"/>
        <v>ぎんが ヒーロー</v>
      </c>
      <c r="E64" t="s">
        <v>889</v>
      </c>
      <c r="F64" t="s">
        <v>898</v>
      </c>
    </row>
    <row r="65" spans="1:7" x14ac:dyDescent="0.25">
      <c r="A65">
        <v>64</v>
      </c>
      <c r="B65" t="s">
        <v>591</v>
      </c>
      <c r="C65" t="s">
        <v>735</v>
      </c>
      <c r="D65" t="str">
        <f t="shared" si="0"/>
        <v>するどい ツメは</v>
      </c>
      <c r="E65" t="s">
        <v>890</v>
      </c>
      <c r="F65" t="s">
        <v>898</v>
      </c>
    </row>
    <row r="66" spans="1:7" x14ac:dyDescent="0.25">
      <c r="A66">
        <v>65</v>
      </c>
      <c r="B66" t="s">
        <v>592</v>
      </c>
      <c r="C66" t="s">
        <v>736</v>
      </c>
      <c r="D66" t="str">
        <f t="shared" si="0"/>
        <v>じゃあくな こころ</v>
      </c>
      <c r="E66" t="s">
        <v>891</v>
      </c>
      <c r="F66" t="s">
        <v>898</v>
      </c>
    </row>
    <row r="67" spans="1:7" x14ac:dyDescent="0.25">
      <c r="A67">
        <v>66</v>
      </c>
      <c r="B67" t="s">
        <v>593</v>
      </c>
      <c r="C67" t="s">
        <v>737</v>
      </c>
      <c r="D67" t="str">
        <f t="shared" ref="D67:D130" si="1">TRIM(RIGHT(C67,LEN(TRIM(C67))-1))</f>
        <v>くらえ! ひっさつ!</v>
      </c>
      <c r="E67" t="s">
        <v>892</v>
      </c>
      <c r="F67" t="s">
        <v>898</v>
      </c>
    </row>
    <row r="68" spans="1:7" x14ac:dyDescent="0.25">
      <c r="A68">
        <v>67</v>
      </c>
      <c r="B68" t="s">
        <v>594</v>
      </c>
      <c r="C68" t="s">
        <v>738</v>
      </c>
      <c r="D68" t="str">
        <f t="shared" si="1"/>
        <v>『ケアルガ ビーム!』</v>
      </c>
      <c r="E68" t="s">
        <v>893</v>
      </c>
      <c r="F68" t="s">
        <v>898</v>
      </c>
      <c r="G68" t="s">
        <v>42</v>
      </c>
    </row>
    <row r="69" spans="1:7" x14ac:dyDescent="0.25">
      <c r="A69">
        <v>68</v>
      </c>
      <c r="B69" t="s">
        <v>595</v>
      </c>
      <c r="C69" t="s">
        <v>739</v>
      </c>
      <c r="D69" t="str">
        <f t="shared" si="1"/>
        <v>あつい ちしおで</v>
      </c>
      <c r="E69" t="s">
        <v>894</v>
      </c>
      <c r="F69" t="s">
        <v>898</v>
      </c>
    </row>
    <row r="70" spans="1:7" x14ac:dyDescent="0.25">
      <c r="A70">
        <v>69</v>
      </c>
      <c r="B70" t="s">
        <v>596</v>
      </c>
      <c r="C70" t="s">
        <v>740</v>
      </c>
      <c r="D70" t="str">
        <f t="shared" si="1"/>
        <v>ひを つけろ!</v>
      </c>
      <c r="E70" t="s">
        <v>895</v>
      </c>
      <c r="F70" t="s">
        <v>898</v>
      </c>
    </row>
    <row r="71" spans="1:7" x14ac:dyDescent="0.25">
      <c r="A71">
        <v>70</v>
      </c>
      <c r="B71" t="s">
        <v>597</v>
      </c>
      <c r="C71" t="s">
        <v>741</v>
      </c>
      <c r="D71" t="str">
        <f t="shared" si="1"/>
        <v>きょだいな てきを</v>
      </c>
      <c r="E71" t="s">
        <v>896</v>
      </c>
      <c r="F71" t="s">
        <v>898</v>
      </c>
    </row>
    <row r="72" spans="1:7" x14ac:dyDescent="0.25">
      <c r="A72">
        <v>71</v>
      </c>
      <c r="B72" t="s">
        <v>598</v>
      </c>
      <c r="C72" t="s">
        <v>742</v>
      </c>
      <c r="D72" t="str">
        <f t="shared" si="1"/>
        <v>ゆるすまじ</v>
      </c>
      <c r="E72" t="s">
        <v>897</v>
      </c>
      <c r="F72" t="s">
        <v>898</v>
      </c>
    </row>
    <row r="73" spans="1:7" x14ac:dyDescent="0.25">
      <c r="A73">
        <v>72</v>
      </c>
      <c r="B73" t="s">
        <v>599</v>
      </c>
      <c r="C73" t="s">
        <v>743</v>
      </c>
      <c r="D73" t="str">
        <f t="shared" si="1"/>
        <v>むてきの せんし</v>
      </c>
      <c r="E73" t="s">
        <v>899</v>
      </c>
      <c r="F73" t="s">
        <v>898</v>
      </c>
    </row>
    <row r="74" spans="1:7" x14ac:dyDescent="0.25">
      <c r="A74">
        <v>73</v>
      </c>
      <c r="B74" t="s">
        <v>600</v>
      </c>
      <c r="C74" t="s">
        <v>744</v>
      </c>
      <c r="D74" t="str">
        <f t="shared" si="1"/>
        <v>おやじの ふねは</v>
      </c>
      <c r="E74" t="s">
        <v>903</v>
      </c>
      <c r="F74" t="s">
        <v>901</v>
      </c>
    </row>
    <row r="75" spans="1:7" x14ac:dyDescent="0.25">
      <c r="A75">
        <v>74</v>
      </c>
      <c r="B75" t="s">
        <v>601</v>
      </c>
      <c r="C75" t="s">
        <v>745</v>
      </c>
      <c r="D75" t="str">
        <f t="shared" si="1"/>
        <v>きたぐに そだち</v>
      </c>
      <c r="E75" t="s">
        <v>904</v>
      </c>
      <c r="F75" t="s">
        <v>901</v>
      </c>
    </row>
    <row r="76" spans="1:7" x14ac:dyDescent="0.25">
      <c r="A76">
        <v>75</v>
      </c>
      <c r="B76" t="s">
        <v>602</v>
      </c>
      <c r="C76" t="s">
        <v>746</v>
      </c>
      <c r="D76" t="str">
        <f t="shared" si="1"/>
        <v>りょうしの うたは</v>
      </c>
      <c r="E76" t="s">
        <v>905</v>
      </c>
      <c r="F76" t="s">
        <v>901</v>
      </c>
    </row>
    <row r="77" spans="1:7" x14ac:dyDescent="0.25">
      <c r="A77">
        <v>76</v>
      </c>
      <c r="B77" t="s">
        <v>603</v>
      </c>
      <c r="C77" t="s">
        <v>747</v>
      </c>
      <c r="D77" t="str">
        <f t="shared" si="1"/>
        <v>『エンヤコラ〜』</v>
      </c>
      <c r="E77" t="s">
        <v>906</v>
      </c>
      <c r="F77" t="s">
        <v>901</v>
      </c>
      <c r="G77" t="s">
        <v>907</v>
      </c>
    </row>
    <row r="78" spans="1:7" x14ac:dyDescent="0.25">
      <c r="A78">
        <v>77</v>
      </c>
      <c r="B78" t="s">
        <v>527</v>
      </c>
      <c r="C78" t="s">
        <v>748</v>
      </c>
      <c r="D78" t="str">
        <f t="shared" si="1"/>
        <v>ぎりと にんじょで</v>
      </c>
      <c r="E78" t="s">
        <v>908</v>
      </c>
      <c r="F78" t="s">
        <v>901</v>
      </c>
    </row>
    <row r="79" spans="1:7" x14ac:dyDescent="0.25">
      <c r="A79">
        <v>78</v>
      </c>
      <c r="B79" t="s">
        <v>604</v>
      </c>
      <c r="C79" t="s">
        <v>749</v>
      </c>
      <c r="D79" t="str">
        <f t="shared" si="1"/>
        <v>ナニワぶし</v>
      </c>
      <c r="E79" t="s">
        <v>910</v>
      </c>
      <c r="F79" t="s">
        <v>901</v>
      </c>
      <c r="G79" t="s">
        <v>909</v>
      </c>
    </row>
    <row r="80" spans="1:7" x14ac:dyDescent="0.25">
      <c r="A80">
        <v>79</v>
      </c>
      <c r="B80" t="s">
        <v>605</v>
      </c>
      <c r="C80" t="s">
        <v>750</v>
      </c>
      <c r="D80" t="str">
        <f t="shared" si="1"/>
        <v>とわの きずなを</v>
      </c>
      <c r="E80" t="s">
        <v>911</v>
      </c>
      <c r="F80" t="s">
        <v>901</v>
      </c>
    </row>
    <row r="81" spans="1:7" x14ac:dyDescent="0.25">
      <c r="A81">
        <v>80</v>
      </c>
      <c r="B81" t="s">
        <v>606</v>
      </c>
      <c r="C81" t="s">
        <v>751</v>
      </c>
      <c r="D81" t="str">
        <f t="shared" si="1"/>
        <v>のみほした</v>
      </c>
      <c r="E81" t="s">
        <v>912</v>
      </c>
      <c r="F81" t="s">
        <v>901</v>
      </c>
    </row>
    <row r="82" spans="1:7" x14ac:dyDescent="0.25">
      <c r="A82">
        <v>81</v>
      </c>
      <c r="B82" t="s">
        <v>607</v>
      </c>
      <c r="C82" t="s">
        <v>752</v>
      </c>
      <c r="D82" t="str">
        <f t="shared" si="1"/>
        <v>みなとの まちさ</v>
      </c>
      <c r="E82" t="s">
        <v>913</v>
      </c>
      <c r="F82" t="s">
        <v>901</v>
      </c>
    </row>
    <row r="83" spans="1:7" x14ac:dyDescent="0.25">
      <c r="A83">
        <v>82</v>
      </c>
      <c r="B83" t="s">
        <v>608</v>
      </c>
      <c r="C83" t="s">
        <v>753</v>
      </c>
      <c r="D83" t="str">
        <f t="shared" si="1"/>
        <v>ネオンの まちは</v>
      </c>
      <c r="E83" t="s">
        <v>914</v>
      </c>
      <c r="F83" t="s">
        <v>901</v>
      </c>
    </row>
    <row r="84" spans="1:7" x14ac:dyDescent="0.25">
      <c r="A84">
        <v>83</v>
      </c>
      <c r="B84" t="s">
        <v>609</v>
      </c>
      <c r="C84" t="s">
        <v>754</v>
      </c>
      <c r="D84" t="str">
        <f t="shared" si="1"/>
        <v>みれんが つのる</v>
      </c>
      <c r="E84" t="s">
        <v>915</v>
      </c>
      <c r="F84" t="s">
        <v>901</v>
      </c>
    </row>
    <row r="85" spans="1:7" x14ac:dyDescent="0.25">
      <c r="A85">
        <v>84</v>
      </c>
      <c r="B85" t="s">
        <v>610</v>
      </c>
      <c r="C85" t="s">
        <v>755</v>
      </c>
      <c r="D85" t="str">
        <f t="shared" si="1"/>
        <v>うみが ないてる</v>
      </c>
      <c r="E85" t="s">
        <v>919</v>
      </c>
      <c r="F85" t="s">
        <v>901</v>
      </c>
    </row>
    <row r="86" spans="1:7" x14ac:dyDescent="0.25">
      <c r="A86">
        <v>85</v>
      </c>
      <c r="B86" t="s">
        <v>611</v>
      </c>
      <c r="C86" t="s">
        <v>756</v>
      </c>
      <c r="D86" t="str">
        <f>TRIM(RIGHT(C86,LEN(TRIM(C86))-1))</f>
        <v>『ハ〜 ヨサコイ』</v>
      </c>
      <c r="E86" t="s">
        <v>916</v>
      </c>
      <c r="F86" t="s">
        <v>901</v>
      </c>
      <c r="G86" t="s">
        <v>917</v>
      </c>
    </row>
    <row r="87" spans="1:7" x14ac:dyDescent="0.25">
      <c r="A87">
        <v>86</v>
      </c>
      <c r="B87" t="s">
        <v>612</v>
      </c>
      <c r="C87" t="s">
        <v>757</v>
      </c>
      <c r="D87" t="str">
        <f t="shared" si="1"/>
        <v>よるの さかばで</v>
      </c>
      <c r="E87" t="s">
        <v>918</v>
      </c>
      <c r="F87" t="s">
        <v>901</v>
      </c>
    </row>
    <row r="88" spans="1:7" x14ac:dyDescent="0.25">
      <c r="A88">
        <v>87</v>
      </c>
      <c r="B88" t="s">
        <v>613</v>
      </c>
      <c r="C88" t="s">
        <v>758</v>
      </c>
      <c r="D88" t="str">
        <f t="shared" si="1"/>
        <v>のむ さけは</v>
      </c>
      <c r="E88" t="s">
        <v>920</v>
      </c>
      <c r="F88" t="s">
        <v>901</v>
      </c>
    </row>
    <row r="89" spans="1:7" x14ac:dyDescent="0.25">
      <c r="A89">
        <v>88</v>
      </c>
      <c r="B89" t="s">
        <v>614</v>
      </c>
      <c r="C89" t="s">
        <v>759</v>
      </c>
      <c r="D89" t="str">
        <f t="shared" si="1"/>
        <v>ごぞう ろっぷを</v>
      </c>
      <c r="E89" t="s">
        <v>922</v>
      </c>
      <c r="F89" t="s">
        <v>901</v>
      </c>
      <c r="G89" t="s">
        <v>921</v>
      </c>
    </row>
    <row r="90" spans="1:7" x14ac:dyDescent="0.25">
      <c r="A90">
        <v>89</v>
      </c>
      <c r="B90" t="s">
        <v>615</v>
      </c>
      <c r="C90" t="s">
        <v>760</v>
      </c>
      <c r="D90" t="str">
        <f t="shared" si="1"/>
        <v>なぐさめる</v>
      </c>
      <c r="E90" t="s">
        <v>923</v>
      </c>
      <c r="F90" t="s">
        <v>901</v>
      </c>
    </row>
    <row r="91" spans="1:7" x14ac:dyDescent="0.25">
      <c r="A91">
        <v>90</v>
      </c>
      <c r="B91" t="s">
        <v>616</v>
      </c>
      <c r="C91" t="s">
        <v>761</v>
      </c>
      <c r="D91" t="str">
        <f t="shared" si="1"/>
        <v>それが おとこの</v>
      </c>
      <c r="E91" t="s">
        <v>924</v>
      </c>
      <c r="F91" t="s">
        <v>901</v>
      </c>
    </row>
    <row r="92" spans="1:7" x14ac:dyDescent="0.25">
      <c r="A92">
        <v>91</v>
      </c>
      <c r="B92" t="s">
        <v>617</v>
      </c>
      <c r="C92" t="s">
        <v>762</v>
      </c>
      <c r="D92" t="str">
        <f t="shared" si="1"/>
        <v>おきの カモメは</v>
      </c>
      <c r="E92" t="s">
        <v>925</v>
      </c>
      <c r="F92" t="s">
        <v>901</v>
      </c>
    </row>
    <row r="93" spans="1:7" x14ac:dyDescent="0.25">
      <c r="A93">
        <v>92</v>
      </c>
      <c r="B93" t="s">
        <v>525</v>
      </c>
      <c r="C93" t="s">
        <v>763</v>
      </c>
      <c r="D93" t="str">
        <f t="shared" si="1"/>
        <v>ヒュルリラ ヒュルリ</v>
      </c>
      <c r="E93" t="s">
        <v>926</v>
      </c>
      <c r="F93" t="s">
        <v>901</v>
      </c>
      <c r="G93" t="s">
        <v>927</v>
      </c>
    </row>
    <row r="94" spans="1:7" x14ac:dyDescent="0.25">
      <c r="A94">
        <v>93</v>
      </c>
      <c r="B94" t="s">
        <v>618</v>
      </c>
      <c r="C94" t="s">
        <v>764</v>
      </c>
      <c r="D94" t="str">
        <f t="shared" si="1"/>
        <v>てがみに かいた</v>
      </c>
      <c r="E94" t="s">
        <v>928</v>
      </c>
      <c r="F94" t="s">
        <v>901</v>
      </c>
    </row>
    <row r="95" spans="1:7" x14ac:dyDescent="0.25">
      <c r="A95">
        <v>94</v>
      </c>
      <c r="B95" t="s">
        <v>619</v>
      </c>
      <c r="C95" t="s">
        <v>765</v>
      </c>
      <c r="D95" t="str">
        <f t="shared" si="1"/>
        <v>『おふくろさん……』</v>
      </c>
      <c r="E95" t="s">
        <v>930</v>
      </c>
      <c r="F95" t="s">
        <v>901</v>
      </c>
      <c r="G95" s="1" t="s">
        <v>929</v>
      </c>
    </row>
    <row r="96" spans="1:7" x14ac:dyDescent="0.25">
      <c r="A96">
        <v>95</v>
      </c>
      <c r="B96" t="s">
        <v>620</v>
      </c>
      <c r="C96" t="s">
        <v>766</v>
      </c>
      <c r="D96" t="str">
        <f t="shared" si="1"/>
        <v>さけと なみだで</v>
      </c>
      <c r="E96" t="s">
        <v>931</v>
      </c>
      <c r="F96" t="s">
        <v>901</v>
      </c>
    </row>
    <row r="97" spans="1:6" x14ac:dyDescent="0.25">
      <c r="A97">
        <v>96</v>
      </c>
      <c r="B97" t="s">
        <v>621</v>
      </c>
      <c r="C97" t="s">
        <v>767</v>
      </c>
      <c r="D97" t="str">
        <f t="shared" si="1"/>
        <v>ひとりたび</v>
      </c>
      <c r="E97" t="s">
        <v>932</v>
      </c>
      <c r="F97" t="s">
        <v>901</v>
      </c>
    </row>
    <row r="98" spans="1:6" x14ac:dyDescent="0.25">
      <c r="A98">
        <v>97</v>
      </c>
      <c r="B98" t="s">
        <v>622</v>
      </c>
      <c r="C98" t="s">
        <v>768</v>
      </c>
      <c r="D98" t="str">
        <f t="shared" si="1"/>
        <v>おんな ごころを</v>
      </c>
      <c r="E98" t="s">
        <v>933</v>
      </c>
      <c r="F98" t="s">
        <v>901</v>
      </c>
    </row>
    <row r="99" spans="1:6" x14ac:dyDescent="0.25">
      <c r="A99">
        <v>98</v>
      </c>
      <c r="B99" t="s">
        <v>623</v>
      </c>
      <c r="C99" t="s">
        <v>769</v>
      </c>
      <c r="D99" t="str">
        <f t="shared" si="1"/>
        <v>うらみます</v>
      </c>
      <c r="E99" t="s">
        <v>934</v>
      </c>
      <c r="F99" t="s">
        <v>901</v>
      </c>
    </row>
    <row r="100" spans="1:6" x14ac:dyDescent="0.25">
      <c r="A100">
        <v>99</v>
      </c>
      <c r="B100" t="s">
        <v>624</v>
      </c>
      <c r="C100" t="s">
        <v>770</v>
      </c>
      <c r="D100" t="str">
        <f t="shared" si="1"/>
        <v>えんかみちだよ</v>
      </c>
      <c r="E100" t="s">
        <v>935</v>
      </c>
      <c r="F100" t="s">
        <v>901</v>
      </c>
    </row>
    <row r="101" spans="1:6" x14ac:dyDescent="0.25">
      <c r="A101">
        <v>100</v>
      </c>
      <c r="B101" t="s">
        <v>625</v>
      </c>
      <c r="C101" t="s">
        <v>771</v>
      </c>
      <c r="D101" t="str">
        <f t="shared" si="1"/>
        <v>しょせん おとこは</v>
      </c>
      <c r="E101" t="s">
        <v>936</v>
      </c>
      <c r="F101" t="s">
        <v>901</v>
      </c>
    </row>
    <row r="102" spans="1:6" x14ac:dyDescent="0.25">
      <c r="A102">
        <v>101</v>
      </c>
      <c r="B102" t="s">
        <v>626</v>
      </c>
      <c r="C102" t="s">
        <v>772</v>
      </c>
      <c r="D102" t="str">
        <f t="shared" si="1"/>
        <v>さむさが しみる</v>
      </c>
      <c r="E102" t="s">
        <v>937</v>
      </c>
      <c r="F102" t="s">
        <v>901</v>
      </c>
    </row>
    <row r="103" spans="1:6" x14ac:dyDescent="0.25">
      <c r="A103">
        <v>102</v>
      </c>
      <c r="B103" t="s">
        <v>627</v>
      </c>
      <c r="C103" t="s">
        <v>773</v>
      </c>
      <c r="D103" t="str">
        <f t="shared" si="1"/>
        <v>つたえて おくれ</v>
      </c>
      <c r="E103" t="s">
        <v>938</v>
      </c>
      <c r="F103" t="s">
        <v>901</v>
      </c>
    </row>
    <row r="104" spans="1:6" x14ac:dyDescent="0.25">
      <c r="A104">
        <v>103</v>
      </c>
      <c r="B104" t="s">
        <v>628</v>
      </c>
      <c r="C104" t="s">
        <v>774</v>
      </c>
      <c r="D104" t="str">
        <f t="shared" si="1"/>
        <v>この おもい</v>
      </c>
      <c r="E104" t="s">
        <v>939</v>
      </c>
      <c r="F104" t="s">
        <v>901</v>
      </c>
    </row>
    <row r="105" spans="1:6" x14ac:dyDescent="0.25">
      <c r="A105">
        <v>104</v>
      </c>
      <c r="B105" t="s">
        <v>629</v>
      </c>
      <c r="C105" t="s">
        <v>775</v>
      </c>
      <c r="D105" t="str">
        <f t="shared" si="1"/>
        <v>いっそ このまま</v>
      </c>
      <c r="E105" t="s">
        <v>940</v>
      </c>
      <c r="F105" t="s">
        <v>901</v>
      </c>
    </row>
    <row r="106" spans="1:6" x14ac:dyDescent="0.25">
      <c r="A106">
        <v>105</v>
      </c>
      <c r="B106" t="s">
        <v>630</v>
      </c>
      <c r="C106" t="s">
        <v>776</v>
      </c>
      <c r="D106" t="str">
        <f t="shared" si="1"/>
        <v>じごくまで</v>
      </c>
      <c r="E106" t="s">
        <v>941</v>
      </c>
      <c r="F106" t="s">
        <v>901</v>
      </c>
    </row>
    <row r="107" spans="1:6" x14ac:dyDescent="0.25">
      <c r="A107">
        <v>106</v>
      </c>
      <c r="B107" t="s">
        <v>631</v>
      </c>
      <c r="C107" t="s">
        <v>777</v>
      </c>
      <c r="D107" t="str">
        <f t="shared" si="1"/>
        <v>おいらの いのち</v>
      </c>
      <c r="E107" t="s">
        <v>942</v>
      </c>
      <c r="F107" t="s">
        <v>901</v>
      </c>
    </row>
    <row r="108" spans="1:6" x14ac:dyDescent="0.25">
      <c r="A108">
        <v>107</v>
      </c>
      <c r="B108" t="s">
        <v>632</v>
      </c>
      <c r="C108" t="s">
        <v>778</v>
      </c>
      <c r="D108" t="str">
        <f t="shared" si="1"/>
        <v>くれてやる</v>
      </c>
      <c r="E108" t="s">
        <v>943</v>
      </c>
      <c r="F108" t="s">
        <v>901</v>
      </c>
    </row>
    <row r="109" spans="1:6" x14ac:dyDescent="0.25">
      <c r="A109">
        <v>108</v>
      </c>
      <c r="B109" t="s">
        <v>633</v>
      </c>
      <c r="C109" t="s">
        <v>779</v>
      </c>
      <c r="D109" t="str">
        <f t="shared" si="1"/>
        <v>よかぜが つらい</v>
      </c>
      <c r="E109" t="s">
        <v>944</v>
      </c>
      <c r="F109" t="s">
        <v>901</v>
      </c>
    </row>
    <row r="110" spans="1:6" x14ac:dyDescent="0.25">
      <c r="A110">
        <v>109</v>
      </c>
      <c r="B110" t="s">
        <v>634</v>
      </c>
      <c r="C110" t="s">
        <v>780</v>
      </c>
      <c r="D110" t="str">
        <f t="shared" si="1"/>
        <v>おれの ハートは</v>
      </c>
      <c r="E110" t="s">
        <v>945</v>
      </c>
      <c r="F110" t="s">
        <v>900</v>
      </c>
    </row>
    <row r="111" spans="1:6" x14ac:dyDescent="0.25">
      <c r="A111">
        <v>110</v>
      </c>
      <c r="B111" t="s">
        <v>635</v>
      </c>
      <c r="C111" t="s">
        <v>781</v>
      </c>
      <c r="D111" t="str">
        <f t="shared" si="1"/>
        <v>ダイナマイ だぜ</v>
      </c>
      <c r="E111" t="s">
        <v>946</v>
      </c>
      <c r="F111" t="s">
        <v>900</v>
      </c>
    </row>
    <row r="112" spans="1:6" x14ac:dyDescent="0.25">
      <c r="A112">
        <v>111</v>
      </c>
      <c r="B112" t="s">
        <v>636</v>
      </c>
      <c r="C112" t="s">
        <v>782</v>
      </c>
      <c r="D112" t="str">
        <f t="shared" si="1"/>
        <v>さけび つづけろ</v>
      </c>
      <c r="E112" t="s">
        <v>947</v>
      </c>
      <c r="F112" t="s">
        <v>900</v>
      </c>
    </row>
    <row r="113" spans="1:6" x14ac:dyDescent="0.25">
      <c r="A113">
        <v>112</v>
      </c>
      <c r="B113" t="s">
        <v>637</v>
      </c>
      <c r="C113" t="s">
        <v>783</v>
      </c>
      <c r="D113" t="str">
        <f t="shared" si="1"/>
        <v>『オー イエー!』</v>
      </c>
      <c r="E113" t="s">
        <v>948</v>
      </c>
      <c r="F113" t="s">
        <v>900</v>
      </c>
    </row>
    <row r="114" spans="1:6" x14ac:dyDescent="0.25">
      <c r="A114">
        <v>113</v>
      </c>
      <c r="B114" t="s">
        <v>638</v>
      </c>
      <c r="C114" t="s">
        <v>784</v>
      </c>
      <c r="D114" t="str">
        <f t="shared" si="1"/>
        <v>だきあう たびに</v>
      </c>
      <c r="E114" t="s">
        <v>949</v>
      </c>
      <c r="F114" t="s">
        <v>900</v>
      </c>
    </row>
    <row r="115" spans="1:6" x14ac:dyDescent="0.25">
      <c r="A115">
        <v>114</v>
      </c>
      <c r="B115" t="s">
        <v>639</v>
      </c>
      <c r="C115" t="s">
        <v>785</v>
      </c>
      <c r="D115" t="str">
        <f t="shared" si="1"/>
        <v>アイラブユー</v>
      </c>
      <c r="E115" t="s">
        <v>950</v>
      </c>
      <c r="F115" t="s">
        <v>900</v>
      </c>
    </row>
    <row r="116" spans="1:6" x14ac:dyDescent="0.25">
      <c r="A116">
        <v>115</v>
      </c>
      <c r="B116" t="s">
        <v>640</v>
      </c>
      <c r="C116" t="s">
        <v>786</v>
      </c>
      <c r="D116" t="str">
        <f t="shared" si="1"/>
        <v>こんや おまえを</v>
      </c>
      <c r="E116" t="s">
        <v>952</v>
      </c>
      <c r="F116" t="s">
        <v>900</v>
      </c>
    </row>
    <row r="117" spans="1:6" x14ac:dyDescent="0.25">
      <c r="A117">
        <v>116</v>
      </c>
      <c r="B117" t="s">
        <v>641</v>
      </c>
      <c r="C117" t="s">
        <v>787</v>
      </c>
      <c r="D117" t="str">
        <f t="shared" si="1"/>
        <v>ホールド オン</v>
      </c>
      <c r="E117" t="s">
        <v>951</v>
      </c>
      <c r="F117" t="s">
        <v>900</v>
      </c>
    </row>
    <row r="118" spans="1:6" x14ac:dyDescent="0.25">
      <c r="A118">
        <v>117</v>
      </c>
      <c r="B118" t="s">
        <v>642</v>
      </c>
      <c r="C118" t="s">
        <v>788</v>
      </c>
      <c r="D118" t="str">
        <f t="shared" si="1"/>
        <v>キスミー ベイベー</v>
      </c>
      <c r="E118" t="s">
        <v>953</v>
      </c>
      <c r="F118" t="s">
        <v>900</v>
      </c>
    </row>
    <row r="119" spans="1:6" x14ac:dyDescent="0.25">
      <c r="A119">
        <v>118</v>
      </c>
      <c r="B119" t="s">
        <v>643</v>
      </c>
      <c r="C119" t="s">
        <v>789</v>
      </c>
      <c r="D119" t="str">
        <f t="shared" si="1"/>
        <v>ミッドナイトは</v>
      </c>
      <c r="E119" t="s">
        <v>954</v>
      </c>
      <c r="F119" t="s">
        <v>900</v>
      </c>
    </row>
    <row r="120" spans="1:6" x14ac:dyDescent="0.25">
      <c r="A120">
        <v>119</v>
      </c>
      <c r="B120" t="s">
        <v>644</v>
      </c>
      <c r="C120" t="s">
        <v>790</v>
      </c>
      <c r="D120" t="str">
        <f t="shared" si="1"/>
        <v>オー ロンリネス</v>
      </c>
      <c r="E120" t="s">
        <v>955</v>
      </c>
      <c r="F120" t="s">
        <v>900</v>
      </c>
    </row>
    <row r="121" spans="1:6" x14ac:dyDescent="0.25">
      <c r="A121">
        <v>120</v>
      </c>
      <c r="B121" t="s">
        <v>526</v>
      </c>
      <c r="C121" t="s">
        <v>791</v>
      </c>
      <c r="D121" t="str">
        <f t="shared" si="1"/>
        <v>なんども いうぜ</v>
      </c>
      <c r="E121" t="s">
        <v>956</v>
      </c>
      <c r="F121" t="s">
        <v>900</v>
      </c>
    </row>
    <row r="122" spans="1:6" x14ac:dyDescent="0.25">
      <c r="A122">
        <v>121</v>
      </c>
      <c r="B122" t="s">
        <v>528</v>
      </c>
      <c r="C122" t="s">
        <v>792</v>
      </c>
      <c r="D122" t="str">
        <f t="shared" si="1"/>
        <v>『フォーエバー』</v>
      </c>
      <c r="E122" t="s">
        <v>957</v>
      </c>
      <c r="F122" t="s">
        <v>900</v>
      </c>
    </row>
    <row r="123" spans="1:6" x14ac:dyDescent="0.25">
      <c r="A123">
        <v>122</v>
      </c>
      <c r="B123" t="s">
        <v>645</v>
      </c>
      <c r="C123" t="s">
        <v>793</v>
      </c>
      <c r="D123" t="str">
        <f t="shared" si="1"/>
        <v>オールナイトで</v>
      </c>
      <c r="E123" t="s">
        <v>958</v>
      </c>
      <c r="F123" t="s">
        <v>900</v>
      </c>
    </row>
    <row r="124" spans="1:6" x14ac:dyDescent="0.25">
      <c r="A124">
        <v>123</v>
      </c>
      <c r="B124" t="s">
        <v>646</v>
      </c>
      <c r="C124" t="s">
        <v>794</v>
      </c>
      <c r="D124" t="str">
        <f t="shared" si="1"/>
        <v>アイウォンチュー</v>
      </c>
      <c r="E124" t="s">
        <v>959</v>
      </c>
      <c r="F124" t="s">
        <v>900</v>
      </c>
    </row>
    <row r="125" spans="1:6" x14ac:dyDescent="0.25">
      <c r="A125">
        <v>124</v>
      </c>
      <c r="B125" t="s">
        <v>647</v>
      </c>
      <c r="C125" t="s">
        <v>795</v>
      </c>
      <c r="D125" t="str">
        <f t="shared" si="1"/>
        <v>ブロークンハートを</v>
      </c>
      <c r="E125" t="s">
        <v>960</v>
      </c>
      <c r="F125" t="s">
        <v>900</v>
      </c>
    </row>
    <row r="126" spans="1:6" x14ac:dyDescent="0.25">
      <c r="A126">
        <v>125</v>
      </c>
      <c r="B126" t="s">
        <v>648</v>
      </c>
      <c r="C126" t="s">
        <v>796</v>
      </c>
      <c r="D126" t="str">
        <f t="shared" si="1"/>
        <v>すてちまえ</v>
      </c>
      <c r="E126" t="s">
        <v>961</v>
      </c>
      <c r="F126" t="s">
        <v>900</v>
      </c>
    </row>
    <row r="127" spans="1:6" x14ac:dyDescent="0.25">
      <c r="A127">
        <v>126</v>
      </c>
      <c r="B127" t="s">
        <v>649</v>
      </c>
      <c r="C127" t="s">
        <v>797</v>
      </c>
      <c r="D127" t="str">
        <f t="shared" si="1"/>
        <v>ワンウェイ ラブさ</v>
      </c>
      <c r="E127" t="s">
        <v>962</v>
      </c>
      <c r="F127" t="s">
        <v>900</v>
      </c>
    </row>
    <row r="128" spans="1:6" x14ac:dyDescent="0.25">
      <c r="A128">
        <v>127</v>
      </c>
      <c r="B128" t="s">
        <v>650</v>
      </c>
      <c r="C128" t="s">
        <v>798</v>
      </c>
      <c r="D128" t="str">
        <f t="shared" si="1"/>
        <v>ロックンロールは</v>
      </c>
      <c r="E128" t="s">
        <v>963</v>
      </c>
      <c r="F128" t="s">
        <v>900</v>
      </c>
    </row>
    <row r="129" spans="1:6" x14ac:dyDescent="0.25">
      <c r="A129">
        <v>128</v>
      </c>
      <c r="B129" t="s">
        <v>651</v>
      </c>
      <c r="C129" t="s">
        <v>799</v>
      </c>
      <c r="D129" t="str">
        <f t="shared" si="1"/>
        <v>こころの さけび</v>
      </c>
      <c r="E129" t="s">
        <v>964</v>
      </c>
      <c r="F129" t="s">
        <v>900</v>
      </c>
    </row>
    <row r="130" spans="1:6" x14ac:dyDescent="0.25">
      <c r="A130">
        <v>129</v>
      </c>
      <c r="B130" t="s">
        <v>652</v>
      </c>
      <c r="C130" t="s">
        <v>800</v>
      </c>
      <c r="D130" t="str">
        <f t="shared" si="1"/>
        <v>おまえの ひとみに</v>
      </c>
      <c r="E130" t="s">
        <v>965</v>
      </c>
      <c r="F130" t="s">
        <v>900</v>
      </c>
    </row>
    <row r="131" spans="1:6" x14ac:dyDescent="0.25">
      <c r="A131">
        <v>130</v>
      </c>
      <c r="B131" t="s">
        <v>653</v>
      </c>
      <c r="C131" t="s">
        <v>801</v>
      </c>
      <c r="D131" t="str">
        <f t="shared" ref="D131:D148" si="2">TRIM(RIGHT(C131,LEN(TRIM(C131))-1))</f>
        <v>『カモン トゥナイト』</v>
      </c>
      <c r="E131" t="s">
        <v>966</v>
      </c>
      <c r="F131" t="s">
        <v>900</v>
      </c>
    </row>
    <row r="132" spans="1:6" x14ac:dyDescent="0.25">
      <c r="A132">
        <v>131</v>
      </c>
      <c r="B132" t="s">
        <v>654</v>
      </c>
      <c r="C132" t="s">
        <v>802</v>
      </c>
      <c r="D132" t="str">
        <f t="shared" si="2"/>
        <v>ハイな ビートで</v>
      </c>
      <c r="E132" t="s">
        <v>967</v>
      </c>
      <c r="F132" t="s">
        <v>900</v>
      </c>
    </row>
    <row r="133" spans="1:6" x14ac:dyDescent="0.25">
      <c r="A133">
        <v>132</v>
      </c>
      <c r="B133" t="s">
        <v>655</v>
      </c>
      <c r="C133" t="s">
        <v>803</v>
      </c>
      <c r="D133" t="str">
        <f t="shared" si="2"/>
        <v>ダンシング</v>
      </c>
      <c r="E133" t="s">
        <v>968</v>
      </c>
      <c r="F133" t="s">
        <v>900</v>
      </c>
    </row>
    <row r="134" spans="1:6" x14ac:dyDescent="0.25">
      <c r="A134">
        <v>133</v>
      </c>
      <c r="B134" t="s">
        <v>656</v>
      </c>
      <c r="C134" t="s">
        <v>804</v>
      </c>
      <c r="D134" t="str">
        <f t="shared" si="2"/>
        <v>おとなの ルール</v>
      </c>
      <c r="E134" t="s">
        <v>969</v>
      </c>
      <c r="F134" t="s">
        <v>900</v>
      </c>
    </row>
    <row r="135" spans="1:6" x14ac:dyDescent="0.25">
      <c r="A135">
        <v>134</v>
      </c>
      <c r="B135" t="s">
        <v>657</v>
      </c>
      <c r="C135" t="s">
        <v>805</v>
      </c>
      <c r="D135" t="str">
        <f t="shared" si="2"/>
        <v>ぶっこわす</v>
      </c>
      <c r="E135" t="s">
        <v>970</v>
      </c>
      <c r="F135" t="s">
        <v>900</v>
      </c>
    </row>
    <row r="136" spans="1:6" x14ac:dyDescent="0.25">
      <c r="A136">
        <v>135</v>
      </c>
      <c r="B136" t="s">
        <v>658</v>
      </c>
      <c r="C136" t="s">
        <v>806</v>
      </c>
      <c r="D136" t="str">
        <f t="shared" si="2"/>
        <v>セクシー エンジェル</v>
      </c>
      <c r="E136" t="s">
        <v>971</v>
      </c>
      <c r="F136" t="s">
        <v>900</v>
      </c>
    </row>
    <row r="137" spans="1:6" x14ac:dyDescent="0.25">
      <c r="A137">
        <v>136</v>
      </c>
      <c r="B137" t="s">
        <v>659</v>
      </c>
      <c r="C137" t="s">
        <v>807</v>
      </c>
      <c r="D137" t="str">
        <f t="shared" si="2"/>
        <v>こいの レースは</v>
      </c>
      <c r="E137" t="s">
        <v>972</v>
      </c>
      <c r="F137" t="s">
        <v>900</v>
      </c>
    </row>
    <row r="138" spans="1:6" x14ac:dyDescent="0.25">
      <c r="A138">
        <v>137</v>
      </c>
      <c r="B138" t="s">
        <v>660</v>
      </c>
      <c r="C138" t="s">
        <v>808</v>
      </c>
      <c r="D138" t="str">
        <f t="shared" si="2"/>
        <v>ファイナル ラップ</v>
      </c>
      <c r="E138" t="s">
        <v>973</v>
      </c>
      <c r="F138" t="s">
        <v>900</v>
      </c>
    </row>
    <row r="139" spans="1:6" x14ac:dyDescent="0.25">
      <c r="A139">
        <v>138</v>
      </c>
      <c r="B139" t="s">
        <v>661</v>
      </c>
      <c r="C139" t="s">
        <v>809</v>
      </c>
      <c r="D139" t="str">
        <f t="shared" si="2"/>
        <v>つきに ほえろよ</v>
      </c>
      <c r="E139" t="s">
        <v>974</v>
      </c>
      <c r="F139" t="s">
        <v>900</v>
      </c>
    </row>
    <row r="140" spans="1:6" x14ac:dyDescent="0.25">
      <c r="A140">
        <v>139</v>
      </c>
      <c r="B140" t="s">
        <v>662</v>
      </c>
      <c r="C140" t="s">
        <v>810</v>
      </c>
      <c r="D140" t="str">
        <f t="shared" si="2"/>
        <v>『オー ジーザス!』</v>
      </c>
      <c r="E140" t="s">
        <v>975</v>
      </c>
      <c r="F140" t="s">
        <v>900</v>
      </c>
    </row>
    <row r="141" spans="1:6" x14ac:dyDescent="0.25">
      <c r="A141">
        <v>140</v>
      </c>
      <c r="B141" t="s">
        <v>663</v>
      </c>
      <c r="C141" t="s">
        <v>811</v>
      </c>
      <c r="D141" t="str">
        <f t="shared" si="2"/>
        <v>ノンストップで</v>
      </c>
      <c r="E141" t="s">
        <v>976</v>
      </c>
      <c r="F141" t="s">
        <v>900</v>
      </c>
    </row>
    <row r="142" spans="1:6" x14ac:dyDescent="0.25">
      <c r="A142">
        <v>141</v>
      </c>
      <c r="B142" t="s">
        <v>664</v>
      </c>
      <c r="C142" t="s">
        <v>812</v>
      </c>
      <c r="D142" t="str">
        <f t="shared" si="2"/>
        <v>ヒートアップ</v>
      </c>
      <c r="E142" t="s">
        <v>977</v>
      </c>
      <c r="F142" t="s">
        <v>900</v>
      </c>
    </row>
    <row r="143" spans="1:6" x14ac:dyDescent="0.25">
      <c r="A143">
        <v>142</v>
      </c>
      <c r="B143" t="s">
        <v>665</v>
      </c>
      <c r="C143" t="s">
        <v>813</v>
      </c>
      <c r="D143" t="str">
        <f t="shared" si="2"/>
        <v>ブルーな きもち</v>
      </c>
      <c r="E143" t="s">
        <v>978</v>
      </c>
      <c r="F143" t="s">
        <v>900</v>
      </c>
    </row>
    <row r="144" spans="1:6" x14ac:dyDescent="0.25">
      <c r="A144">
        <v>143</v>
      </c>
      <c r="B144" t="s">
        <v>666</v>
      </c>
      <c r="C144" t="s">
        <v>814</v>
      </c>
      <c r="D144" t="str">
        <f t="shared" si="2"/>
        <v>ノックアウト</v>
      </c>
      <c r="E144" t="s">
        <v>979</v>
      </c>
      <c r="F144" t="s">
        <v>900</v>
      </c>
    </row>
    <row r="145" spans="1:6" x14ac:dyDescent="0.25">
      <c r="A145">
        <v>144</v>
      </c>
      <c r="B145" t="s">
        <v>667</v>
      </c>
      <c r="C145" t="s">
        <v>815</v>
      </c>
      <c r="D145" t="str">
        <f t="shared" si="2"/>
        <v>スイート ハニー</v>
      </c>
      <c r="E145" t="s">
        <v>980</v>
      </c>
      <c r="F145" t="s">
        <v>900</v>
      </c>
    </row>
    <row r="146" spans="1:6" x14ac:dyDescent="0.25">
      <c r="A146">
        <v>145</v>
      </c>
      <c r="B146" t="s">
        <v>668</v>
      </c>
      <c r="C146" t="s">
        <v>816</v>
      </c>
      <c r="D146" t="str">
        <f t="shared" si="2"/>
        <v>オクターブ</v>
      </c>
    </row>
    <row r="147" spans="1:6" x14ac:dyDescent="0.25">
      <c r="A147">
        <v>146</v>
      </c>
      <c r="B147" t="s">
        <v>669</v>
      </c>
      <c r="C147" t="s">
        <v>817</v>
      </c>
      <c r="D147" t="str">
        <f t="shared" si="2"/>
        <v>オクタ〜ブ</v>
      </c>
    </row>
    <row r="148" spans="1:6" x14ac:dyDescent="0.25">
      <c r="A148">
        <v>147</v>
      </c>
      <c r="B148" t="s">
        <v>670</v>
      </c>
      <c r="C148" t="s">
        <v>818</v>
      </c>
      <c r="D148" t="str">
        <f t="shared" si="2"/>
        <v>オクタ〜ブ〜</v>
      </c>
    </row>
  </sheetData>
  <hyperlinks>
    <hyperlink ref="G9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7" workbookViewId="0">
      <selection activeCell="B4" sqref="B4"/>
    </sheetView>
  </sheetViews>
  <sheetFormatPr defaultRowHeight="15.75" x14ac:dyDescent="0.25"/>
  <cols>
    <col min="1" max="1" width="38.375" bestFit="1" customWidth="1"/>
    <col min="8" max="8" width="29.625" bestFit="1" customWidth="1"/>
    <col min="9" max="9" width="11" bestFit="1" customWidth="1"/>
    <col min="10" max="10" width="20.125" customWidth="1"/>
    <col min="12" max="12" width="12.25" customWidth="1"/>
    <col min="15" max="15" width="19.375" bestFit="1" customWidth="1"/>
  </cols>
  <sheetData>
    <row r="1" spans="1:5" x14ac:dyDescent="0.25">
      <c r="B1" t="s">
        <v>2152</v>
      </c>
      <c r="C1" t="s">
        <v>999</v>
      </c>
      <c r="D1" t="s">
        <v>1488</v>
      </c>
      <c r="E1" t="s">
        <v>2153</v>
      </c>
    </row>
    <row r="2" spans="1:5" x14ac:dyDescent="0.25">
      <c r="A2" t="s">
        <v>991</v>
      </c>
      <c r="B2">
        <v>40</v>
      </c>
      <c r="C2">
        <v>40</v>
      </c>
      <c r="D2">
        <f>C2-B2</f>
        <v>0</v>
      </c>
      <c r="E2" s="15">
        <f>B2*100/C2</f>
        <v>100</v>
      </c>
    </row>
    <row r="3" spans="1:5" x14ac:dyDescent="0.25">
      <c r="A3" t="s">
        <v>992</v>
      </c>
      <c r="B3">
        <v>28</v>
      </c>
      <c r="C3">
        <v>28</v>
      </c>
      <c r="D3">
        <f t="shared" ref="D3:D10" si="0">C3-B3</f>
        <v>0</v>
      </c>
      <c r="E3" s="15">
        <f t="shared" ref="E3:E10" si="1">B3*100/C3</f>
        <v>100</v>
      </c>
    </row>
    <row r="4" spans="1:5" x14ac:dyDescent="0.25">
      <c r="A4" t="s">
        <v>993</v>
      </c>
      <c r="B4">
        <v>313</v>
      </c>
      <c r="C4">
        <v>313</v>
      </c>
      <c r="D4">
        <f t="shared" si="0"/>
        <v>0</v>
      </c>
      <c r="E4" s="15">
        <f t="shared" si="1"/>
        <v>100</v>
      </c>
    </row>
    <row r="5" spans="1:5" x14ac:dyDescent="0.25">
      <c r="A5" t="s">
        <v>994</v>
      </c>
      <c r="B5">
        <v>2</v>
      </c>
      <c r="C5">
        <v>2</v>
      </c>
      <c r="D5">
        <f t="shared" si="0"/>
        <v>0</v>
      </c>
      <c r="E5" s="15">
        <f t="shared" si="1"/>
        <v>100</v>
      </c>
    </row>
    <row r="6" spans="1:5" x14ac:dyDescent="0.25">
      <c r="A6" t="s">
        <v>995</v>
      </c>
      <c r="B6">
        <v>3</v>
      </c>
      <c r="C6">
        <v>31</v>
      </c>
      <c r="D6">
        <f t="shared" si="0"/>
        <v>28</v>
      </c>
      <c r="E6" s="15">
        <f t="shared" si="1"/>
        <v>9.67741935483871</v>
      </c>
    </row>
    <row r="7" spans="1:5" x14ac:dyDescent="0.25">
      <c r="A7" t="s">
        <v>996</v>
      </c>
      <c r="B7">
        <v>427</v>
      </c>
      <c r="C7">
        <v>427</v>
      </c>
      <c r="D7">
        <f t="shared" si="0"/>
        <v>0</v>
      </c>
      <c r="E7" s="15">
        <f t="shared" si="1"/>
        <v>100</v>
      </c>
    </row>
    <row r="8" spans="1:5" x14ac:dyDescent="0.25">
      <c r="A8" t="s">
        <v>997</v>
      </c>
      <c r="B8">
        <v>308</v>
      </c>
      <c r="C8">
        <v>308</v>
      </c>
      <c r="D8">
        <f t="shared" si="0"/>
        <v>0</v>
      </c>
      <c r="E8" s="15">
        <f t="shared" si="1"/>
        <v>100</v>
      </c>
    </row>
    <row r="9" spans="1:5" x14ac:dyDescent="0.25">
      <c r="A9" t="s">
        <v>998</v>
      </c>
      <c r="B9">
        <v>79</v>
      </c>
      <c r="C9">
        <v>79</v>
      </c>
      <c r="D9">
        <f t="shared" si="0"/>
        <v>0</v>
      </c>
      <c r="E9" s="15">
        <f t="shared" si="1"/>
        <v>100</v>
      </c>
    </row>
    <row r="10" spans="1:5" x14ac:dyDescent="0.25">
      <c r="A10" t="s">
        <v>1481</v>
      </c>
      <c r="B10">
        <v>13</v>
      </c>
      <c r="C10">
        <v>13</v>
      </c>
      <c r="D10">
        <f t="shared" si="0"/>
        <v>0</v>
      </c>
      <c r="E10" s="15">
        <f t="shared" si="1"/>
        <v>100</v>
      </c>
    </row>
    <row r="11" spans="1:5" x14ac:dyDescent="0.25">
      <c r="A11" t="s">
        <v>999</v>
      </c>
      <c r="B11">
        <f>SUM(B2:B10)</f>
        <v>1213</v>
      </c>
      <c r="C11">
        <f>SUM(C2:C10)</f>
        <v>1241</v>
      </c>
      <c r="D11">
        <f>SUM(D2:D10)</f>
        <v>28</v>
      </c>
      <c r="E11">
        <f>B11*100/C11</f>
        <v>97.743755036261078</v>
      </c>
    </row>
    <row r="15" spans="1:5" x14ac:dyDescent="0.25">
      <c r="A15" t="s">
        <v>485</v>
      </c>
    </row>
    <row r="16" spans="1:5" x14ac:dyDescent="0.25">
      <c r="A16" t="s">
        <v>484</v>
      </c>
      <c r="B16" t="s">
        <v>1000</v>
      </c>
    </row>
    <row r="17" spans="1:15" x14ac:dyDescent="0.25">
      <c r="A17" t="s">
        <v>489</v>
      </c>
    </row>
    <row r="18" spans="1:15" x14ac:dyDescent="0.25">
      <c r="A18" t="s">
        <v>488</v>
      </c>
    </row>
    <row r="19" spans="1:15" x14ac:dyDescent="0.25">
      <c r="A19" t="s">
        <v>483</v>
      </c>
      <c r="B19" t="s">
        <v>1000</v>
      </c>
    </row>
    <row r="20" spans="1:15" x14ac:dyDescent="0.25">
      <c r="A20" t="s">
        <v>487</v>
      </c>
    </row>
    <row r="21" spans="1:15" x14ac:dyDescent="0.25">
      <c r="A21" t="s">
        <v>490</v>
      </c>
      <c r="I21" t="s">
        <v>1047</v>
      </c>
      <c r="J21" t="s">
        <v>1048</v>
      </c>
    </row>
    <row r="22" spans="1:15" x14ac:dyDescent="0.25">
      <c r="A22" t="s">
        <v>486</v>
      </c>
      <c r="B22" t="s">
        <v>1000</v>
      </c>
      <c r="I22" t="s">
        <v>1044</v>
      </c>
      <c r="J22" t="s">
        <v>1045</v>
      </c>
    </row>
    <row r="23" spans="1:15" x14ac:dyDescent="0.25">
      <c r="A23" t="s">
        <v>482</v>
      </c>
      <c r="B23" t="s">
        <v>1000</v>
      </c>
      <c r="I23" t="s">
        <v>1051</v>
      </c>
      <c r="J23" t="s">
        <v>1051</v>
      </c>
      <c r="K23" t="s">
        <v>1050</v>
      </c>
    </row>
    <row r="24" spans="1:15" x14ac:dyDescent="0.25">
      <c r="I24" t="s">
        <v>1049</v>
      </c>
      <c r="J24" t="s">
        <v>1049</v>
      </c>
      <c r="K24" t="s">
        <v>1052</v>
      </c>
    </row>
    <row r="25" spans="1:15" x14ac:dyDescent="0.25">
      <c r="I25" t="s">
        <v>1049</v>
      </c>
      <c r="J25" t="s">
        <v>1051</v>
      </c>
      <c r="K25" t="s">
        <v>1046</v>
      </c>
    </row>
    <row r="28" spans="1:15" x14ac:dyDescent="0.25">
      <c r="A28" s="3">
        <v>45138</v>
      </c>
      <c r="B28">
        <v>303</v>
      </c>
      <c r="C28">
        <v>1228</v>
      </c>
      <c r="D28">
        <f t="shared" ref="D28:D33" si="2">B28*100/C28</f>
        <v>24.6742671009772</v>
      </c>
      <c r="H28" t="s">
        <v>1059</v>
      </c>
      <c r="I28" t="s">
        <v>1057</v>
      </c>
      <c r="J28" t="s">
        <v>1058</v>
      </c>
      <c r="O28" t="s">
        <v>1065</v>
      </c>
    </row>
    <row r="29" spans="1:15" x14ac:dyDescent="0.25">
      <c r="A29" s="3">
        <v>45139</v>
      </c>
      <c r="B29">
        <v>409</v>
      </c>
      <c r="C29">
        <v>1229</v>
      </c>
      <c r="D29">
        <f t="shared" si="2"/>
        <v>33.279088689991866</v>
      </c>
      <c r="H29" t="s">
        <v>1060</v>
      </c>
      <c r="I29" t="s">
        <v>1051</v>
      </c>
      <c r="J29" t="s">
        <v>1049</v>
      </c>
    </row>
    <row r="30" spans="1:15" x14ac:dyDescent="0.25">
      <c r="A30" s="3">
        <v>45140</v>
      </c>
      <c r="B30">
        <v>456</v>
      </c>
      <c r="C30">
        <v>1230</v>
      </c>
      <c r="D30">
        <f t="shared" si="2"/>
        <v>37.073170731707314</v>
      </c>
      <c r="H30" t="s">
        <v>1061</v>
      </c>
      <c r="I30" t="s">
        <v>1051</v>
      </c>
      <c r="J30" t="s">
        <v>1049</v>
      </c>
    </row>
    <row r="31" spans="1:15" x14ac:dyDescent="0.25">
      <c r="A31" s="3">
        <v>45141</v>
      </c>
      <c r="B31">
        <v>521</v>
      </c>
      <c r="C31">
        <v>1231</v>
      </c>
      <c r="D31">
        <f t="shared" si="2"/>
        <v>42.323314378554024</v>
      </c>
      <c r="H31" t="s">
        <v>1062</v>
      </c>
      <c r="I31" t="s">
        <v>1051</v>
      </c>
      <c r="J31" t="s">
        <v>1049</v>
      </c>
    </row>
    <row r="32" spans="1:15" x14ac:dyDescent="0.25">
      <c r="A32" s="4">
        <v>45142.729166666664</v>
      </c>
      <c r="B32">
        <v>521</v>
      </c>
      <c r="C32">
        <v>1232</v>
      </c>
      <c r="D32">
        <f t="shared" si="2"/>
        <v>42.288961038961041</v>
      </c>
      <c r="H32" t="s">
        <v>1063</v>
      </c>
      <c r="I32" t="s">
        <v>1049</v>
      </c>
      <c r="J32" t="s">
        <v>1051</v>
      </c>
    </row>
    <row r="33" spans="1:13" x14ac:dyDescent="0.25">
      <c r="A33" s="4">
        <v>45142.895833333336</v>
      </c>
      <c r="B33">
        <v>568</v>
      </c>
      <c r="C33">
        <v>1233</v>
      </c>
      <c r="D33">
        <f t="shared" si="2"/>
        <v>46.066504460665044</v>
      </c>
      <c r="H33" t="s">
        <v>1064</v>
      </c>
      <c r="I33" t="s">
        <v>1049</v>
      </c>
      <c r="J33" t="s">
        <v>1051</v>
      </c>
    </row>
    <row r="34" spans="1:13" x14ac:dyDescent="0.25">
      <c r="H34" t="s">
        <v>1066</v>
      </c>
      <c r="I34" t="s">
        <v>1049</v>
      </c>
      <c r="J34" t="s">
        <v>1051</v>
      </c>
    </row>
    <row r="35" spans="1:13" x14ac:dyDescent="0.25">
      <c r="H35" t="s">
        <v>1067</v>
      </c>
      <c r="I35" t="s">
        <v>1051</v>
      </c>
      <c r="J35" t="s">
        <v>1049</v>
      </c>
    </row>
    <row r="36" spans="1:13" x14ac:dyDescent="0.25">
      <c r="I36" t="s">
        <v>1068</v>
      </c>
      <c r="J36" t="s">
        <v>1055</v>
      </c>
    </row>
    <row r="37" spans="1:13" x14ac:dyDescent="0.25">
      <c r="H37" t="s">
        <v>1069</v>
      </c>
      <c r="I37" t="s">
        <v>1049</v>
      </c>
      <c r="J37" t="s">
        <v>1051</v>
      </c>
      <c r="M37" t="s">
        <v>1053</v>
      </c>
    </row>
    <row r="38" spans="1:13" x14ac:dyDescent="0.25">
      <c r="M38" t="s">
        <v>1054</v>
      </c>
    </row>
    <row r="39" spans="1:13" x14ac:dyDescent="0.25">
      <c r="L39" t="s">
        <v>1055</v>
      </c>
      <c r="M39" t="s">
        <v>1055</v>
      </c>
    </row>
    <row r="40" spans="1:13" x14ac:dyDescent="0.25">
      <c r="M40" t="s">
        <v>1056</v>
      </c>
    </row>
    <row r="41" spans="1:13" x14ac:dyDescent="0.25">
      <c r="L41" t="s">
        <v>1051</v>
      </c>
    </row>
  </sheetData>
  <conditionalFormatting sqref="E2:E11">
    <cfRule type="cellIs" dxfId="1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F1" workbookViewId="0">
      <selection activeCell="L48" sqref="L48"/>
    </sheetView>
  </sheetViews>
  <sheetFormatPr defaultRowHeight="15.75" x14ac:dyDescent="0.25"/>
  <cols>
    <col min="3" max="3" width="9" style="5"/>
    <col min="4" max="4" width="9" style="8"/>
    <col min="5" max="5" width="9" style="5"/>
    <col min="6" max="6" width="47.5" customWidth="1"/>
    <col min="7" max="7" width="20" customWidth="1"/>
    <col min="8" max="8" width="18.125" customWidth="1"/>
    <col min="9" max="9" width="16.75" customWidth="1"/>
    <col min="10" max="10" width="16.75" style="7" customWidth="1"/>
    <col min="11" max="11" width="108.5" style="11" bestFit="1" customWidth="1"/>
    <col min="12" max="12" width="16.75" style="7" customWidth="1"/>
    <col min="13" max="13" width="16.75" style="11" customWidth="1"/>
    <col min="14" max="14" width="16.75" style="10" customWidth="1"/>
    <col min="15" max="15" width="26.5" bestFit="1" customWidth="1"/>
    <col min="16" max="16" width="15" customWidth="1"/>
  </cols>
  <sheetData>
    <row r="1" spans="1:21" x14ac:dyDescent="0.25">
      <c r="A1" t="s">
        <v>1325</v>
      </c>
      <c r="B1" t="s">
        <v>450</v>
      </c>
      <c r="C1" s="5" t="s">
        <v>2126</v>
      </c>
      <c r="D1" s="8" t="s">
        <v>2126</v>
      </c>
      <c r="F1" t="s">
        <v>1077</v>
      </c>
      <c r="G1" t="s">
        <v>1507</v>
      </c>
      <c r="H1" t="s">
        <v>1327</v>
      </c>
      <c r="I1" t="s">
        <v>1328</v>
      </c>
      <c r="J1" s="7" t="s">
        <v>1347</v>
      </c>
      <c r="K1" s="11" t="s">
        <v>2006</v>
      </c>
      <c r="L1" s="7" t="s">
        <v>1808</v>
      </c>
      <c r="M1" s="11" t="s">
        <v>1900</v>
      </c>
      <c r="N1" s="10" t="s">
        <v>1812</v>
      </c>
      <c r="O1" t="s">
        <v>1332</v>
      </c>
      <c r="P1" t="s">
        <v>1335</v>
      </c>
      <c r="Q1" t="s">
        <v>1704</v>
      </c>
      <c r="R1" t="s">
        <v>452</v>
      </c>
      <c r="S1" t="s">
        <v>1619</v>
      </c>
      <c r="T1" t="s">
        <v>1705</v>
      </c>
      <c r="U1" t="s">
        <v>2133</v>
      </c>
    </row>
    <row r="2" spans="1:21" x14ac:dyDescent="0.25">
      <c r="B2" s="8">
        <v>1</v>
      </c>
      <c r="C2" s="5" t="s">
        <v>1079</v>
      </c>
      <c r="D2" s="8">
        <f t="shared" ref="D2:D33" si="0">HEX2DEC(C2)</f>
        <v>352062</v>
      </c>
      <c r="E2" s="5" t="s">
        <v>1505</v>
      </c>
      <c r="F2" t="s">
        <v>1080</v>
      </c>
      <c r="G2" t="s">
        <v>1553</v>
      </c>
      <c r="H2" t="s">
        <v>1330</v>
      </c>
      <c r="J2" s="7">
        <v>19</v>
      </c>
      <c r="K2" s="11" t="s">
        <v>2127</v>
      </c>
      <c r="L2" s="7" t="s">
        <v>1809</v>
      </c>
      <c r="N2" s="10">
        <f t="shared" ref="N2:N33" si="1">LEN(L2)</f>
        <v>10</v>
      </c>
      <c r="O2" t="s">
        <v>1348</v>
      </c>
      <c r="P2" t="s">
        <v>1380</v>
      </c>
      <c r="U2" t="str">
        <f>CONCATENATE(J2," | ",K2, " | ",UPPER(L2))</f>
        <v>19 | No idea what they are but their ride is a mysterious fish. They're contestant #6. What is Jim's name? | TASOGARENO</v>
      </c>
    </row>
    <row r="3" spans="1:21" x14ac:dyDescent="0.25">
      <c r="B3" s="8">
        <v>2</v>
      </c>
      <c r="C3" s="5" t="s">
        <v>1081</v>
      </c>
      <c r="D3" s="8">
        <f t="shared" si="0"/>
        <v>352123</v>
      </c>
      <c r="E3" s="5" t="s">
        <v>1505</v>
      </c>
      <c r="F3" t="s">
        <v>1082</v>
      </c>
      <c r="G3" t="s">
        <v>1553</v>
      </c>
      <c r="H3" t="s">
        <v>1349</v>
      </c>
      <c r="J3" s="7" t="s">
        <v>1357</v>
      </c>
      <c r="K3" s="11" t="s">
        <v>2007</v>
      </c>
      <c r="L3" s="7" t="s">
        <v>1810</v>
      </c>
      <c r="N3" s="10">
        <f t="shared" si="1"/>
        <v>8</v>
      </c>
      <c r="O3" t="s">
        <v>1350</v>
      </c>
      <c r="P3" t="s">
        <v>1351</v>
      </c>
      <c r="U3" t="str">
        <f t="shared" ref="U3:U26" si="2">CONCATENATE(J3," | ",K3, " | ",UPPER(L3))</f>
        <v>1A | The Mitsutomo Galaxy Company is hosting this Dynami Trace. What is Mr. Mitsutomo's first name? | KONOSUKE</v>
      </c>
    </row>
    <row r="4" spans="1:21" x14ac:dyDescent="0.25">
      <c r="B4" s="8">
        <v>3</v>
      </c>
      <c r="C4" s="5" t="s">
        <v>1083</v>
      </c>
      <c r="D4" s="8">
        <f t="shared" si="0"/>
        <v>352181</v>
      </c>
      <c r="E4" s="5" t="s">
        <v>1505</v>
      </c>
      <c r="F4" t="s">
        <v>1084</v>
      </c>
      <c r="G4" t="s">
        <v>1553</v>
      </c>
      <c r="H4" t="s">
        <v>1353</v>
      </c>
      <c r="J4" s="7" t="s">
        <v>1358</v>
      </c>
      <c r="K4" s="11" t="s">
        <v>2008</v>
      </c>
      <c r="L4" s="7" t="s">
        <v>2136</v>
      </c>
      <c r="N4" s="10">
        <f t="shared" si="1"/>
        <v>9</v>
      </c>
      <c r="O4" t="s">
        <v>1354</v>
      </c>
      <c r="P4" t="s">
        <v>1352</v>
      </c>
      <c r="U4" t="str">
        <f t="shared" si="2"/>
        <v>1B | What is the name of the vehicle of contestant #2, Rose Tetsuwan? | MACH MARY</v>
      </c>
    </row>
    <row r="5" spans="1:21" x14ac:dyDescent="0.25">
      <c r="B5" s="8">
        <v>4</v>
      </c>
      <c r="C5" s="5" t="s">
        <v>1085</v>
      </c>
      <c r="D5" s="8">
        <f t="shared" si="0"/>
        <v>352232</v>
      </c>
      <c r="E5" s="5" t="s">
        <v>1505</v>
      </c>
      <c r="F5" t="s">
        <v>1086</v>
      </c>
      <c r="G5" t="s">
        <v>1553</v>
      </c>
      <c r="H5" t="s">
        <v>1360</v>
      </c>
      <c r="J5" s="7" t="s">
        <v>1359</v>
      </c>
      <c r="K5" s="11" t="s">
        <v>2009</v>
      </c>
      <c r="L5" s="7" t="s">
        <v>1965</v>
      </c>
      <c r="N5" s="10">
        <f t="shared" si="1"/>
        <v>12</v>
      </c>
      <c r="O5" t="s">
        <v>1356</v>
      </c>
      <c r="P5" t="s">
        <v>1355</v>
      </c>
      <c r="U5" t="str">
        <f t="shared" si="2"/>
        <v>1C | He's a very quiet bearded man. Contestant #4's job is space carrier. What is Wilde's nickname? | COZMO CONVOY</v>
      </c>
    </row>
    <row r="6" spans="1:21" x14ac:dyDescent="0.25">
      <c r="B6" s="8">
        <v>5</v>
      </c>
      <c r="C6" s="5" t="s">
        <v>1284</v>
      </c>
      <c r="D6" s="8">
        <f t="shared" si="0"/>
        <v>352289</v>
      </c>
      <c r="E6" s="5" t="s">
        <v>1505</v>
      </c>
      <c r="F6" t="s">
        <v>1087</v>
      </c>
      <c r="G6" t="s">
        <v>1553</v>
      </c>
      <c r="H6" t="s">
        <v>1364</v>
      </c>
      <c r="J6" s="7" t="s">
        <v>1361</v>
      </c>
      <c r="K6" s="11" t="s">
        <v>2010</v>
      </c>
      <c r="L6" s="7" t="s">
        <v>1811</v>
      </c>
      <c r="N6" s="10">
        <f t="shared" si="1"/>
        <v>11</v>
      </c>
      <c r="O6" t="s">
        <v>1365</v>
      </c>
      <c r="P6" t="s">
        <v>1459</v>
      </c>
      <c r="U6" t="str">
        <f t="shared" si="2"/>
        <v>1D | With his super heavy grade Hell Harley, he's contestant #4. What is Wilde's name? | HAKAITENSHI</v>
      </c>
    </row>
    <row r="7" spans="1:21" x14ac:dyDescent="0.25">
      <c r="B7" s="8">
        <v>6</v>
      </c>
      <c r="C7" s="5" t="s">
        <v>1088</v>
      </c>
      <c r="D7" s="8">
        <f t="shared" si="0"/>
        <v>352348</v>
      </c>
      <c r="E7" s="5" t="s">
        <v>1505</v>
      </c>
      <c r="F7" t="s">
        <v>1089</v>
      </c>
      <c r="G7" t="s">
        <v>1553</v>
      </c>
      <c r="H7" t="s">
        <v>1366</v>
      </c>
      <c r="J7" s="7" t="s">
        <v>1362</v>
      </c>
      <c r="K7" s="11" t="s">
        <v>2011</v>
      </c>
      <c r="L7" s="7" t="s">
        <v>1813</v>
      </c>
      <c r="N7" s="10">
        <f t="shared" si="1"/>
        <v>9</v>
      </c>
      <c r="O7" t="s">
        <v>1370</v>
      </c>
      <c r="P7" t="s">
        <v>1367</v>
      </c>
      <c r="U7" t="str">
        <f t="shared" si="2"/>
        <v>1E | What is the name of the fastest vehicle in competition? | LIGHTNING</v>
      </c>
    </row>
    <row r="8" spans="1:21" x14ac:dyDescent="0.25">
      <c r="B8" s="8">
        <v>7</v>
      </c>
      <c r="C8" s="5" t="s">
        <v>1285</v>
      </c>
      <c r="D8" s="8">
        <f t="shared" si="0"/>
        <v>352391</v>
      </c>
      <c r="E8" s="5" t="s">
        <v>1505</v>
      </c>
      <c r="F8" t="s">
        <v>1090</v>
      </c>
      <c r="G8" t="s">
        <v>1553</v>
      </c>
      <c r="H8" t="s">
        <v>1368</v>
      </c>
      <c r="J8" s="7" t="s">
        <v>1363</v>
      </c>
      <c r="K8" s="11" t="s">
        <v>2012</v>
      </c>
      <c r="L8" s="7" t="s">
        <v>1814</v>
      </c>
      <c r="N8" s="10">
        <f t="shared" si="1"/>
        <v>7</v>
      </c>
      <c r="O8" t="s">
        <v>1369</v>
      </c>
      <c r="P8" t="s">
        <v>1371</v>
      </c>
      <c r="U8" t="str">
        <f t="shared" si="2"/>
        <v>1F | What is the name of the slowest vehicle in competition? | POPUPPY</v>
      </c>
    </row>
    <row r="9" spans="1:21" x14ac:dyDescent="0.25">
      <c r="B9" s="8">
        <v>8</v>
      </c>
      <c r="C9" s="5" t="s">
        <v>1076</v>
      </c>
      <c r="D9" s="8">
        <f t="shared" si="0"/>
        <v>352434</v>
      </c>
      <c r="E9" s="5" t="s">
        <v>1505</v>
      </c>
      <c r="F9" t="s">
        <v>1075</v>
      </c>
      <c r="G9" t="s">
        <v>1553</v>
      </c>
      <c r="H9" t="s">
        <v>1078</v>
      </c>
      <c r="J9" s="7">
        <v>20</v>
      </c>
      <c r="K9" s="11" t="s">
        <v>2013</v>
      </c>
      <c r="L9" s="7" t="s">
        <v>1815</v>
      </c>
      <c r="N9" s="10">
        <f t="shared" si="1"/>
        <v>6</v>
      </c>
      <c r="O9" t="s">
        <v>1344</v>
      </c>
      <c r="P9" t="s">
        <v>1341</v>
      </c>
      <c r="U9" t="str">
        <f t="shared" si="2"/>
        <v>20 | Tracking the Dynami Tracer, he is willing to go through fire and water for a scoop for the Cosmo Times. What is Bud's last name? | MILLER</v>
      </c>
    </row>
    <row r="10" spans="1:21" x14ac:dyDescent="0.25">
      <c r="B10" s="8">
        <v>9</v>
      </c>
      <c r="C10" s="5" t="s">
        <v>1091</v>
      </c>
      <c r="D10" s="8">
        <f t="shared" si="0"/>
        <v>352491</v>
      </c>
      <c r="E10" s="5" t="s">
        <v>1505</v>
      </c>
      <c r="F10" t="s">
        <v>1092</v>
      </c>
      <c r="G10" t="s">
        <v>1553</v>
      </c>
      <c r="H10" s="6" t="s">
        <v>1346</v>
      </c>
      <c r="J10" s="7">
        <v>21</v>
      </c>
      <c r="K10" s="11" t="s">
        <v>2014</v>
      </c>
      <c r="L10" s="7" t="s">
        <v>1964</v>
      </c>
      <c r="N10" s="10">
        <f t="shared" si="1"/>
        <v>10</v>
      </c>
      <c r="O10" t="s">
        <v>1339</v>
      </c>
      <c r="P10" t="s">
        <v>997</v>
      </c>
      <c r="U10" t="str">
        <f t="shared" si="2"/>
        <v>21 | What is the name of the most metal, punk, and dangerous planet in this race? | SKULL BONE</v>
      </c>
    </row>
    <row r="11" spans="1:21" x14ac:dyDescent="0.25">
      <c r="B11" s="8">
        <v>10</v>
      </c>
      <c r="C11" s="5" t="s">
        <v>1093</v>
      </c>
      <c r="D11" s="8">
        <f t="shared" si="0"/>
        <v>352555</v>
      </c>
      <c r="E11" s="5" t="s">
        <v>1505</v>
      </c>
      <c r="F11" t="s">
        <v>1094</v>
      </c>
      <c r="G11" t="s">
        <v>1553</v>
      </c>
      <c r="H11" t="s">
        <v>1372</v>
      </c>
      <c r="J11" s="7" t="s">
        <v>1375</v>
      </c>
      <c r="K11" s="11" t="s">
        <v>2015</v>
      </c>
      <c r="L11" s="7" t="s">
        <v>1966</v>
      </c>
      <c r="N11" s="10">
        <f t="shared" si="1"/>
        <v>13</v>
      </c>
      <c r="O11" t="s">
        <v>1374</v>
      </c>
      <c r="P11" t="s">
        <v>1373</v>
      </c>
      <c r="U11" t="str">
        <f t="shared" si="2"/>
        <v>22 | What vehicle does the Cosmo Times reporter, covering this Dynami Trace, use? | SPACE SHUTTLE</v>
      </c>
    </row>
    <row r="12" spans="1:21" x14ac:dyDescent="0.25">
      <c r="B12" s="8">
        <v>11</v>
      </c>
      <c r="C12" s="5" t="s">
        <v>1286</v>
      </c>
      <c r="D12" s="8">
        <f t="shared" si="0"/>
        <v>352616</v>
      </c>
      <c r="E12" s="5" t="s">
        <v>1505</v>
      </c>
      <c r="F12" t="s">
        <v>1095</v>
      </c>
      <c r="G12" t="s">
        <v>1553</v>
      </c>
      <c r="H12" t="s">
        <v>246</v>
      </c>
      <c r="J12" s="7">
        <v>23</v>
      </c>
      <c r="K12" s="11" t="s">
        <v>2016</v>
      </c>
      <c r="L12" s="7" t="s">
        <v>523</v>
      </c>
      <c r="N12" s="10">
        <f t="shared" si="1"/>
        <v>8</v>
      </c>
      <c r="O12" t="s">
        <v>1345</v>
      </c>
      <c r="P12" t="s">
        <v>1337</v>
      </c>
      <c r="U12" t="str">
        <f t="shared" si="2"/>
        <v>23 | In the body of this space monster, the Dynami Tracer is asked to eliminate vicious bacteria by a doll. What is the doll called? | COPPELIA</v>
      </c>
    </row>
    <row r="13" spans="1:21" x14ac:dyDescent="0.25">
      <c r="B13" s="8">
        <v>12</v>
      </c>
      <c r="C13" s="5" t="s">
        <v>1096</v>
      </c>
      <c r="D13" s="8">
        <f t="shared" si="0"/>
        <v>352676</v>
      </c>
      <c r="E13" s="5" t="s">
        <v>1505</v>
      </c>
      <c r="F13" t="s">
        <v>1097</v>
      </c>
      <c r="G13" t="s">
        <v>1553</v>
      </c>
      <c r="H13" t="s">
        <v>1377</v>
      </c>
      <c r="J13" s="7" t="s">
        <v>1376</v>
      </c>
      <c r="K13" s="11" t="s">
        <v>2017</v>
      </c>
      <c r="L13" s="7" t="s">
        <v>1816</v>
      </c>
      <c r="N13" s="10">
        <f t="shared" si="1"/>
        <v>6</v>
      </c>
      <c r="O13" t="s">
        <v>1379</v>
      </c>
      <c r="P13" t="s">
        <v>1378</v>
      </c>
      <c r="U13" t="str">
        <f t="shared" si="2"/>
        <v>24 | The Blue Mouse King is one of the two kings on the Twin Star planets. What color is the other one? | ORANGE</v>
      </c>
    </row>
    <row r="14" spans="1:21" x14ac:dyDescent="0.25">
      <c r="B14" s="8">
        <v>13</v>
      </c>
      <c r="C14" s="5" t="s">
        <v>1098</v>
      </c>
      <c r="D14" s="8">
        <f t="shared" si="0"/>
        <v>352729</v>
      </c>
      <c r="E14" s="5" t="s">
        <v>1505</v>
      </c>
      <c r="F14" t="s">
        <v>1099</v>
      </c>
      <c r="G14" t="s">
        <v>1553</v>
      </c>
      <c r="H14" t="s">
        <v>1342</v>
      </c>
      <c r="J14" s="7" t="s">
        <v>1384</v>
      </c>
      <c r="K14" s="11" t="s">
        <v>2018</v>
      </c>
      <c r="L14" s="7" t="s">
        <v>1817</v>
      </c>
      <c r="N14" s="10">
        <f t="shared" si="1"/>
        <v>8</v>
      </c>
      <c r="O14" t="s">
        <v>1336</v>
      </c>
      <c r="P14" t="s">
        <v>1343</v>
      </c>
      <c r="U14" t="str">
        <f t="shared" si="2"/>
        <v>25 | Following in his late father's footsteps, he wants to be the number one pilot in the world. What is Daniel's name? | KOSOKUNO</v>
      </c>
    </row>
    <row r="15" spans="1:21" x14ac:dyDescent="0.25">
      <c r="B15" s="8">
        <v>14</v>
      </c>
      <c r="C15" s="5" t="s">
        <v>1100</v>
      </c>
      <c r="D15" s="8">
        <f t="shared" si="0"/>
        <v>352781</v>
      </c>
      <c r="E15" s="5" t="s">
        <v>1505</v>
      </c>
      <c r="F15" t="s">
        <v>1101</v>
      </c>
      <c r="G15" t="s">
        <v>1553</v>
      </c>
      <c r="H15" t="s">
        <v>1381</v>
      </c>
      <c r="J15" s="7" t="s">
        <v>1385</v>
      </c>
      <c r="K15" s="11" t="s">
        <v>2019</v>
      </c>
      <c r="L15" s="7" t="s">
        <v>1967</v>
      </c>
      <c r="N15" s="10">
        <f t="shared" si="1"/>
        <v>10</v>
      </c>
      <c r="O15" t="s">
        <v>1383</v>
      </c>
      <c r="P15" t="s">
        <v>1382</v>
      </c>
      <c r="U15" t="str">
        <f t="shared" si="2"/>
        <v>26 | Harper, contestant #5, drives a mysterious vehicle, product of his intellect. What's its name? | THE CASTLE</v>
      </c>
    </row>
    <row r="16" spans="1:21" x14ac:dyDescent="0.25">
      <c r="B16" s="8">
        <v>15</v>
      </c>
      <c r="C16" s="5" t="s">
        <v>1287</v>
      </c>
      <c r="D16" s="8">
        <f t="shared" si="0"/>
        <v>352838</v>
      </c>
      <c r="E16" s="5" t="s">
        <v>1505</v>
      </c>
      <c r="F16" t="s">
        <v>1102</v>
      </c>
      <c r="G16" t="s">
        <v>1553</v>
      </c>
      <c r="H16" t="s">
        <v>1818</v>
      </c>
      <c r="J16" s="7" t="s">
        <v>1386</v>
      </c>
      <c r="K16" s="11" t="s">
        <v>2128</v>
      </c>
      <c r="L16" s="7" t="s">
        <v>1819</v>
      </c>
      <c r="N16" s="10">
        <f t="shared" si="1"/>
        <v>12</v>
      </c>
      <c r="O16" t="s">
        <v>1388</v>
      </c>
      <c r="P16" t="s">
        <v>1387</v>
      </c>
      <c r="U16" t="str">
        <f t="shared" si="2"/>
        <v>27 | What is the last name of the contestant #5, mad scientist and number one brain in the universe? | MILLIONBRAIN</v>
      </c>
    </row>
    <row r="17" spans="1:21" x14ac:dyDescent="0.25">
      <c r="B17" s="8">
        <v>16</v>
      </c>
      <c r="C17" s="5" t="s">
        <v>1288</v>
      </c>
      <c r="D17" s="8">
        <f t="shared" si="0"/>
        <v>352904</v>
      </c>
      <c r="E17" s="5" t="s">
        <v>1505</v>
      </c>
      <c r="F17" t="s">
        <v>1103</v>
      </c>
      <c r="G17" t="s">
        <v>1553</v>
      </c>
      <c r="H17" t="s">
        <v>1390</v>
      </c>
      <c r="J17" s="7" t="s">
        <v>1389</v>
      </c>
      <c r="K17" s="11" t="s">
        <v>2020</v>
      </c>
      <c r="L17" s="7" t="s">
        <v>1968</v>
      </c>
      <c r="N17" s="10">
        <f t="shared" si="1"/>
        <v>10</v>
      </c>
      <c r="O17" t="s">
        <v>1392</v>
      </c>
      <c r="P17" t="s">
        <v>1391</v>
      </c>
      <c r="U17" t="str">
        <f t="shared" si="2"/>
        <v>28 | What does the king and host of Octave, the music planet, hold in his hand? | MICROPHONE</v>
      </c>
    </row>
    <row r="18" spans="1:21" x14ac:dyDescent="0.25">
      <c r="B18" s="8">
        <v>17</v>
      </c>
      <c r="C18" s="5" t="s">
        <v>1104</v>
      </c>
      <c r="D18" s="8">
        <f t="shared" si="0"/>
        <v>352956</v>
      </c>
      <c r="E18" s="5" t="s">
        <v>1505</v>
      </c>
      <c r="F18" t="s">
        <v>1105</v>
      </c>
      <c r="G18" t="s">
        <v>1553</v>
      </c>
      <c r="H18" t="s">
        <v>1338</v>
      </c>
      <c r="J18" s="7" t="s">
        <v>1393</v>
      </c>
      <c r="K18" s="11" t="s">
        <v>2021</v>
      </c>
      <c r="L18" s="7" t="s">
        <v>1820</v>
      </c>
      <c r="N18" s="10">
        <f t="shared" si="1"/>
        <v>7</v>
      </c>
      <c r="O18" t="s">
        <v>1339</v>
      </c>
      <c r="P18" t="s">
        <v>1340</v>
      </c>
      <c r="U18" t="str">
        <f t="shared" si="2"/>
        <v>29 | What is the name of the creepy haunted satellite drifting out of orbit and into space? | SATELLA</v>
      </c>
    </row>
    <row r="19" spans="1:21" x14ac:dyDescent="0.25">
      <c r="B19" s="8">
        <v>18</v>
      </c>
      <c r="C19" s="5" t="s">
        <v>1106</v>
      </c>
      <c r="D19" s="8">
        <f t="shared" si="0"/>
        <v>353005</v>
      </c>
      <c r="E19" s="5" t="s">
        <v>1505</v>
      </c>
      <c r="F19" t="s">
        <v>1107</v>
      </c>
      <c r="G19" t="s">
        <v>1553</v>
      </c>
      <c r="H19" t="s">
        <v>1403</v>
      </c>
      <c r="J19" s="7" t="s">
        <v>1402</v>
      </c>
      <c r="K19" s="11" t="s">
        <v>2022</v>
      </c>
      <c r="L19" s="7" t="s">
        <v>1821</v>
      </c>
      <c r="N19" s="10">
        <f t="shared" si="1"/>
        <v>5</v>
      </c>
      <c r="O19" t="s">
        <v>1405</v>
      </c>
      <c r="P19" t="s">
        <v>1404</v>
      </c>
      <c r="U19" t="str">
        <f t="shared" si="2"/>
        <v>2A | What is the name of the genius inventor who lives on Clockwork Star? (DR. *****) | MADOW</v>
      </c>
    </row>
    <row r="20" spans="1:21" x14ac:dyDescent="0.25">
      <c r="B20" s="8">
        <v>19</v>
      </c>
      <c r="C20" s="5" t="s">
        <v>1108</v>
      </c>
      <c r="D20" s="8">
        <f t="shared" si="0"/>
        <v>353050</v>
      </c>
      <c r="E20" s="5" t="s">
        <v>1505</v>
      </c>
      <c r="F20" t="s">
        <v>1109</v>
      </c>
      <c r="G20" t="s">
        <v>1553</v>
      </c>
      <c r="H20" t="s">
        <v>242</v>
      </c>
      <c r="J20" s="7" t="s">
        <v>1394</v>
      </c>
      <c r="K20" s="11" t="s">
        <v>2023</v>
      </c>
      <c r="L20" s="7" t="s">
        <v>243</v>
      </c>
      <c r="N20" s="10">
        <f t="shared" si="1"/>
        <v>8</v>
      </c>
      <c r="O20" t="s">
        <v>1486</v>
      </c>
      <c r="P20" t="s">
        <v>1406</v>
      </c>
      <c r="U20" t="str">
        <f t="shared" si="2"/>
        <v>2B | Children not allowed! The planet Adults is for grown-ups. What treasure do you need to enter? | VIP CARD</v>
      </c>
    </row>
    <row r="21" spans="1:21" x14ac:dyDescent="0.25">
      <c r="A21" s="5" t="str">
        <f>C21</f>
        <v>5635E</v>
      </c>
      <c r="B21" s="8">
        <v>20</v>
      </c>
      <c r="C21" s="5" t="s">
        <v>1110</v>
      </c>
      <c r="D21" s="8">
        <f t="shared" si="0"/>
        <v>353118</v>
      </c>
      <c r="E21" s="5" t="s">
        <v>1505</v>
      </c>
      <c r="F21" t="s">
        <v>1111</v>
      </c>
      <c r="G21" t="s">
        <v>1553</v>
      </c>
      <c r="H21" t="s">
        <v>1329</v>
      </c>
      <c r="I21" t="s">
        <v>1326</v>
      </c>
      <c r="J21" s="7" t="s">
        <v>1395</v>
      </c>
      <c r="K21" s="11" t="s">
        <v>2024</v>
      </c>
      <c r="L21" s="7" t="s">
        <v>1969</v>
      </c>
      <c r="N21" s="10">
        <f t="shared" si="1"/>
        <v>11</v>
      </c>
      <c r="O21" t="s">
        <v>1487</v>
      </c>
      <c r="P21" t="s">
        <v>1488</v>
      </c>
      <c r="U21" t="str">
        <f t="shared" si="2"/>
        <v>2C | Every planet of the Dynami Trace has an official record keeper. Are they left-handed or right-handed? | LEFT-HANDED</v>
      </c>
    </row>
    <row r="22" spans="1:21" x14ac:dyDescent="0.25">
      <c r="B22" s="8">
        <v>21</v>
      </c>
      <c r="C22" s="5" t="s">
        <v>1289</v>
      </c>
      <c r="D22" s="8">
        <f t="shared" si="0"/>
        <v>353168</v>
      </c>
      <c r="E22" s="5" t="s">
        <v>1505</v>
      </c>
      <c r="F22" t="s">
        <v>1112</v>
      </c>
      <c r="G22" t="s">
        <v>1553</v>
      </c>
      <c r="H22" t="s">
        <v>1326</v>
      </c>
      <c r="J22" s="7" t="s">
        <v>1396</v>
      </c>
      <c r="K22" s="11" t="s">
        <v>2025</v>
      </c>
      <c r="L22" s="7" t="s">
        <v>1822</v>
      </c>
      <c r="N22" s="10">
        <f t="shared" si="1"/>
        <v>4</v>
      </c>
      <c r="O22" t="s">
        <v>1491</v>
      </c>
      <c r="P22" t="s">
        <v>1488</v>
      </c>
      <c r="U22" t="str">
        <f t="shared" si="2"/>
        <v>2D | At the start of the Dynami Trace, on which side is the stoplight? | LEFT</v>
      </c>
    </row>
    <row r="23" spans="1:21" x14ac:dyDescent="0.25">
      <c r="A23" s="5" t="str">
        <f>C23</f>
        <v>563C2</v>
      </c>
      <c r="B23" s="8">
        <v>22</v>
      </c>
      <c r="C23" s="5" t="s">
        <v>1113</v>
      </c>
      <c r="D23" s="8">
        <f t="shared" si="0"/>
        <v>353218</v>
      </c>
      <c r="E23" s="5" t="s">
        <v>1505</v>
      </c>
      <c r="F23" t="s">
        <v>1114</v>
      </c>
      <c r="G23" t="s">
        <v>1553</v>
      </c>
      <c r="H23" t="s">
        <v>1489</v>
      </c>
      <c r="J23" s="7" t="s">
        <v>1397</v>
      </c>
      <c r="K23" s="11" t="s">
        <v>2026</v>
      </c>
      <c r="L23" s="7" t="s">
        <v>1823</v>
      </c>
      <c r="N23" s="10">
        <f t="shared" si="1"/>
        <v>7</v>
      </c>
      <c r="O23" t="s">
        <v>1336</v>
      </c>
      <c r="P23" t="s">
        <v>1490</v>
      </c>
      <c r="U23" t="str">
        <f t="shared" si="2"/>
        <v>2E | What is the name of the troublemaker who lives in the Sand Planet desert? | MOLEMAN</v>
      </c>
    </row>
    <row r="24" spans="1:21" x14ac:dyDescent="0.25">
      <c r="B24" s="8">
        <v>23</v>
      </c>
      <c r="C24" s="5" t="s">
        <v>1115</v>
      </c>
      <c r="D24" s="8">
        <f t="shared" si="0"/>
        <v>353261</v>
      </c>
      <c r="E24" s="5" t="s">
        <v>1505</v>
      </c>
      <c r="F24" t="s">
        <v>1116</v>
      </c>
      <c r="G24" t="s">
        <v>1553</v>
      </c>
      <c r="H24" t="s">
        <v>1331</v>
      </c>
      <c r="J24" s="7" t="s">
        <v>1398</v>
      </c>
      <c r="K24" s="11" t="s">
        <v>2027</v>
      </c>
      <c r="L24" s="7" t="s">
        <v>1970</v>
      </c>
      <c r="N24" s="10">
        <f t="shared" si="1"/>
        <v>8</v>
      </c>
      <c r="O24" t="s">
        <v>1333</v>
      </c>
      <c r="P24" t="s">
        <v>1334</v>
      </c>
      <c r="U24" t="str">
        <f t="shared" si="2"/>
        <v>2F | Four treasures, worth 250 pts each, refer to the four elements: earth, water, wind and fire. What are they called? | CRYSTALS</v>
      </c>
    </row>
    <row r="25" spans="1:21" x14ac:dyDescent="0.25">
      <c r="B25" s="8">
        <v>24</v>
      </c>
      <c r="C25" s="5" t="s">
        <v>1290</v>
      </c>
      <c r="D25" s="8">
        <f t="shared" si="0"/>
        <v>353317</v>
      </c>
      <c r="E25" s="5" t="s">
        <v>1505</v>
      </c>
      <c r="F25" t="s">
        <v>1117</v>
      </c>
      <c r="G25" t="s">
        <v>1553</v>
      </c>
      <c r="H25" t="s">
        <v>1492</v>
      </c>
      <c r="J25" s="7" t="s">
        <v>1399</v>
      </c>
      <c r="K25" s="11" t="s">
        <v>2028</v>
      </c>
      <c r="L25" s="7" t="s">
        <v>1824</v>
      </c>
      <c r="N25" s="10">
        <f t="shared" si="1"/>
        <v>4</v>
      </c>
      <c r="O25" t="s">
        <v>1493</v>
      </c>
      <c r="P25" t="s">
        <v>1494</v>
      </c>
      <c r="U25" t="str">
        <f t="shared" si="2"/>
        <v>30 | What is the last name of the Dynami Trace announcer, Myers? | LAMM</v>
      </c>
    </row>
    <row r="26" spans="1:21" x14ac:dyDescent="0.25">
      <c r="B26" s="8">
        <v>25</v>
      </c>
      <c r="C26" s="5" t="s">
        <v>1291</v>
      </c>
      <c r="D26" s="8">
        <f t="shared" si="0"/>
        <v>353367</v>
      </c>
      <c r="E26" s="5" t="s">
        <v>1505</v>
      </c>
      <c r="F26" t="s">
        <v>1118</v>
      </c>
      <c r="G26" t="s">
        <v>1553</v>
      </c>
      <c r="H26" t="s">
        <v>1495</v>
      </c>
      <c r="J26" s="7" t="s">
        <v>1400</v>
      </c>
      <c r="K26" s="11" t="s">
        <v>2029</v>
      </c>
      <c r="L26" s="7" t="s">
        <v>1825</v>
      </c>
      <c r="N26" s="10">
        <f t="shared" si="1"/>
        <v>8</v>
      </c>
      <c r="O26" t="s">
        <v>1496</v>
      </c>
      <c r="P26" t="s">
        <v>1497</v>
      </c>
      <c r="U26" t="str">
        <f t="shared" si="2"/>
        <v>31 | There are 4 artists on the Music Planet. What is the name of enka's great master? | SABUGORO</v>
      </c>
    </row>
    <row r="27" spans="1:21" x14ac:dyDescent="0.25">
      <c r="A27" s="5" t="str">
        <f>C27</f>
        <v>56496</v>
      </c>
      <c r="B27" s="8">
        <v>26</v>
      </c>
      <c r="C27" s="5" t="s">
        <v>1292</v>
      </c>
      <c r="D27" s="8">
        <f t="shared" si="0"/>
        <v>353430</v>
      </c>
      <c r="E27" s="5" t="s">
        <v>1506</v>
      </c>
      <c r="F27" t="s">
        <v>1119</v>
      </c>
      <c r="G27" t="s">
        <v>1498</v>
      </c>
      <c r="H27" t="s">
        <v>1645</v>
      </c>
      <c r="J27" s="7" t="s">
        <v>1401</v>
      </c>
      <c r="K27" s="11" t="s">
        <v>2030</v>
      </c>
      <c r="L27" s="7" t="s">
        <v>1826</v>
      </c>
      <c r="M27" s="13" t="s">
        <v>1935</v>
      </c>
      <c r="N27" s="10">
        <f t="shared" si="1"/>
        <v>4</v>
      </c>
      <c r="O27" t="s">
        <v>1647</v>
      </c>
      <c r="P27" t="s">
        <v>1646</v>
      </c>
      <c r="U27" t="str">
        <f>CONCATENATE(J27," | ",G27," | ",K27, " | ",UPPER(L27)," | [source](",M27,")")</f>
        <v>32 | FFV | What sound does a chocobo make? | KWEH | [source](https://finalfantasy.fandom.com/wiki/Chocobo)</v>
      </c>
    </row>
    <row r="28" spans="1:21" x14ac:dyDescent="0.25">
      <c r="B28" s="8">
        <v>27</v>
      </c>
      <c r="C28" s="5" t="s">
        <v>1120</v>
      </c>
      <c r="D28" s="8">
        <f t="shared" si="0"/>
        <v>353473</v>
      </c>
      <c r="E28" s="5" t="s">
        <v>1506</v>
      </c>
      <c r="F28" t="s">
        <v>1121</v>
      </c>
      <c r="G28" t="s">
        <v>1498</v>
      </c>
      <c r="H28" t="s">
        <v>1648</v>
      </c>
      <c r="J28" s="7" t="s">
        <v>1513</v>
      </c>
      <c r="K28" s="11" t="s">
        <v>2031</v>
      </c>
      <c r="L28" s="7" t="s">
        <v>1827</v>
      </c>
      <c r="M28" s="13" t="s">
        <v>1936</v>
      </c>
      <c r="N28" s="10">
        <f t="shared" si="1"/>
        <v>7</v>
      </c>
      <c r="O28" t="s">
        <v>1650</v>
      </c>
      <c r="P28" t="s">
        <v>1649</v>
      </c>
      <c r="U28" t="str">
        <f t="shared" ref="U28:U91" si="3">CONCATENATE(J28," | ",G28," | ",K28, " | ",UPPER(L28)," | [source](",M28,")")</f>
        <v>33 | FFV | Where does Cid work in Karnak? | LIBRARY | [source](https://finalfantasy.fandom.com/wiki/Cid_Previa)</v>
      </c>
    </row>
    <row r="29" spans="1:21" x14ac:dyDescent="0.25">
      <c r="B29" s="8">
        <v>28</v>
      </c>
      <c r="C29" s="5" t="s">
        <v>1122</v>
      </c>
      <c r="D29" s="8">
        <f t="shared" si="0"/>
        <v>353532</v>
      </c>
      <c r="E29" s="5" t="s">
        <v>1506</v>
      </c>
      <c r="F29" t="s">
        <v>1123</v>
      </c>
      <c r="G29" t="s">
        <v>1500</v>
      </c>
      <c r="H29" t="s">
        <v>1651</v>
      </c>
      <c r="J29" s="7" t="s">
        <v>1514</v>
      </c>
      <c r="K29" s="11" t="s">
        <v>2032</v>
      </c>
      <c r="L29" s="7" t="s">
        <v>1828</v>
      </c>
      <c r="M29" s="13" t="s">
        <v>1927</v>
      </c>
      <c r="N29" s="10">
        <f t="shared" si="1"/>
        <v>5</v>
      </c>
      <c r="P29" t="s">
        <v>1652</v>
      </c>
      <c r="U29" t="str">
        <f t="shared" si="3"/>
        <v>34 | FFIV | There is a Black Mage named Palom. What is the name of his twin sister? | POROM | [source](https://finalfantasy.fandom.com/wiki/Porom)</v>
      </c>
    </row>
    <row r="30" spans="1:21" x14ac:dyDescent="0.25">
      <c r="B30" s="8">
        <v>29</v>
      </c>
      <c r="C30" s="5" t="s">
        <v>1293</v>
      </c>
      <c r="D30" s="8">
        <f t="shared" si="0"/>
        <v>353592</v>
      </c>
      <c r="E30" s="5" t="s">
        <v>1506</v>
      </c>
      <c r="F30" t="s">
        <v>1124</v>
      </c>
      <c r="G30" t="s">
        <v>1500</v>
      </c>
      <c r="H30" t="s">
        <v>205</v>
      </c>
      <c r="J30" s="7" t="s">
        <v>1515</v>
      </c>
      <c r="K30" s="11" t="s">
        <v>2033</v>
      </c>
      <c r="L30" s="7" t="s">
        <v>1653</v>
      </c>
      <c r="M30" s="13" t="s">
        <v>1928</v>
      </c>
      <c r="N30" s="10">
        <f t="shared" si="1"/>
        <v>5</v>
      </c>
      <c r="P30" t="s">
        <v>1654</v>
      </c>
      <c r="U30" t="str">
        <f t="shared" si="3"/>
        <v>35 | FFIV | What item can you get from Yang's wife for letting her hit him with a frying pan? | KNIFE | [source](https://finalfantasy.fandom.com/wiki/Sheila#Story)</v>
      </c>
    </row>
    <row r="31" spans="1:21" x14ac:dyDescent="0.25">
      <c r="B31" s="8">
        <v>30</v>
      </c>
      <c r="C31" s="5" t="s">
        <v>1294</v>
      </c>
      <c r="D31" s="8">
        <f t="shared" si="0"/>
        <v>353655</v>
      </c>
      <c r="E31" s="5" t="s">
        <v>1506</v>
      </c>
      <c r="F31" t="s">
        <v>1125</v>
      </c>
      <c r="G31" t="s">
        <v>1500</v>
      </c>
      <c r="H31" t="s">
        <v>1655</v>
      </c>
      <c r="J31" s="7" t="s">
        <v>1516</v>
      </c>
      <c r="K31" s="11" t="s">
        <v>2034</v>
      </c>
      <c r="L31" s="7" t="s">
        <v>1829</v>
      </c>
      <c r="M31" s="13" t="s">
        <v>1929</v>
      </c>
      <c r="N31" s="10">
        <f t="shared" si="1"/>
        <v>5</v>
      </c>
      <c r="P31" t="s">
        <v>1656</v>
      </c>
      <c r="U31" t="str">
        <f t="shared" si="3"/>
        <v>36 | FFIV | What is the name of the 3 sisters associated with the Delta Attack? | MAGUS | [source](https://finalfantasy.fandom.com/wiki/Magus_Sisters)</v>
      </c>
    </row>
    <row r="32" spans="1:21" x14ac:dyDescent="0.25">
      <c r="B32" s="8">
        <v>31</v>
      </c>
      <c r="C32" s="5" t="s">
        <v>1126</v>
      </c>
      <c r="D32" s="8">
        <f t="shared" si="0"/>
        <v>353723</v>
      </c>
      <c r="E32" s="5" t="s">
        <v>1506</v>
      </c>
      <c r="F32" t="s">
        <v>1127</v>
      </c>
      <c r="G32" t="s">
        <v>1498</v>
      </c>
      <c r="H32" t="s">
        <v>1657</v>
      </c>
      <c r="J32" s="7" t="s">
        <v>1517</v>
      </c>
      <c r="K32" s="11" t="s">
        <v>2035</v>
      </c>
      <c r="L32" s="7" t="s">
        <v>1937</v>
      </c>
      <c r="M32" s="13" t="s">
        <v>1938</v>
      </c>
      <c r="N32" s="10">
        <f t="shared" si="1"/>
        <v>4</v>
      </c>
      <c r="P32" t="s">
        <v>1659</v>
      </c>
      <c r="Q32" t="s">
        <v>1658</v>
      </c>
      <c r="U32" t="str">
        <f t="shared" si="3"/>
        <v>37 | FFV | What is the name of Bartz' chocobo? | BOCO | [source](https://finalfantasy.fandom.com/wiki/Boco#Final_Fantasy_V)</v>
      </c>
    </row>
    <row r="33" spans="1:21" x14ac:dyDescent="0.25">
      <c r="A33" s="5" t="str">
        <f>C33</f>
        <v>565E7</v>
      </c>
      <c r="B33" s="8">
        <v>32</v>
      </c>
      <c r="C33" s="5" t="s">
        <v>1295</v>
      </c>
      <c r="D33" s="8">
        <f t="shared" si="0"/>
        <v>353767</v>
      </c>
      <c r="E33" s="5" t="s">
        <v>1506</v>
      </c>
      <c r="F33" t="s">
        <v>1128</v>
      </c>
      <c r="G33" t="s">
        <v>1498</v>
      </c>
      <c r="H33" t="s">
        <v>1661</v>
      </c>
      <c r="J33" s="7" t="s">
        <v>1418</v>
      </c>
      <c r="K33" s="11" t="s">
        <v>2036</v>
      </c>
      <c r="L33" s="7" t="s">
        <v>1830</v>
      </c>
      <c r="M33" s="13" t="s">
        <v>1938</v>
      </c>
      <c r="N33" s="10">
        <f t="shared" si="1"/>
        <v>4</v>
      </c>
      <c r="P33" t="s">
        <v>1660</v>
      </c>
      <c r="U33" t="str">
        <f t="shared" si="3"/>
        <v>38 | FFV | What is the name of the female chocobo that forms a couple with Boco, Bartz' chocobo? | KOKO | [source](https://finalfantasy.fandom.com/wiki/Boco#Final_Fantasy_V)</v>
      </c>
    </row>
    <row r="34" spans="1:21" x14ac:dyDescent="0.25">
      <c r="B34" s="8">
        <v>33</v>
      </c>
      <c r="C34" s="5" t="s">
        <v>1129</v>
      </c>
      <c r="D34" s="8">
        <f t="shared" ref="D34:D65" si="4">HEX2DEC(C34)</f>
        <v>353835</v>
      </c>
      <c r="E34" s="5" t="s">
        <v>1506</v>
      </c>
      <c r="F34" t="s">
        <v>1130</v>
      </c>
      <c r="G34" t="s">
        <v>1498</v>
      </c>
      <c r="H34" t="s">
        <v>1662</v>
      </c>
      <c r="J34" s="7" t="s">
        <v>1518</v>
      </c>
      <c r="K34" s="11" t="s">
        <v>2037</v>
      </c>
      <c r="L34" s="7" t="s">
        <v>1831</v>
      </c>
      <c r="M34" s="13" t="s">
        <v>1939</v>
      </c>
      <c r="N34" s="10">
        <f t="shared" ref="N34:N65" si="5">LEN(L34)</f>
        <v>6</v>
      </c>
      <c r="P34" t="s">
        <v>1663</v>
      </c>
      <c r="U34" t="str">
        <f t="shared" si="3"/>
        <v>39 | FFV | What is the name of Faris' pet sea dragon and childhood friend? | SYLDRA | [source](https://finalfantasy.fandom.com/wiki/Syldra)</v>
      </c>
    </row>
    <row r="35" spans="1:21" x14ac:dyDescent="0.25">
      <c r="B35" s="8">
        <v>34</v>
      </c>
      <c r="C35" s="5" t="s">
        <v>1296</v>
      </c>
      <c r="D35" s="8">
        <f t="shared" si="4"/>
        <v>353896</v>
      </c>
      <c r="E35" s="5" t="s">
        <v>1506</v>
      </c>
      <c r="F35" t="s">
        <v>1131</v>
      </c>
      <c r="G35" t="s">
        <v>1498</v>
      </c>
      <c r="H35" t="s">
        <v>1665</v>
      </c>
      <c r="J35" s="7" t="s">
        <v>1555</v>
      </c>
      <c r="K35" s="11" t="s">
        <v>2038</v>
      </c>
      <c r="L35" s="7" t="s">
        <v>1832</v>
      </c>
      <c r="M35" s="13" t="s">
        <v>1940</v>
      </c>
      <c r="N35" s="10">
        <f t="shared" si="5"/>
        <v>8</v>
      </c>
      <c r="P35" t="s">
        <v>1664</v>
      </c>
      <c r="U35" t="str">
        <f t="shared" si="3"/>
        <v>3A | FFV | What is the name of the continent where Krile's parents disappeared? | GLOCEANA | [source](https://finalfantasy.fandom.com/wiki/Gloceana)</v>
      </c>
    </row>
    <row r="36" spans="1:21" x14ac:dyDescent="0.25">
      <c r="B36" s="8">
        <v>35</v>
      </c>
      <c r="C36" s="5" t="s">
        <v>1297</v>
      </c>
      <c r="D36" s="8">
        <f t="shared" si="4"/>
        <v>353942</v>
      </c>
      <c r="E36" s="5" t="s">
        <v>1506</v>
      </c>
      <c r="F36" t="s">
        <v>1132</v>
      </c>
      <c r="G36" t="s">
        <v>1498</v>
      </c>
      <c r="H36" t="s">
        <v>1668</v>
      </c>
      <c r="J36" s="7" t="s">
        <v>1556</v>
      </c>
      <c r="K36" s="11" t="s">
        <v>2039</v>
      </c>
      <c r="L36" s="7" t="s">
        <v>1833</v>
      </c>
      <c r="M36" s="13" t="s">
        <v>1941</v>
      </c>
      <c r="N36" s="10">
        <f t="shared" si="5"/>
        <v>9</v>
      </c>
      <c r="O36" t="s">
        <v>1667</v>
      </c>
      <c r="P36" t="s">
        <v>1666</v>
      </c>
      <c r="U36" t="str">
        <f t="shared" si="3"/>
        <v>3B | FFV | What do you get when mixing Turtle Shell and Dark Matter? | EXPLOSIVE | [source](https://finalfantasy.fandom.com/wiki/Mix_(Final_Fantasy_V)#Offensive_items)</v>
      </c>
    </row>
    <row r="37" spans="1:21" x14ac:dyDescent="0.25">
      <c r="B37" s="8">
        <v>36</v>
      </c>
      <c r="C37" s="5" t="s">
        <v>1133</v>
      </c>
      <c r="D37" s="8">
        <f t="shared" si="4"/>
        <v>354005</v>
      </c>
      <c r="E37" s="5" t="s">
        <v>1506</v>
      </c>
      <c r="F37" t="s">
        <v>1134</v>
      </c>
      <c r="G37" t="s">
        <v>1498</v>
      </c>
      <c r="H37" t="s">
        <v>1669</v>
      </c>
      <c r="J37" s="7" t="s">
        <v>1557</v>
      </c>
      <c r="K37" s="11" t="s">
        <v>2040</v>
      </c>
      <c r="L37" s="7" t="s">
        <v>1834</v>
      </c>
      <c r="M37" s="13" t="s">
        <v>1942</v>
      </c>
      <c r="N37" s="10">
        <f t="shared" si="5"/>
        <v>6</v>
      </c>
      <c r="P37" t="s">
        <v>1670</v>
      </c>
      <c r="U37" t="str">
        <f t="shared" si="3"/>
        <v>3C | FFV | What is Faris' real name? | SARISA | [source](https://finalfantasy.fandom.com/wiki/Faris_Scherwiz)</v>
      </c>
    </row>
    <row r="38" spans="1:21" x14ac:dyDescent="0.25">
      <c r="B38" s="8">
        <v>37</v>
      </c>
      <c r="C38" s="5" t="s">
        <v>1298</v>
      </c>
      <c r="D38" s="8">
        <f t="shared" si="4"/>
        <v>354052</v>
      </c>
      <c r="E38" s="5" t="s">
        <v>1506</v>
      </c>
      <c r="F38" t="s">
        <v>1135</v>
      </c>
      <c r="G38" t="s">
        <v>1499</v>
      </c>
      <c r="H38" t="s">
        <v>1671</v>
      </c>
      <c r="J38" s="7" t="s">
        <v>1558</v>
      </c>
      <c r="K38" s="11" t="s">
        <v>2041</v>
      </c>
      <c r="L38" s="7" t="s">
        <v>1835</v>
      </c>
      <c r="M38" s="13" t="s">
        <v>1949</v>
      </c>
      <c r="N38" s="10">
        <f t="shared" si="5"/>
        <v>7</v>
      </c>
      <c r="P38" t="s">
        <v>1672</v>
      </c>
      <c r="U38" t="str">
        <f t="shared" si="3"/>
        <v>3D | FFVI | Cyan gets attacked by the Dream Stooges: Laragorn, Curlax, and who? | MOEBIUS | [source](https://finalfantasy.fandom.com/wiki/Dream_Stooges)</v>
      </c>
    </row>
    <row r="39" spans="1:21" x14ac:dyDescent="0.25">
      <c r="B39" s="8">
        <v>38</v>
      </c>
      <c r="C39" s="5" t="s">
        <v>1299</v>
      </c>
      <c r="D39" s="8">
        <f t="shared" si="4"/>
        <v>354113</v>
      </c>
      <c r="E39" s="5" t="s">
        <v>1506</v>
      </c>
      <c r="F39" t="s">
        <v>1136</v>
      </c>
      <c r="G39" t="s">
        <v>148</v>
      </c>
      <c r="H39" t="s">
        <v>1615</v>
      </c>
      <c r="J39" s="7" t="s">
        <v>1559</v>
      </c>
      <c r="K39" s="11" t="s">
        <v>2042</v>
      </c>
      <c r="L39" s="7" t="s">
        <v>1836</v>
      </c>
      <c r="M39" s="13" t="s">
        <v>1901</v>
      </c>
      <c r="N39" s="10">
        <f t="shared" si="5"/>
        <v>5</v>
      </c>
      <c r="P39" t="s">
        <v>1616</v>
      </c>
      <c r="U39" t="str">
        <f t="shared" si="3"/>
        <v>3E | Chrono Trigger | Who can Crono rescue from a guillotine in the Prison Towers? | FRITZ | [source](https://chrono.fandom.com/wiki/Fritz)</v>
      </c>
    </row>
    <row r="40" spans="1:21" x14ac:dyDescent="0.25">
      <c r="B40" s="8">
        <v>39</v>
      </c>
      <c r="C40" s="5" t="s">
        <v>1300</v>
      </c>
      <c r="D40" s="8">
        <f t="shared" si="4"/>
        <v>354176</v>
      </c>
      <c r="E40" s="5" t="s">
        <v>1506</v>
      </c>
      <c r="F40" t="s">
        <v>1137</v>
      </c>
      <c r="G40" t="s">
        <v>148</v>
      </c>
      <c r="H40" t="s">
        <v>1568</v>
      </c>
      <c r="J40" s="7" t="s">
        <v>1560</v>
      </c>
      <c r="K40" s="11" t="s">
        <v>2043</v>
      </c>
      <c r="L40" s="7" t="s">
        <v>1837</v>
      </c>
      <c r="M40" s="13" t="s">
        <v>1902</v>
      </c>
      <c r="N40" s="10">
        <f t="shared" si="5"/>
        <v>6</v>
      </c>
      <c r="O40" t="s">
        <v>1573</v>
      </c>
      <c r="P40" t="s">
        <v>1572</v>
      </c>
      <c r="U40" t="str">
        <f t="shared" si="3"/>
        <v>3F | Chrono Trigger | What is the name of Fritz' wife? | ELAINE | [source](https://chrono.fandom.com/wiki/Elaine)</v>
      </c>
    </row>
    <row r="41" spans="1:21" x14ac:dyDescent="0.25">
      <c r="B41" s="8">
        <v>40</v>
      </c>
      <c r="C41" s="5" t="s">
        <v>1138</v>
      </c>
      <c r="D41" s="8">
        <f t="shared" si="4"/>
        <v>354228</v>
      </c>
      <c r="E41" s="5" t="s">
        <v>1506</v>
      </c>
      <c r="F41" t="s">
        <v>1139</v>
      </c>
      <c r="G41" t="s">
        <v>148</v>
      </c>
      <c r="H41" t="s">
        <v>1567</v>
      </c>
      <c r="J41" s="7" t="s">
        <v>1519</v>
      </c>
      <c r="K41" s="11" t="s">
        <v>2044</v>
      </c>
      <c r="L41" s="7" t="s">
        <v>1845</v>
      </c>
      <c r="M41" s="13" t="s">
        <v>1903</v>
      </c>
      <c r="N41" s="10">
        <f t="shared" si="5"/>
        <v>15</v>
      </c>
      <c r="O41" t="s">
        <v>1569</v>
      </c>
      <c r="P41" t="s">
        <v>1673</v>
      </c>
      <c r="U41" t="str">
        <f t="shared" si="3"/>
        <v>40 | Chrono Trigger | What item unlocks the Grand Dream triple tech (Marle, Frog, Robo)? (GOLDEN ********) | GOLDEN GEMSTONE | [source](https://chrono.fandom.com/wiki/Master_Mune)</v>
      </c>
    </row>
    <row r="42" spans="1:21" x14ac:dyDescent="0.25">
      <c r="B42" s="8">
        <v>41</v>
      </c>
      <c r="C42" s="5" t="s">
        <v>1140</v>
      </c>
      <c r="D42" s="8">
        <f t="shared" si="4"/>
        <v>354293</v>
      </c>
      <c r="E42" s="5" t="s">
        <v>1506</v>
      </c>
      <c r="F42" t="s">
        <v>1141</v>
      </c>
      <c r="G42" t="s">
        <v>1502</v>
      </c>
      <c r="H42" t="s">
        <v>1554</v>
      </c>
      <c r="J42" s="7" t="s">
        <v>1520</v>
      </c>
      <c r="K42" s="11" t="s">
        <v>2045</v>
      </c>
      <c r="L42" s="7" t="s">
        <v>1838</v>
      </c>
      <c r="M42" s="13" t="s">
        <v>1956</v>
      </c>
      <c r="N42" s="10">
        <f t="shared" si="5"/>
        <v>9</v>
      </c>
      <c r="O42" t="s">
        <v>1674</v>
      </c>
      <c r="P42" t="s">
        <v>1675</v>
      </c>
      <c r="U42" t="str">
        <f t="shared" si="3"/>
        <v>41 | Live A Live | What was Taroimo's name when he was just a turtle? (T********) | TAROKICHI | [source](https://live-a-live.fandom.com/wiki/Taroimo)</v>
      </c>
    </row>
    <row r="43" spans="1:21" x14ac:dyDescent="0.25">
      <c r="B43" s="8">
        <v>42</v>
      </c>
      <c r="C43" s="5" t="s">
        <v>1142</v>
      </c>
      <c r="D43" s="8">
        <f t="shared" si="4"/>
        <v>354378</v>
      </c>
      <c r="E43" s="5" t="s">
        <v>1506</v>
      </c>
      <c r="F43" t="s">
        <v>1143</v>
      </c>
      <c r="G43" t="s">
        <v>250</v>
      </c>
      <c r="H43" t="s">
        <v>1570</v>
      </c>
      <c r="J43" s="7" t="s">
        <v>1521</v>
      </c>
      <c r="K43" s="11" t="s">
        <v>2046</v>
      </c>
      <c r="L43" s="7" t="s">
        <v>1839</v>
      </c>
      <c r="M43" s="13" t="s">
        <v>1983</v>
      </c>
      <c r="N43" s="10">
        <f t="shared" si="5"/>
        <v>5</v>
      </c>
      <c r="O43" t="s">
        <v>1574</v>
      </c>
      <c r="P43" t="s">
        <v>1571</v>
      </c>
      <c r="U43" t="str">
        <f t="shared" si="3"/>
        <v>42 | Romancing SaGa 2 | What is the name of the Levante Guard with only 1 LP? | SOUJI | [source](https://saga.fandom.com/wiki/Souji)</v>
      </c>
    </row>
    <row r="44" spans="1:21" x14ac:dyDescent="0.25">
      <c r="B44" s="8">
        <v>43</v>
      </c>
      <c r="C44" s="5" t="s">
        <v>1144</v>
      </c>
      <c r="D44" s="8">
        <f t="shared" si="4"/>
        <v>354430</v>
      </c>
      <c r="E44" s="5" t="s">
        <v>1506</v>
      </c>
      <c r="F44" t="s">
        <v>1145</v>
      </c>
      <c r="G44" t="s">
        <v>1504</v>
      </c>
      <c r="H44" t="s">
        <v>1575</v>
      </c>
      <c r="J44" s="7" t="s">
        <v>1522</v>
      </c>
      <c r="K44" s="11" t="s">
        <v>2047</v>
      </c>
      <c r="L44" s="7" t="s">
        <v>1840</v>
      </c>
      <c r="M44" s="13" t="s">
        <v>1923</v>
      </c>
      <c r="N44" s="10">
        <f t="shared" si="5"/>
        <v>4</v>
      </c>
      <c r="O44" t="s">
        <v>1577</v>
      </c>
      <c r="P44" t="s">
        <v>1576</v>
      </c>
      <c r="U44" t="str">
        <f t="shared" si="3"/>
        <v>43 | FFIII | Which boss, fought in the Elder Tree, has the ability to shift its weakness? | HEIN | [source](https://finalfantasy.fandom.com/wiki/Hein_(boss))</v>
      </c>
    </row>
    <row r="45" spans="1:21" x14ac:dyDescent="0.25">
      <c r="B45" s="8">
        <v>44</v>
      </c>
      <c r="C45" s="5" t="s">
        <v>1146</v>
      </c>
      <c r="D45" s="8">
        <f t="shared" si="4"/>
        <v>354486</v>
      </c>
      <c r="E45" s="5" t="s">
        <v>1506</v>
      </c>
      <c r="F45" t="s">
        <v>1147</v>
      </c>
      <c r="G45" t="s">
        <v>1504</v>
      </c>
      <c r="H45" t="s">
        <v>1677</v>
      </c>
      <c r="J45" s="7" t="s">
        <v>1523</v>
      </c>
      <c r="K45" s="11" t="s">
        <v>2048</v>
      </c>
      <c r="L45" s="7" t="s">
        <v>1841</v>
      </c>
      <c r="M45" s="13" t="s">
        <v>1924</v>
      </c>
      <c r="N45" s="10">
        <f t="shared" si="5"/>
        <v>8</v>
      </c>
      <c r="O45" t="s">
        <v>1579</v>
      </c>
      <c r="P45" t="s">
        <v>1578</v>
      </c>
      <c r="U45" t="str">
        <f t="shared" si="3"/>
        <v>44 | FFIII | What is the name of the spell that summons Odin? | CATASTRO | [source](https://finalfantasy.fandom.com/wiki/Magic_(Final_Fantasy_III)?so=search#Summon_Magic)</v>
      </c>
    </row>
    <row r="46" spans="1:21" x14ac:dyDescent="0.25">
      <c r="B46" s="8">
        <v>45</v>
      </c>
      <c r="C46" s="5" t="s">
        <v>1301</v>
      </c>
      <c r="D46" s="8">
        <f t="shared" si="4"/>
        <v>354529</v>
      </c>
      <c r="E46" s="5" t="s">
        <v>1506</v>
      </c>
      <c r="F46" t="s">
        <v>1148</v>
      </c>
      <c r="G46" t="s">
        <v>1508</v>
      </c>
      <c r="H46" t="s">
        <v>1676</v>
      </c>
      <c r="J46" s="7" t="s">
        <v>1524</v>
      </c>
      <c r="K46" s="11" t="s">
        <v>2049</v>
      </c>
      <c r="L46" s="7" t="s">
        <v>1842</v>
      </c>
      <c r="M46" s="13" t="s">
        <v>1984</v>
      </c>
      <c r="N46" s="10">
        <f t="shared" si="5"/>
        <v>4</v>
      </c>
      <c r="P46" t="s">
        <v>1678</v>
      </c>
      <c r="U46" t="str">
        <f t="shared" si="3"/>
        <v>45 | Romancing SaGa | Claudia has a companion wolf named Sylvan. What is her bear companion called? | BRAU | [source](https://saga.fandom.com/wiki/Brau)</v>
      </c>
    </row>
    <row r="47" spans="1:21" x14ac:dyDescent="0.25">
      <c r="B47" s="8">
        <v>46</v>
      </c>
      <c r="C47" s="5" t="s">
        <v>1149</v>
      </c>
      <c r="D47" s="8">
        <f t="shared" si="4"/>
        <v>354587</v>
      </c>
      <c r="E47" s="5" t="s">
        <v>1506</v>
      </c>
      <c r="F47" t="s">
        <v>1150</v>
      </c>
      <c r="G47" t="s">
        <v>1508</v>
      </c>
      <c r="H47" t="s">
        <v>1679</v>
      </c>
      <c r="J47" s="7" t="s">
        <v>1525</v>
      </c>
      <c r="K47" s="11" t="s">
        <v>2050</v>
      </c>
      <c r="L47" s="7" t="s">
        <v>1843</v>
      </c>
      <c r="M47" s="13" t="s">
        <v>1985</v>
      </c>
      <c r="N47" s="10">
        <f t="shared" si="5"/>
        <v>4</v>
      </c>
      <c r="P47" t="s">
        <v>1680</v>
      </c>
      <c r="U47" t="str">
        <f t="shared" si="3"/>
        <v>46 | Romancing SaGa | What is the name of Jamil's male friend? | DOWD | [source](https://saga.fandom.com/wiki/Jamil)</v>
      </c>
    </row>
    <row r="48" spans="1:21" x14ac:dyDescent="0.25">
      <c r="B48" s="8">
        <v>47</v>
      </c>
      <c r="C48" s="5" t="s">
        <v>1151</v>
      </c>
      <c r="D48" s="8">
        <f t="shared" si="4"/>
        <v>354620</v>
      </c>
      <c r="E48" s="5" t="s">
        <v>1506</v>
      </c>
      <c r="F48" t="s">
        <v>1152</v>
      </c>
      <c r="G48" t="s">
        <v>1508</v>
      </c>
      <c r="H48" t="s">
        <v>1681</v>
      </c>
      <c r="J48" s="7" t="s">
        <v>1526</v>
      </c>
      <c r="K48" s="11" t="s">
        <v>2051</v>
      </c>
      <c r="L48" s="7" t="s">
        <v>1844</v>
      </c>
      <c r="M48" s="13" t="s">
        <v>1986</v>
      </c>
      <c r="N48" s="10">
        <f t="shared" si="5"/>
        <v>6</v>
      </c>
      <c r="P48" t="s">
        <v>1682</v>
      </c>
      <c r="U48" t="str">
        <f t="shared" si="3"/>
        <v>47 | Romancing SaGa | What is the name of the trader who accompanies Barbara the dancer? | HERMAN | [source](https://saga.fandom.com/wiki/Herman_(Romancing_SaGa))</v>
      </c>
    </row>
    <row r="49" spans="2:21" x14ac:dyDescent="0.25">
      <c r="B49" s="8">
        <v>48</v>
      </c>
      <c r="C49" s="5" t="s">
        <v>1302</v>
      </c>
      <c r="D49" s="8">
        <f t="shared" si="4"/>
        <v>354665</v>
      </c>
      <c r="E49" s="5" t="s">
        <v>1506</v>
      </c>
      <c r="F49" t="s">
        <v>1153</v>
      </c>
      <c r="G49" t="s">
        <v>1508</v>
      </c>
      <c r="H49" t="s">
        <v>1683</v>
      </c>
      <c r="J49" s="7" t="s">
        <v>1527</v>
      </c>
      <c r="K49" s="11" t="s">
        <v>2052</v>
      </c>
      <c r="L49" s="7" t="s">
        <v>1989</v>
      </c>
      <c r="M49" s="13" t="s">
        <v>1988</v>
      </c>
      <c r="N49" s="10">
        <f t="shared" si="5"/>
        <v>6</v>
      </c>
      <c r="O49" t="s">
        <v>1987</v>
      </c>
      <c r="P49" t="s">
        <v>1684</v>
      </c>
      <c r="U49" t="str">
        <f t="shared" si="3"/>
        <v>48 | Romancing SaGa | Who created the four Elemental Lords? | SARUIN | [source](https://saga.fandom.com/wiki/Saruin)</v>
      </c>
    </row>
    <row r="50" spans="2:21" x14ac:dyDescent="0.25">
      <c r="B50" s="8">
        <v>49</v>
      </c>
      <c r="C50" s="5" t="s">
        <v>1154</v>
      </c>
      <c r="D50" s="8">
        <f t="shared" si="4"/>
        <v>354718</v>
      </c>
      <c r="E50" s="5" t="s">
        <v>1506</v>
      </c>
      <c r="F50" t="s">
        <v>1155</v>
      </c>
      <c r="G50" t="s">
        <v>1509</v>
      </c>
      <c r="H50" t="s">
        <v>1617</v>
      </c>
      <c r="J50" s="7" t="s">
        <v>1528</v>
      </c>
      <c r="K50" s="11" t="s">
        <v>2053</v>
      </c>
      <c r="L50" s="7" t="s">
        <v>1846</v>
      </c>
      <c r="M50" s="13" t="s">
        <v>1620</v>
      </c>
      <c r="N50" s="10">
        <f t="shared" si="5"/>
        <v>5</v>
      </c>
      <c r="P50" t="s">
        <v>1618</v>
      </c>
      <c r="S50" t="s">
        <v>1620</v>
      </c>
      <c r="U50" t="str">
        <f t="shared" si="3"/>
        <v>49 | Final Fantasy Adventure (Seiken Densetsu) | What is the name of the dwarf that appears in the game? | WATTS | [source](https://finalfantasy.fandom.com/wiki/Watts_(Adventure))</v>
      </c>
    </row>
    <row r="51" spans="2:21" x14ac:dyDescent="0.25">
      <c r="B51" s="8">
        <v>50</v>
      </c>
      <c r="C51" s="5" t="s">
        <v>1156</v>
      </c>
      <c r="D51" s="8">
        <f t="shared" si="4"/>
        <v>354758</v>
      </c>
      <c r="E51" s="5" t="s">
        <v>1506</v>
      </c>
      <c r="F51" t="s">
        <v>1157</v>
      </c>
      <c r="G51" t="s">
        <v>1510</v>
      </c>
      <c r="H51" t="s">
        <v>1686</v>
      </c>
      <c r="J51" s="7" t="s">
        <v>1580</v>
      </c>
      <c r="K51" s="11" t="s">
        <v>2054</v>
      </c>
      <c r="L51" s="7" t="s">
        <v>1847</v>
      </c>
      <c r="M51" s="13" t="s">
        <v>1990</v>
      </c>
      <c r="N51" s="10">
        <f t="shared" si="5"/>
        <v>8</v>
      </c>
      <c r="P51" t="s">
        <v>1685</v>
      </c>
      <c r="U51" t="str">
        <f t="shared" si="3"/>
        <v>4A | Trials of Mana (Seiken Densetsu 3) | What is Charlotte's first class strike? | WHACKBAM | [source](https://mana.fandom.com/wiki/Whackbam)</v>
      </c>
    </row>
    <row r="52" spans="2:21" x14ac:dyDescent="0.25">
      <c r="B52" s="8">
        <v>51</v>
      </c>
      <c r="C52" s="5" t="s">
        <v>1158</v>
      </c>
      <c r="D52" s="8">
        <f t="shared" si="4"/>
        <v>354802</v>
      </c>
      <c r="E52" s="5" t="s">
        <v>1506</v>
      </c>
      <c r="F52" t="s">
        <v>1159</v>
      </c>
      <c r="G52" t="s">
        <v>2134</v>
      </c>
      <c r="H52" t="s">
        <v>1586</v>
      </c>
      <c r="J52" s="7" t="s">
        <v>1581</v>
      </c>
      <c r="K52" s="11" t="s">
        <v>2055</v>
      </c>
      <c r="L52" s="7" t="s">
        <v>1848</v>
      </c>
      <c r="M52" s="13" t="s">
        <v>1991</v>
      </c>
      <c r="N52" s="10">
        <f t="shared" si="5"/>
        <v>5</v>
      </c>
      <c r="O52" t="s">
        <v>1992</v>
      </c>
      <c r="P52" t="s">
        <v>1587</v>
      </c>
      <c r="U52" t="s">
        <v>2135</v>
      </c>
    </row>
    <row r="53" spans="2:21" x14ac:dyDescent="0.25">
      <c r="B53" s="8">
        <v>52</v>
      </c>
      <c r="C53" s="5" t="s">
        <v>1160</v>
      </c>
      <c r="D53" s="8">
        <f t="shared" si="4"/>
        <v>354858</v>
      </c>
      <c r="E53" s="5" t="s">
        <v>1506</v>
      </c>
      <c r="F53" t="s">
        <v>1161</v>
      </c>
      <c r="G53" t="s">
        <v>190</v>
      </c>
      <c r="H53" t="s">
        <v>1687</v>
      </c>
      <c r="J53" s="7" t="s">
        <v>1582</v>
      </c>
      <c r="K53" s="11" t="s">
        <v>2056</v>
      </c>
      <c r="L53" s="7" t="s">
        <v>1849</v>
      </c>
      <c r="N53" s="10">
        <f t="shared" si="5"/>
        <v>7</v>
      </c>
      <c r="O53" t="s">
        <v>1688</v>
      </c>
      <c r="P53" t="s">
        <v>1689</v>
      </c>
      <c r="U53" t="str">
        <f t="shared" si="3"/>
        <v>4C | Hanjuku Hero | Frostbaby has two attacks: Waah Waah and ? | GOO GOO | [source]()</v>
      </c>
    </row>
    <row r="54" spans="2:21" x14ac:dyDescent="0.25">
      <c r="B54" s="8">
        <v>53</v>
      </c>
      <c r="C54" s="5" t="s">
        <v>1162</v>
      </c>
      <c r="D54" s="8">
        <f t="shared" si="4"/>
        <v>354921</v>
      </c>
      <c r="E54" s="5" t="s">
        <v>1506</v>
      </c>
      <c r="F54" t="s">
        <v>1163</v>
      </c>
      <c r="G54" t="s">
        <v>1690</v>
      </c>
      <c r="H54" t="s">
        <v>1691</v>
      </c>
      <c r="J54" s="7" t="s">
        <v>1583</v>
      </c>
      <c r="K54" s="11" t="s">
        <v>2057</v>
      </c>
      <c r="L54" s="7" t="s">
        <v>1850</v>
      </c>
      <c r="M54" s="13" t="s">
        <v>1914</v>
      </c>
      <c r="N54" s="10">
        <f t="shared" si="5"/>
        <v>15</v>
      </c>
      <c r="O54" t="s">
        <v>1692</v>
      </c>
      <c r="P54" t="s">
        <v>1693</v>
      </c>
      <c r="U54" t="str">
        <f t="shared" si="3"/>
        <v>4D | Famicom Disk System | Name this forward-scrolling pseudo-3D 3rd-person game from Square. | 3-D WORLDRUNNER | [source](https://en.wikipedia.org/wiki/The_3-D_Battles_of_WorldRunner)</v>
      </c>
    </row>
    <row r="55" spans="2:21" x14ac:dyDescent="0.25">
      <c r="B55" s="8">
        <v>54</v>
      </c>
      <c r="C55" s="5" t="s">
        <v>1164</v>
      </c>
      <c r="D55" s="8">
        <f t="shared" si="4"/>
        <v>354986</v>
      </c>
      <c r="E55" s="5" t="s">
        <v>1506</v>
      </c>
      <c r="F55" t="s">
        <v>1165</v>
      </c>
      <c r="G55" t="s">
        <v>1503</v>
      </c>
      <c r="H55" t="s">
        <v>1626</v>
      </c>
      <c r="J55" s="7" t="s">
        <v>1584</v>
      </c>
      <c r="K55" s="11" t="s">
        <v>2058</v>
      </c>
      <c r="L55" s="7" t="s">
        <v>162</v>
      </c>
      <c r="M55" s="13" t="s">
        <v>1915</v>
      </c>
      <c r="N55" s="10">
        <f t="shared" si="5"/>
        <v>4</v>
      </c>
      <c r="P55" t="s">
        <v>1627</v>
      </c>
      <c r="U55" t="str">
        <f t="shared" si="3"/>
        <v>4E | FF | What is the name of the magic ability of the boss Wartech? | NUKE | [source](https://finalfantasy.fandom.com/wiki/Warmech_(Final_Fantasy))</v>
      </c>
    </row>
    <row r="56" spans="2:21" x14ac:dyDescent="0.25">
      <c r="B56" s="8">
        <v>55</v>
      </c>
      <c r="C56" s="5" t="s">
        <v>1166</v>
      </c>
      <c r="D56" s="8">
        <f t="shared" si="4"/>
        <v>355042</v>
      </c>
      <c r="E56" s="5" t="s">
        <v>1506</v>
      </c>
      <c r="F56" t="s">
        <v>1167</v>
      </c>
      <c r="G56" t="s">
        <v>1511</v>
      </c>
      <c r="H56" t="s">
        <v>1694</v>
      </c>
      <c r="J56" s="7" t="s">
        <v>1585</v>
      </c>
      <c r="K56" s="11" t="s">
        <v>2059</v>
      </c>
      <c r="L56" s="7" t="s">
        <v>1977</v>
      </c>
      <c r="M56" s="13" t="s">
        <v>1978</v>
      </c>
      <c r="N56" s="10">
        <f t="shared" si="5"/>
        <v>8</v>
      </c>
      <c r="P56" t="s">
        <v>1695</v>
      </c>
      <c r="U56" t="str">
        <f t="shared" si="3"/>
        <v>4F | The Final Fantasy Legend (SaGa) | Holding the White Sphere secret, what is the name of Jeanne's sister? | MILEILLE | [source](https://finalfantasy.fandom.com/wiki/The_Final_Fantasy_Legend_characters)</v>
      </c>
    </row>
    <row r="57" spans="2:21" x14ac:dyDescent="0.25">
      <c r="B57" s="8">
        <v>56</v>
      </c>
      <c r="C57" s="5" t="s">
        <v>1168</v>
      </c>
      <c r="D57" s="8">
        <f t="shared" si="4"/>
        <v>355093</v>
      </c>
      <c r="E57" s="5" t="s">
        <v>1506</v>
      </c>
      <c r="F57" t="s">
        <v>1169</v>
      </c>
      <c r="G57" t="s">
        <v>1512</v>
      </c>
      <c r="H57" t="s">
        <v>1588</v>
      </c>
      <c r="J57" s="7" t="s">
        <v>1529</v>
      </c>
      <c r="K57" s="11" t="s">
        <v>2060</v>
      </c>
      <c r="L57" s="7" t="s">
        <v>1851</v>
      </c>
      <c r="N57" s="10">
        <f t="shared" si="5"/>
        <v>11</v>
      </c>
      <c r="O57" t="s">
        <v>1589</v>
      </c>
      <c r="P57" t="s">
        <v>1590</v>
      </c>
      <c r="U57" t="str">
        <f t="shared" si="3"/>
        <v>50 | Square's Tom Sawyer | What is the last treasure found by Tom and his friends? | CHURCH BELL | [source]()</v>
      </c>
    </row>
    <row r="58" spans="2:21" x14ac:dyDescent="0.25">
      <c r="B58" s="8">
        <v>57</v>
      </c>
      <c r="C58" s="5" t="s">
        <v>1170</v>
      </c>
      <c r="D58" s="8">
        <f t="shared" si="4"/>
        <v>355134</v>
      </c>
      <c r="E58" s="5" t="s">
        <v>1506</v>
      </c>
      <c r="F58" t="s">
        <v>1171</v>
      </c>
      <c r="G58" t="s">
        <v>190</v>
      </c>
      <c r="H58" t="s">
        <v>1696</v>
      </c>
      <c r="J58" s="7" t="s">
        <v>1530</v>
      </c>
      <c r="K58" s="11" t="s">
        <v>2061</v>
      </c>
      <c r="L58" s="7" t="s">
        <v>1852</v>
      </c>
      <c r="N58" s="10">
        <f t="shared" si="5"/>
        <v>13</v>
      </c>
      <c r="O58" t="s">
        <v>1698</v>
      </c>
      <c r="P58" t="s">
        <v>1697</v>
      </c>
      <c r="U58" t="str">
        <f t="shared" si="3"/>
        <v>51 | Hanjuku Hero | At the end of the game, what country is the princess Iris from? | NORTH COLLINS | [source]()</v>
      </c>
    </row>
    <row r="59" spans="2:21" x14ac:dyDescent="0.25">
      <c r="B59" s="8">
        <v>58</v>
      </c>
      <c r="C59" s="5" t="s">
        <v>1172</v>
      </c>
      <c r="D59" s="8">
        <f t="shared" si="4"/>
        <v>355187</v>
      </c>
      <c r="E59" s="5" t="s">
        <v>1506</v>
      </c>
      <c r="F59" t="s">
        <v>1173</v>
      </c>
      <c r="G59" t="s">
        <v>1501</v>
      </c>
      <c r="H59" t="s">
        <v>1636</v>
      </c>
      <c r="J59" s="7" t="s">
        <v>1531</v>
      </c>
      <c r="K59" s="11" t="s">
        <v>2062</v>
      </c>
      <c r="L59" s="7" t="s">
        <v>1853</v>
      </c>
      <c r="M59" s="13" t="s">
        <v>1920</v>
      </c>
      <c r="N59" s="10">
        <f t="shared" si="5"/>
        <v>8</v>
      </c>
      <c r="O59" t="s">
        <v>1638</v>
      </c>
      <c r="P59" t="s">
        <v>1637</v>
      </c>
      <c r="U59" t="str">
        <f t="shared" si="3"/>
        <v>52 | FFII | What is the Emperor's last word? | URAAAHHH | [source](https://youtu.be/pWp0kO5awxo?list=PL0w8Te9HdCC5jQikDM4CArwlGZ19pa2nf&amp;t=3072)</v>
      </c>
    </row>
    <row r="60" spans="2:21" x14ac:dyDescent="0.25">
      <c r="B60" s="8">
        <v>59</v>
      </c>
      <c r="C60" s="5" t="s">
        <v>1174</v>
      </c>
      <c r="D60" s="8">
        <f t="shared" si="4"/>
        <v>355223</v>
      </c>
      <c r="E60" s="5" t="s">
        <v>1506</v>
      </c>
      <c r="F60" t="s">
        <v>1175</v>
      </c>
      <c r="G60" t="s">
        <v>1549</v>
      </c>
      <c r="H60" t="s">
        <v>1592</v>
      </c>
      <c r="J60" s="7" t="s">
        <v>1532</v>
      </c>
      <c r="K60" s="11" t="s">
        <v>2063</v>
      </c>
      <c r="L60" s="7" t="s">
        <v>1593</v>
      </c>
      <c r="M60" s="13" t="s">
        <v>1913</v>
      </c>
      <c r="N60" s="10">
        <f t="shared" si="5"/>
        <v>2</v>
      </c>
      <c r="O60" t="s">
        <v>1591</v>
      </c>
      <c r="P60" t="s">
        <v>1593</v>
      </c>
      <c r="U60" t="str">
        <f t="shared" si="3"/>
        <v>53 | Famicom 3D System | Name this sequel developed by Square that uses Nintendo 3D Glasses. | JJ | [source](https://en.wikipedia.org/wiki/The_3-D_Battles_of_WorldRunner#Sequel)</v>
      </c>
    </row>
    <row r="61" spans="2:21" x14ac:dyDescent="0.25">
      <c r="B61" s="8">
        <v>60</v>
      </c>
      <c r="C61" s="5" t="s">
        <v>1176</v>
      </c>
      <c r="D61" s="8">
        <f t="shared" si="4"/>
        <v>355263</v>
      </c>
      <c r="E61" s="5" t="s">
        <v>1506</v>
      </c>
      <c r="F61" t="s">
        <v>1177</v>
      </c>
      <c r="G61" t="s">
        <v>1500</v>
      </c>
      <c r="H61" t="s">
        <v>1699</v>
      </c>
      <c r="J61" s="7" t="s">
        <v>1533</v>
      </c>
      <c r="K61" s="11" t="s">
        <v>2064</v>
      </c>
      <c r="L61" s="7" t="s">
        <v>1854</v>
      </c>
      <c r="M61" s="13" t="s">
        <v>1930</v>
      </c>
      <c r="N61" s="10">
        <f t="shared" si="5"/>
        <v>10</v>
      </c>
      <c r="O61" t="s">
        <v>1700</v>
      </c>
      <c r="P61" t="s">
        <v>1701</v>
      </c>
      <c r="U61" t="str">
        <f t="shared" si="3"/>
        <v>54 | FFIV | What species is the character Namingway? | HUMMINGWAY | [source](https://finalfantasy.fandom.com/wiki/Namingway)</v>
      </c>
    </row>
    <row r="62" spans="2:21" x14ac:dyDescent="0.25">
      <c r="B62" s="8">
        <v>61</v>
      </c>
      <c r="C62" s="5" t="s">
        <v>1178</v>
      </c>
      <c r="D62" s="8">
        <f t="shared" si="4"/>
        <v>355308</v>
      </c>
      <c r="E62" s="5" t="s">
        <v>1506</v>
      </c>
      <c r="F62" t="s">
        <v>1179</v>
      </c>
      <c r="G62" t="s">
        <v>1502</v>
      </c>
      <c r="H62" t="s">
        <v>1703</v>
      </c>
      <c r="J62" s="7" t="s">
        <v>1534</v>
      </c>
      <c r="K62" s="11" t="s">
        <v>2065</v>
      </c>
      <c r="L62" s="7" t="s">
        <v>1855</v>
      </c>
      <c r="N62" s="10">
        <f t="shared" si="5"/>
        <v>9</v>
      </c>
      <c r="O62" t="s">
        <v>1706</v>
      </c>
      <c r="P62" t="s">
        <v>1702</v>
      </c>
      <c r="U62" t="str">
        <f t="shared" si="3"/>
        <v>55 | Live A Live | What is the third type of buns: Pork Bun, Red Bean Bun and ? | PEACH BUN | [source]()</v>
      </c>
    </row>
    <row r="63" spans="2:21" x14ac:dyDescent="0.25">
      <c r="B63" s="8">
        <v>62</v>
      </c>
      <c r="C63" s="5" t="s">
        <v>1180</v>
      </c>
      <c r="D63" s="8">
        <f t="shared" si="4"/>
        <v>355374</v>
      </c>
      <c r="E63" s="5" t="s">
        <v>1506</v>
      </c>
      <c r="F63" t="s">
        <v>1181</v>
      </c>
      <c r="G63" t="s">
        <v>1498</v>
      </c>
      <c r="H63" t="s">
        <v>1708</v>
      </c>
      <c r="J63" s="7" t="s">
        <v>1535</v>
      </c>
      <c r="K63" s="11" t="s">
        <v>2066</v>
      </c>
      <c r="L63" s="7" t="s">
        <v>1856</v>
      </c>
      <c r="M63" s="13" t="s">
        <v>1942</v>
      </c>
      <c r="N63" s="10">
        <f t="shared" si="5"/>
        <v>6</v>
      </c>
      <c r="P63" t="s">
        <v>1707</v>
      </c>
      <c r="U63" t="str">
        <f t="shared" si="3"/>
        <v>56 | FFV | What is the name of Bartz' mother? | STELLA | [source](https://finalfantasy.fandom.com/wiki/Faris_Scherwiz)</v>
      </c>
    </row>
    <row r="64" spans="2:21" x14ac:dyDescent="0.25">
      <c r="B64" s="8">
        <v>63</v>
      </c>
      <c r="C64" s="5" t="s">
        <v>1182</v>
      </c>
      <c r="D64" s="8">
        <f t="shared" si="4"/>
        <v>355420</v>
      </c>
      <c r="E64" s="5" t="s">
        <v>1506</v>
      </c>
      <c r="F64" t="s">
        <v>1183</v>
      </c>
      <c r="G64" t="s">
        <v>1499</v>
      </c>
      <c r="H64" t="s">
        <v>1709</v>
      </c>
      <c r="J64" s="7" t="s">
        <v>1536</v>
      </c>
      <c r="K64" s="11" t="s">
        <v>2067</v>
      </c>
      <c r="L64" s="7" t="s">
        <v>1857</v>
      </c>
      <c r="M64" s="13" t="s">
        <v>1950</v>
      </c>
      <c r="N64" s="10">
        <f t="shared" si="5"/>
        <v>5</v>
      </c>
      <c r="P64" t="s">
        <v>1710</v>
      </c>
      <c r="U64" t="str">
        <f t="shared" si="3"/>
        <v>57 | FFVI | What is the name of the opera singer who looks like Celes? | MARIA | [source](https://finalfantasy.fandom.com/wiki/Opera_%22Maria_and_Draco%22)</v>
      </c>
    </row>
    <row r="65" spans="2:21" x14ac:dyDescent="0.25">
      <c r="B65" s="8">
        <v>64</v>
      </c>
      <c r="C65" s="5" t="s">
        <v>1184</v>
      </c>
      <c r="D65" s="8">
        <f t="shared" si="4"/>
        <v>355468</v>
      </c>
      <c r="E65" s="5" t="s">
        <v>1506</v>
      </c>
      <c r="F65" t="s">
        <v>1185</v>
      </c>
      <c r="G65" t="s">
        <v>1504</v>
      </c>
      <c r="H65" t="s">
        <v>1711</v>
      </c>
      <c r="J65" s="7" t="s">
        <v>1537</v>
      </c>
      <c r="K65" s="11" t="s">
        <v>2068</v>
      </c>
      <c r="L65" s="7" t="s">
        <v>1712</v>
      </c>
      <c r="M65" s="13" t="s">
        <v>1925</v>
      </c>
      <c r="N65" s="10">
        <f t="shared" si="5"/>
        <v>10</v>
      </c>
      <c r="O65" t="s">
        <v>1712</v>
      </c>
      <c r="P65" t="s">
        <v>1713</v>
      </c>
      <c r="U65" t="str">
        <f t="shared" si="3"/>
        <v>58 | FFIII | What is the name of the airship that can fly over mountains? | INVINCIBLE | [source](https://finalfantasy.fandom.com/wiki/Invincible_(Final_Fantasy_III))</v>
      </c>
    </row>
    <row r="66" spans="2:21" x14ac:dyDescent="0.25">
      <c r="B66" s="8">
        <v>65</v>
      </c>
      <c r="C66" s="5" t="s">
        <v>1186</v>
      </c>
      <c r="D66" s="8">
        <f t="shared" ref="D66:D97" si="6">HEX2DEC(C66)</f>
        <v>355520</v>
      </c>
      <c r="E66" s="5" t="s">
        <v>1506</v>
      </c>
      <c r="F66" t="s">
        <v>1187</v>
      </c>
      <c r="G66" t="s">
        <v>1499</v>
      </c>
      <c r="H66" t="s">
        <v>1715</v>
      </c>
      <c r="J66" s="7" t="s">
        <v>1538</v>
      </c>
      <c r="K66" s="11" t="s">
        <v>2069</v>
      </c>
      <c r="L66" s="7" t="s">
        <v>1858</v>
      </c>
      <c r="M66" s="13" t="s">
        <v>1951</v>
      </c>
      <c r="N66" s="10">
        <f t="shared" ref="N66:N97" si="7">LEN(L66)</f>
        <v>4</v>
      </c>
      <c r="P66" t="s">
        <v>1714</v>
      </c>
      <c r="U66" t="str">
        <f t="shared" si="3"/>
        <v>59 | FFVI | When they first meet, what does Terra say she took Sabin for? | BEAR | [source](https://legendsoflocalization.com/final-fantasy-vi/part-02/#theres-a-bear-in-the-gym)</v>
      </c>
    </row>
    <row r="67" spans="2:21" x14ac:dyDescent="0.25">
      <c r="B67" s="8">
        <v>66</v>
      </c>
      <c r="C67" s="5" t="s">
        <v>1188</v>
      </c>
      <c r="D67" s="8">
        <f t="shared" si="6"/>
        <v>355587</v>
      </c>
      <c r="E67" s="5" t="s">
        <v>1506</v>
      </c>
      <c r="F67" t="s">
        <v>1189</v>
      </c>
      <c r="G67" t="s">
        <v>1503</v>
      </c>
      <c r="H67" t="s">
        <v>1628</v>
      </c>
      <c r="J67" s="7" t="s">
        <v>1561</v>
      </c>
      <c r="K67" s="11" t="s">
        <v>2070</v>
      </c>
      <c r="L67" s="7" t="s">
        <v>1859</v>
      </c>
      <c r="M67" s="13" t="s">
        <v>1916</v>
      </c>
      <c r="N67" s="10">
        <f t="shared" si="7"/>
        <v>3</v>
      </c>
      <c r="P67" t="s">
        <v>1629</v>
      </c>
      <c r="U67" t="str">
        <f t="shared" si="3"/>
        <v>5A | FF | What black magic spell turns the target into a swine? | PIG | [source](https://finalfantasy.fandom.com/wiki/Pig_(ability))</v>
      </c>
    </row>
    <row r="68" spans="2:21" x14ac:dyDescent="0.25">
      <c r="B68" s="8">
        <v>67</v>
      </c>
      <c r="C68" s="5" t="s">
        <v>1190</v>
      </c>
      <c r="D68" s="8">
        <f t="shared" si="6"/>
        <v>355658</v>
      </c>
      <c r="E68" s="5" t="s">
        <v>1506</v>
      </c>
      <c r="F68" t="s">
        <v>1191</v>
      </c>
      <c r="G68" t="s">
        <v>1500</v>
      </c>
      <c r="H68" t="s">
        <v>1716</v>
      </c>
      <c r="J68" s="7" t="s">
        <v>1562</v>
      </c>
      <c r="K68" s="11" t="s">
        <v>2071</v>
      </c>
      <c r="L68" s="7" t="s">
        <v>1860</v>
      </c>
      <c r="M68" s="13" t="s">
        <v>1931</v>
      </c>
      <c r="N68" s="10">
        <f t="shared" si="7"/>
        <v>6</v>
      </c>
      <c r="P68" t="s">
        <v>1717</v>
      </c>
      <c r="U68" t="str">
        <f t="shared" si="3"/>
        <v>5B | FFIV | What old character from the Red Moon watches over the Lunarians' sleep? | FUSOYA | [source](https://finalfantasy.fandom.com/wiki/Fusoya)</v>
      </c>
    </row>
    <row r="69" spans="2:21" x14ac:dyDescent="0.25">
      <c r="B69" s="8">
        <v>68</v>
      </c>
      <c r="C69" s="5" t="s">
        <v>1192</v>
      </c>
      <c r="D69" s="8">
        <f t="shared" si="6"/>
        <v>355727</v>
      </c>
      <c r="E69" s="5" t="s">
        <v>1506</v>
      </c>
      <c r="F69" t="s">
        <v>1193</v>
      </c>
      <c r="G69" t="s">
        <v>1500</v>
      </c>
      <c r="H69" t="s">
        <v>1718</v>
      </c>
      <c r="J69" s="7" t="s">
        <v>1563</v>
      </c>
      <c r="K69" s="11" t="s">
        <v>2072</v>
      </c>
      <c r="L69" s="7" t="s">
        <v>1861</v>
      </c>
      <c r="M69" s="13" t="s">
        <v>1932</v>
      </c>
      <c r="N69" s="10">
        <f t="shared" si="7"/>
        <v>12</v>
      </c>
      <c r="O69" t="s">
        <v>1720</v>
      </c>
      <c r="P69" t="s">
        <v>1719</v>
      </c>
      <c r="U69" t="str">
        <f t="shared" si="3"/>
        <v>5C | FFIV | What is the 4th Archfiends after Scarmiglione, Barbariccia and Rubicante? | SCARMIGLIONE | [source](https://finalfantasy.fandom.com/wiki/Archfiends)</v>
      </c>
    </row>
    <row r="70" spans="2:21" x14ac:dyDescent="0.25">
      <c r="B70" s="8">
        <v>69</v>
      </c>
      <c r="C70" s="5" t="s">
        <v>1194</v>
      </c>
      <c r="D70" s="8">
        <f t="shared" si="6"/>
        <v>355793</v>
      </c>
      <c r="E70" s="5" t="s">
        <v>1506</v>
      </c>
      <c r="F70" t="s">
        <v>1195</v>
      </c>
      <c r="G70" t="s">
        <v>1550</v>
      </c>
      <c r="H70" t="s">
        <v>1723</v>
      </c>
      <c r="J70" s="7" t="s">
        <v>1564</v>
      </c>
      <c r="K70" s="11" t="s">
        <v>2073</v>
      </c>
      <c r="L70" s="7" t="s">
        <v>1975</v>
      </c>
      <c r="M70" s="13" t="s">
        <v>1976</v>
      </c>
      <c r="N70" s="10">
        <f t="shared" si="7"/>
        <v>5</v>
      </c>
      <c r="O70" t="s">
        <v>1722</v>
      </c>
      <c r="P70" t="s">
        <v>1721</v>
      </c>
      <c r="U70" t="str">
        <f t="shared" si="3"/>
        <v>5D | Final Fantasy Legend III (SaGa 3) | What is the name of the main antagonist? | XAGOR | [source](https://finalfantasy.fandom.com/wiki/Xagor)</v>
      </c>
    </row>
    <row r="71" spans="2:21" x14ac:dyDescent="0.25">
      <c r="B71" s="8">
        <v>70</v>
      </c>
      <c r="C71" s="5" t="s">
        <v>1303</v>
      </c>
      <c r="D71" s="8">
        <f t="shared" si="6"/>
        <v>355864</v>
      </c>
      <c r="E71" s="5" t="s">
        <v>1506</v>
      </c>
      <c r="F71" t="s">
        <v>1196</v>
      </c>
      <c r="G71" t="s">
        <v>1502</v>
      </c>
      <c r="H71" t="s">
        <v>1724</v>
      </c>
      <c r="J71" s="7" t="s">
        <v>1565</v>
      </c>
      <c r="K71" s="11" t="s">
        <v>2074</v>
      </c>
      <c r="L71" s="7" t="s">
        <v>1974</v>
      </c>
      <c r="M71" s="13" t="s">
        <v>1957</v>
      </c>
      <c r="N71" s="10">
        <f t="shared" si="7"/>
        <v>11</v>
      </c>
      <c r="P71" t="s">
        <v>1725</v>
      </c>
      <c r="U71" t="str">
        <f t="shared" si="3"/>
        <v>5E | Live A Live | Name the giant mecha that can only be controlled via psychokinesis? (THE ***** *****) | STEEL TITAN | [source](https://live-a-live.fandom.com/wiki/Steel_Titan)</v>
      </c>
    </row>
    <row r="72" spans="2:21" x14ac:dyDescent="0.25">
      <c r="B72" s="8">
        <v>71</v>
      </c>
      <c r="C72" s="5" t="s">
        <v>1197</v>
      </c>
      <c r="D72" s="8">
        <f t="shared" si="6"/>
        <v>355931</v>
      </c>
      <c r="E72" s="5" t="s">
        <v>1506</v>
      </c>
      <c r="F72" t="s">
        <v>1198</v>
      </c>
      <c r="G72" t="s">
        <v>1502</v>
      </c>
      <c r="H72" t="s">
        <v>1726</v>
      </c>
      <c r="J72" s="7" t="s">
        <v>1566</v>
      </c>
      <c r="K72" s="11" t="s">
        <v>2075</v>
      </c>
      <c r="L72" s="7" t="s">
        <v>1862</v>
      </c>
      <c r="M72" s="13" t="s">
        <v>1958</v>
      </c>
      <c r="N72" s="10">
        <f t="shared" si="7"/>
        <v>15</v>
      </c>
      <c r="P72" t="s">
        <v>1727</v>
      </c>
      <c r="U72" t="str">
        <f t="shared" si="3"/>
        <v>5F | Live A Live | What is the name of the spaceship in the distant future? | COGITO ERGO SUM | [source](https://live-a-live.fandom.com/wiki/Cogito_Ergo_Sum)</v>
      </c>
    </row>
    <row r="73" spans="2:21" x14ac:dyDescent="0.25">
      <c r="B73" s="8">
        <v>72</v>
      </c>
      <c r="C73" s="5" t="s">
        <v>1304</v>
      </c>
      <c r="D73" s="8">
        <f t="shared" si="6"/>
        <v>355973</v>
      </c>
      <c r="E73" s="5" t="s">
        <v>1506</v>
      </c>
      <c r="F73" t="s">
        <v>1199</v>
      </c>
      <c r="G73" t="s">
        <v>1499</v>
      </c>
      <c r="H73" t="s">
        <v>1728</v>
      </c>
      <c r="J73" s="7" t="s">
        <v>1539</v>
      </c>
      <c r="K73" s="11" t="s">
        <v>2076</v>
      </c>
      <c r="L73" s="7" t="s">
        <v>1863</v>
      </c>
      <c r="M73" s="13" t="s">
        <v>1952</v>
      </c>
      <c r="N73" s="10">
        <f t="shared" si="7"/>
        <v>6</v>
      </c>
      <c r="P73" t="s">
        <v>1729</v>
      </c>
      <c r="U73" t="str">
        <f t="shared" si="3"/>
        <v>60 | FFVI | What is the name of Terra's father? | MADUIN | [source](https://finalfantasy.fandom.com/wiki/Terra_Branford)</v>
      </c>
    </row>
    <row r="74" spans="2:21" x14ac:dyDescent="0.25">
      <c r="B74" s="8">
        <v>73</v>
      </c>
      <c r="C74" s="5" t="s">
        <v>1200</v>
      </c>
      <c r="D74" s="8">
        <f t="shared" si="6"/>
        <v>356010</v>
      </c>
      <c r="E74" s="5" t="s">
        <v>1506</v>
      </c>
      <c r="F74" t="s">
        <v>1201</v>
      </c>
      <c r="G74" t="s">
        <v>1502</v>
      </c>
      <c r="H74" t="s">
        <v>1730</v>
      </c>
      <c r="J74" s="7" t="s">
        <v>1540</v>
      </c>
      <c r="K74" s="11" t="s">
        <v>2077</v>
      </c>
      <c r="L74" s="7" t="s">
        <v>1864</v>
      </c>
      <c r="M74" s="13" t="s">
        <v>1959</v>
      </c>
      <c r="N74" s="10">
        <f t="shared" si="7"/>
        <v>8</v>
      </c>
      <c r="P74" t="s">
        <v>1731</v>
      </c>
      <c r="U74" t="str">
        <f t="shared" si="3"/>
        <v>61 | Live A Live | What is the name of the poor dad who meets his demise in every stories? | WATANABE | [source](https://live-a-live.fandom.com/wiki/Watanabe)</v>
      </c>
    </row>
    <row r="75" spans="2:21" x14ac:dyDescent="0.25">
      <c r="B75" s="8">
        <v>74</v>
      </c>
      <c r="C75" s="5" t="s">
        <v>1202</v>
      </c>
      <c r="D75" s="8">
        <f t="shared" si="6"/>
        <v>356067</v>
      </c>
      <c r="E75" s="5" t="s">
        <v>1506</v>
      </c>
      <c r="F75" t="s">
        <v>1203</v>
      </c>
      <c r="G75" t="s">
        <v>250</v>
      </c>
      <c r="H75" t="s">
        <v>1732</v>
      </c>
      <c r="J75" s="7" t="s">
        <v>1541</v>
      </c>
      <c r="K75" s="11" t="s">
        <v>2078</v>
      </c>
      <c r="L75" s="7" t="s">
        <v>1865</v>
      </c>
      <c r="M75" s="13" t="s">
        <v>2132</v>
      </c>
      <c r="N75" s="10">
        <f t="shared" si="7"/>
        <v>6</v>
      </c>
      <c r="P75" t="s">
        <v>1733</v>
      </c>
      <c r="U75" t="str">
        <f t="shared" si="3"/>
        <v>62 | Romancing SaGa 2 | Out of the Seven Heroes, who has the signature move "Maelstrom"? | SUBIER | [source](https://saga.fandom.com/wiki/Subier)</v>
      </c>
    </row>
    <row r="76" spans="2:21" x14ac:dyDescent="0.25">
      <c r="B76" s="8">
        <v>75</v>
      </c>
      <c r="C76" s="5" t="s">
        <v>1204</v>
      </c>
      <c r="D76" s="8">
        <f t="shared" si="6"/>
        <v>356134</v>
      </c>
      <c r="E76" s="5" t="s">
        <v>1506</v>
      </c>
      <c r="F76" t="s">
        <v>1205</v>
      </c>
      <c r="G76" t="s">
        <v>1499</v>
      </c>
      <c r="H76" t="s">
        <v>1734</v>
      </c>
      <c r="J76" s="7" t="s">
        <v>1542</v>
      </c>
      <c r="K76" s="11" t="s">
        <v>2079</v>
      </c>
      <c r="L76" s="7" t="s">
        <v>1866</v>
      </c>
      <c r="M76" s="13" t="s">
        <v>1952</v>
      </c>
      <c r="N76" s="10">
        <f t="shared" si="7"/>
        <v>8</v>
      </c>
      <c r="P76" t="s">
        <v>1735</v>
      </c>
      <c r="U76" t="str">
        <f t="shared" si="3"/>
        <v>63 | FFVI | What is the name of Terra's mother? | MADELINE | [source](https://finalfantasy.fandom.com/wiki/Terra_Branford)</v>
      </c>
    </row>
    <row r="77" spans="2:21" x14ac:dyDescent="0.25">
      <c r="B77" s="8">
        <v>76</v>
      </c>
      <c r="C77" s="5" t="s">
        <v>1206</v>
      </c>
      <c r="D77" s="8">
        <f t="shared" si="6"/>
        <v>356171</v>
      </c>
      <c r="E77" s="5" t="s">
        <v>1506</v>
      </c>
      <c r="F77" t="s">
        <v>1207</v>
      </c>
      <c r="G77" t="s">
        <v>1499</v>
      </c>
      <c r="H77" t="s">
        <v>1736</v>
      </c>
      <c r="J77" s="7" t="s">
        <v>1543</v>
      </c>
      <c r="K77" s="11" t="s">
        <v>2080</v>
      </c>
      <c r="L77" s="7" t="s">
        <v>1867</v>
      </c>
      <c r="M77" s="13" t="s">
        <v>1953</v>
      </c>
      <c r="N77" s="10">
        <f t="shared" si="7"/>
        <v>7</v>
      </c>
      <c r="P77" t="s">
        <v>1737</v>
      </c>
      <c r="Q77" t="s">
        <v>1738</v>
      </c>
      <c r="U77" t="str">
        <f t="shared" si="3"/>
        <v>64 | FFVI | Who is the 4th Dawn Warriors after Galuf, Xezat and Kelger? | DORGANN | [source](https://finalfantasy.fandom.com/wiki/Dorgann_Klauser)</v>
      </c>
    </row>
    <row r="78" spans="2:21" x14ac:dyDescent="0.25">
      <c r="B78" s="8">
        <v>77</v>
      </c>
      <c r="C78" s="5" t="s">
        <v>1208</v>
      </c>
      <c r="D78" s="8">
        <f t="shared" si="6"/>
        <v>356229</v>
      </c>
      <c r="E78" s="5" t="s">
        <v>1506</v>
      </c>
      <c r="F78" t="s">
        <v>1209</v>
      </c>
      <c r="G78" t="s">
        <v>1498</v>
      </c>
      <c r="H78" t="s">
        <v>1739</v>
      </c>
      <c r="J78" s="7" t="s">
        <v>1544</v>
      </c>
      <c r="K78" s="11" t="s">
        <v>2081</v>
      </c>
      <c r="L78" s="7" t="s">
        <v>1741</v>
      </c>
      <c r="M78" s="13" t="s">
        <v>1943</v>
      </c>
      <c r="N78" s="10">
        <f t="shared" si="7"/>
        <v>9</v>
      </c>
      <c r="O78" t="s">
        <v>1741</v>
      </c>
      <c r="P78" t="s">
        <v>1740</v>
      </c>
      <c r="U78" t="str">
        <f t="shared" si="3"/>
        <v>65 | FFV | What is the name of the antagonist, right-hand man of Exdeath? | GILGAMESH | [source](https://finalfantasy.fandom.com/wiki/Gilgamesh_(Final_Fantasy_V))</v>
      </c>
    </row>
    <row r="79" spans="2:21" x14ac:dyDescent="0.25">
      <c r="B79" s="8">
        <v>78</v>
      </c>
      <c r="C79" s="5" t="s">
        <v>1210</v>
      </c>
      <c r="D79" s="8">
        <f t="shared" si="6"/>
        <v>356296</v>
      </c>
      <c r="E79" s="5" t="s">
        <v>1506</v>
      </c>
      <c r="F79" t="s">
        <v>1211</v>
      </c>
      <c r="G79" t="s">
        <v>1511</v>
      </c>
      <c r="H79" t="s">
        <v>1742</v>
      </c>
      <c r="J79" s="7" t="s">
        <v>1545</v>
      </c>
      <c r="K79" s="11" t="s">
        <v>2082</v>
      </c>
      <c r="L79" s="7" t="s">
        <v>1868</v>
      </c>
      <c r="M79" s="13" t="s">
        <v>1979</v>
      </c>
      <c r="N79" s="10">
        <f t="shared" si="7"/>
        <v>4</v>
      </c>
      <c r="P79" t="s">
        <v>1743</v>
      </c>
      <c r="U79" t="str">
        <f t="shared" si="3"/>
        <v>66 | The Final Fantasy Legend (SaGa) | What do monsters eat to grow stronger? | MEAT | [source](https://finalfantasy.fandom.com/wiki/Monster_(Legend_series))</v>
      </c>
    </row>
    <row r="80" spans="2:21" x14ac:dyDescent="0.25">
      <c r="B80" s="8">
        <v>79</v>
      </c>
      <c r="C80" s="5" t="s">
        <v>1212</v>
      </c>
      <c r="D80" s="8">
        <f t="shared" si="6"/>
        <v>356345</v>
      </c>
      <c r="E80" s="5" t="s">
        <v>1506</v>
      </c>
      <c r="F80" t="s">
        <v>1213</v>
      </c>
      <c r="G80" t="s">
        <v>1511</v>
      </c>
      <c r="H80" t="s">
        <v>1744</v>
      </c>
      <c r="J80" s="7" t="s">
        <v>1546</v>
      </c>
      <c r="K80" s="11" t="s">
        <v>2083</v>
      </c>
      <c r="L80" s="7" t="s">
        <v>1745</v>
      </c>
      <c r="M80" s="13" t="s">
        <v>1980</v>
      </c>
      <c r="N80" s="10">
        <f t="shared" si="7"/>
        <v>2</v>
      </c>
      <c r="P80" t="s">
        <v>1745</v>
      </c>
      <c r="U80" t="str">
        <f t="shared" si="3"/>
        <v>67 | The Final Fantasy Legend (SaGa) | What is currency used in the series? | GP | [source](https://finalfantasy.fandom.com/wiki/Gil#Final_Fantasy_Legend_II)</v>
      </c>
    </row>
    <row r="81" spans="2:21" x14ac:dyDescent="0.25">
      <c r="B81" s="8">
        <v>80</v>
      </c>
      <c r="C81" s="5" t="s">
        <v>1214</v>
      </c>
      <c r="D81" s="8">
        <f t="shared" si="6"/>
        <v>356382</v>
      </c>
      <c r="E81" s="5" t="s">
        <v>1506</v>
      </c>
      <c r="F81" t="s">
        <v>1215</v>
      </c>
      <c r="G81" t="s">
        <v>1508</v>
      </c>
      <c r="H81" t="s">
        <v>1746</v>
      </c>
      <c r="J81" s="7" t="s">
        <v>1547</v>
      </c>
      <c r="K81" s="11" t="s">
        <v>2084</v>
      </c>
      <c r="L81" s="7" t="s">
        <v>1869</v>
      </c>
      <c r="M81" s="13" t="s">
        <v>1993</v>
      </c>
      <c r="N81" s="10">
        <f t="shared" si="7"/>
        <v>10</v>
      </c>
      <c r="O81" t="s">
        <v>1747</v>
      </c>
      <c r="P81" t="s">
        <v>1748</v>
      </c>
      <c r="U81" t="str">
        <f t="shared" si="3"/>
        <v>68 | Romancing SaGa | What is the name of the gems holding hidden powers? | FATESTONES | [source](https://saga.fandom.com/wiki/Fatestones)</v>
      </c>
    </row>
    <row r="82" spans="2:21" x14ac:dyDescent="0.25">
      <c r="B82" s="8">
        <v>81</v>
      </c>
      <c r="C82" s="5" t="s">
        <v>1305</v>
      </c>
      <c r="D82" s="8">
        <f t="shared" si="6"/>
        <v>356436</v>
      </c>
      <c r="E82" s="5" t="s">
        <v>1506</v>
      </c>
      <c r="F82" t="s">
        <v>1216</v>
      </c>
      <c r="G82" t="s">
        <v>1550</v>
      </c>
      <c r="H82" t="s">
        <v>1749</v>
      </c>
      <c r="J82" s="7" t="s">
        <v>1548</v>
      </c>
      <c r="K82" s="11" t="s">
        <v>2085</v>
      </c>
      <c r="L82" s="7" t="s">
        <v>1870</v>
      </c>
      <c r="M82" s="13" t="s">
        <v>1981</v>
      </c>
      <c r="N82" s="10">
        <f t="shared" si="7"/>
        <v>5</v>
      </c>
      <c r="P82" t="s">
        <v>1750</v>
      </c>
      <c r="U82" t="str">
        <f t="shared" si="3"/>
        <v>69 | Final Fantasy Legend III (SaGa 3) | What is the name of the airship built by Sol? | TALON | [source](https://finalfantasy.fandom.com/wiki/Talon_(Legend_III))</v>
      </c>
    </row>
    <row r="83" spans="2:21" x14ac:dyDescent="0.25">
      <c r="B83" s="8">
        <v>82</v>
      </c>
      <c r="C83" s="5" t="s">
        <v>1306</v>
      </c>
      <c r="D83" s="8">
        <f t="shared" si="6"/>
        <v>356496</v>
      </c>
      <c r="E83" s="5" t="s">
        <v>1506</v>
      </c>
      <c r="F83" t="s">
        <v>1217</v>
      </c>
      <c r="G83" t="s">
        <v>1551</v>
      </c>
      <c r="H83" t="s">
        <v>1751</v>
      </c>
      <c r="J83" s="9" t="str">
        <f t="shared" ref="J83:J125" si="8">DEC2HEX(B83+24,2)</f>
        <v>6A</v>
      </c>
      <c r="K83" s="12" t="s">
        <v>2086</v>
      </c>
      <c r="L83" s="9" t="s">
        <v>1871</v>
      </c>
      <c r="M83" s="14" t="s">
        <v>1982</v>
      </c>
      <c r="N83" s="10">
        <f t="shared" si="7"/>
        <v>6</v>
      </c>
      <c r="P83" t="s">
        <v>1752</v>
      </c>
      <c r="U83" t="str">
        <f t="shared" si="3"/>
        <v>6A | Final Fantasy Legend II (SaGa 2) | Who is living in the Giant's World and rumored to have been a giant? | JOHNNY | [source](https://finalfantasy.fandom.com/wiki/Final_Fantasy_Legend_II_characters#Johnny)</v>
      </c>
    </row>
    <row r="84" spans="2:21" x14ac:dyDescent="0.25">
      <c r="B84" s="8">
        <v>83</v>
      </c>
      <c r="C84" s="5" t="s">
        <v>1218</v>
      </c>
      <c r="D84" s="8">
        <f t="shared" si="6"/>
        <v>356554</v>
      </c>
      <c r="E84" s="5" t="s">
        <v>1506</v>
      </c>
      <c r="F84" t="s">
        <v>1219</v>
      </c>
      <c r="G84" t="s">
        <v>1503</v>
      </c>
      <c r="H84" t="s">
        <v>1630</v>
      </c>
      <c r="J84" s="9" t="str">
        <f t="shared" si="8"/>
        <v>6B</v>
      </c>
      <c r="K84" s="12" t="s">
        <v>2087</v>
      </c>
      <c r="L84" s="9" t="s">
        <v>1872</v>
      </c>
      <c r="M84" s="14" t="s">
        <v>1917</v>
      </c>
      <c r="N84" s="10">
        <f t="shared" si="7"/>
        <v>13</v>
      </c>
      <c r="O84" t="s">
        <v>1631</v>
      </c>
      <c r="P84" t="s">
        <v>1632</v>
      </c>
      <c r="U84" t="str">
        <f t="shared" si="3"/>
        <v>6B | FF | What is the secret command, given by Matoya's broomstick? | TCELES B HSUP | [source](https://finalfantasy.fandom.com/wiki/Broom)</v>
      </c>
    </row>
    <row r="85" spans="2:21" x14ac:dyDescent="0.25">
      <c r="B85" s="8">
        <v>84</v>
      </c>
      <c r="C85" s="5" t="s">
        <v>1307</v>
      </c>
      <c r="D85" s="8">
        <f t="shared" si="6"/>
        <v>356610</v>
      </c>
      <c r="E85" s="5" t="s">
        <v>1506</v>
      </c>
      <c r="F85" t="s">
        <v>1220</v>
      </c>
      <c r="G85" t="s">
        <v>1501</v>
      </c>
      <c r="H85" t="s">
        <v>1639</v>
      </c>
      <c r="J85" s="9" t="str">
        <f t="shared" si="8"/>
        <v>6C</v>
      </c>
      <c r="K85" s="12" t="s">
        <v>2088</v>
      </c>
      <c r="L85" s="9" t="s">
        <v>1873</v>
      </c>
      <c r="M85" s="14" t="s">
        <v>1921</v>
      </c>
      <c r="N85" s="10">
        <f t="shared" si="7"/>
        <v>12</v>
      </c>
      <c r="O85" t="s">
        <v>1643</v>
      </c>
      <c r="P85" t="s">
        <v>1642</v>
      </c>
      <c r="U85" t="str">
        <f t="shared" si="3"/>
        <v>6C | FFII | What is the name of the last dungeon? | PANDAEMONIUM | [source](https://finalfantasy.fandom.com/wiki/Pandaemonium_(Final_Fantasy_II))</v>
      </c>
    </row>
    <row r="86" spans="2:21" x14ac:dyDescent="0.25">
      <c r="B86" s="8">
        <v>85</v>
      </c>
      <c r="C86" s="5" t="s">
        <v>1308</v>
      </c>
      <c r="D86" s="8">
        <f t="shared" si="6"/>
        <v>356641</v>
      </c>
      <c r="E86" s="5" t="s">
        <v>1506</v>
      </c>
      <c r="F86" t="s">
        <v>1221</v>
      </c>
      <c r="G86" t="s">
        <v>1500</v>
      </c>
      <c r="H86" t="s">
        <v>1753</v>
      </c>
      <c r="J86" s="9" t="str">
        <f t="shared" si="8"/>
        <v>6D</v>
      </c>
      <c r="K86" s="12" t="s">
        <v>2089</v>
      </c>
      <c r="L86" s="9" t="s">
        <v>1754</v>
      </c>
      <c r="M86" s="14" t="s">
        <v>1933</v>
      </c>
      <c r="N86" s="10">
        <f t="shared" si="7"/>
        <v>13</v>
      </c>
      <c r="O86" t="s">
        <v>1754</v>
      </c>
      <c r="P86" t="s">
        <v>1755</v>
      </c>
      <c r="U86" t="str">
        <f t="shared" si="3"/>
        <v>6D | FFIV | What is the name of the goblin that casts Libra on itself? | LI'L MURDERER | [source](https://finalfantasy.fandom.com/wiki/Li%27l_Murderer_(Final_Fantasy_IV_2D))</v>
      </c>
    </row>
    <row r="87" spans="2:21" x14ac:dyDescent="0.25">
      <c r="B87" s="8">
        <v>86</v>
      </c>
      <c r="C87" s="5" t="s">
        <v>1309</v>
      </c>
      <c r="D87" s="8">
        <f t="shared" si="6"/>
        <v>356692</v>
      </c>
      <c r="E87" s="5" t="s">
        <v>1506</v>
      </c>
      <c r="F87" t="s">
        <v>1222</v>
      </c>
      <c r="G87" t="s">
        <v>1504</v>
      </c>
      <c r="H87" t="s">
        <v>1756</v>
      </c>
      <c r="J87" s="9" t="str">
        <f t="shared" si="8"/>
        <v>6E</v>
      </c>
      <c r="K87" s="12" t="s">
        <v>2090</v>
      </c>
      <c r="L87" s="9" t="s">
        <v>1874</v>
      </c>
      <c r="M87" s="14" t="s">
        <v>1926</v>
      </c>
      <c r="N87" s="10">
        <f t="shared" si="7"/>
        <v>8</v>
      </c>
      <c r="P87" t="s">
        <v>1757</v>
      </c>
      <c r="U87" t="str">
        <f t="shared" si="3"/>
        <v>6E | FFIII | Which job is considered a powered-up version of the Evoker job? | SUMMONER | [source](https://finalfantasy.fandom.com/wiki/Summoner_(Final_Fantasy_III))</v>
      </c>
    </row>
    <row r="88" spans="2:21" x14ac:dyDescent="0.25">
      <c r="B88" s="8">
        <v>87</v>
      </c>
      <c r="C88" s="5" t="s">
        <v>1223</v>
      </c>
      <c r="D88" s="8">
        <f t="shared" si="6"/>
        <v>356746</v>
      </c>
      <c r="E88" s="5" t="s">
        <v>1506</v>
      </c>
      <c r="F88" t="s">
        <v>1224</v>
      </c>
      <c r="G88" t="s">
        <v>190</v>
      </c>
      <c r="H88" t="s">
        <v>1758</v>
      </c>
      <c r="J88" s="9" t="str">
        <f t="shared" si="8"/>
        <v>6F</v>
      </c>
      <c r="K88" s="12" t="s">
        <v>2091</v>
      </c>
      <c r="L88" s="9" t="s">
        <v>1973</v>
      </c>
      <c r="M88" s="12"/>
      <c r="N88" s="10">
        <f t="shared" si="7"/>
        <v>6</v>
      </c>
      <c r="P88" t="s">
        <v>1759</v>
      </c>
      <c r="U88" t="str">
        <f t="shared" si="3"/>
        <v>6F | Hanjuku Hero | On Super Famicom, 3 characters can use the A-label eggs: the protagonist, Leon and ? | FIRION | [source]()</v>
      </c>
    </row>
    <row r="89" spans="2:21" x14ac:dyDescent="0.25">
      <c r="B89" s="8">
        <v>88</v>
      </c>
      <c r="C89" s="5" t="s">
        <v>1225</v>
      </c>
      <c r="D89" s="8">
        <f t="shared" si="6"/>
        <v>356811</v>
      </c>
      <c r="E89" s="5" t="s">
        <v>1506</v>
      </c>
      <c r="F89" t="s">
        <v>1226</v>
      </c>
      <c r="G89" t="s">
        <v>1503</v>
      </c>
      <c r="H89" t="s">
        <v>1634</v>
      </c>
      <c r="J89" s="9" t="str">
        <f t="shared" si="8"/>
        <v>70</v>
      </c>
      <c r="K89" s="12" t="s">
        <v>2092</v>
      </c>
      <c r="L89" s="9" t="s">
        <v>1875</v>
      </c>
      <c r="M89" s="14" t="s">
        <v>1918</v>
      </c>
      <c r="N89" s="10">
        <f t="shared" si="7"/>
        <v>7</v>
      </c>
      <c r="P89" t="s">
        <v>1633</v>
      </c>
      <c r="U89" t="str">
        <f t="shared" si="3"/>
        <v>70 | FF | What is the name of the final boss? | GARLAND | [source](https://finalfantasy.fandom.com/wiki/Garland_(Final_Fantasy))</v>
      </c>
    </row>
    <row r="90" spans="2:21" x14ac:dyDescent="0.25">
      <c r="B90" s="8">
        <v>89</v>
      </c>
      <c r="C90" s="5" t="s">
        <v>1310</v>
      </c>
      <c r="D90" s="8">
        <f t="shared" si="6"/>
        <v>356839</v>
      </c>
      <c r="E90" s="5" t="s">
        <v>1506</v>
      </c>
      <c r="F90" t="s">
        <v>1227</v>
      </c>
      <c r="G90" t="s">
        <v>148</v>
      </c>
      <c r="H90" t="s">
        <v>1611</v>
      </c>
      <c r="J90" s="9" t="str">
        <f t="shared" si="8"/>
        <v>71</v>
      </c>
      <c r="K90" s="12" t="s">
        <v>2093</v>
      </c>
      <c r="L90" s="9" t="s">
        <v>1876</v>
      </c>
      <c r="M90" s="14" t="s">
        <v>1904</v>
      </c>
      <c r="N90" s="10">
        <f t="shared" si="7"/>
        <v>5</v>
      </c>
      <c r="O90" t="s">
        <v>1613</v>
      </c>
      <c r="P90" t="s">
        <v>1612</v>
      </c>
      <c r="U90" t="str">
        <f t="shared" si="3"/>
        <v>71 | Chrono Trigger | What is the 8th and last tech learned by Lucca? | FLARE | [source](https://chrono.fandom.com/wiki/Flare)</v>
      </c>
    </row>
    <row r="91" spans="2:21" x14ac:dyDescent="0.25">
      <c r="B91" s="8">
        <v>90</v>
      </c>
      <c r="C91" s="5" t="s">
        <v>1311</v>
      </c>
      <c r="D91" s="8">
        <f t="shared" si="6"/>
        <v>356881</v>
      </c>
      <c r="E91" s="5" t="s">
        <v>1506</v>
      </c>
      <c r="F91" t="s">
        <v>1228</v>
      </c>
      <c r="G91" t="s">
        <v>148</v>
      </c>
      <c r="H91" t="s">
        <v>1609</v>
      </c>
      <c r="J91" s="9" t="str">
        <f t="shared" si="8"/>
        <v>72</v>
      </c>
      <c r="K91" s="12" t="s">
        <v>2094</v>
      </c>
      <c r="L91" s="9" t="s">
        <v>1877</v>
      </c>
      <c r="M91" s="14" t="s">
        <v>1905</v>
      </c>
      <c r="N91" s="10">
        <f t="shared" si="7"/>
        <v>16</v>
      </c>
      <c r="O91" t="s">
        <v>1614</v>
      </c>
      <c r="P91" t="s">
        <v>1610</v>
      </c>
      <c r="U91" t="str">
        <f t="shared" si="3"/>
        <v>72 | Chrono Trigger | Who runs the Tent of Horrors in Leene Square? | NORSTEIN BEKKLER | [source](https://chrono.fandom.com/wiki/Norstein_Bekkler's_Tent_of_Horrors)</v>
      </c>
    </row>
    <row r="92" spans="2:21" x14ac:dyDescent="0.25">
      <c r="B92" s="8">
        <v>91</v>
      </c>
      <c r="C92" s="5" t="s">
        <v>1312</v>
      </c>
      <c r="D92" s="8">
        <f t="shared" si="6"/>
        <v>356944</v>
      </c>
      <c r="E92" s="5" t="s">
        <v>1506</v>
      </c>
      <c r="F92" t="s">
        <v>1229</v>
      </c>
      <c r="G92" t="s">
        <v>148</v>
      </c>
      <c r="H92" t="s">
        <v>1604</v>
      </c>
      <c r="J92" s="9" t="str">
        <f t="shared" si="8"/>
        <v>73</v>
      </c>
      <c r="K92" s="12" t="s">
        <v>2095</v>
      </c>
      <c r="L92" s="9" t="s">
        <v>1878</v>
      </c>
      <c r="M92" s="14" t="s">
        <v>1906</v>
      </c>
      <c r="N92" s="10">
        <f t="shared" si="7"/>
        <v>7</v>
      </c>
      <c r="O92" t="s">
        <v>1605</v>
      </c>
      <c r="P92" t="s">
        <v>1606</v>
      </c>
      <c r="U92" t="str">
        <f t="shared" ref="U92:U125" si="9">CONCATENATE(J92," | ",G92," | ",K92, " | ",UPPER(L92)," | [source](",M92,")")</f>
        <v>73 | Chrono Trigger | What monster appears with both mudbeasts on the path to the Mountain of Woe? | MUD IMP | [source](https://chrono.fandom.com/wiki/Mud_Imp)</v>
      </c>
    </row>
    <row r="93" spans="2:21" x14ac:dyDescent="0.25">
      <c r="B93" s="8">
        <v>92</v>
      </c>
      <c r="C93" s="5" t="s">
        <v>1313</v>
      </c>
      <c r="D93" s="8">
        <f t="shared" si="6"/>
        <v>356997</v>
      </c>
      <c r="E93" s="5" t="s">
        <v>1506</v>
      </c>
      <c r="F93" t="s">
        <v>1230</v>
      </c>
      <c r="G93" t="s">
        <v>148</v>
      </c>
      <c r="H93" t="s">
        <v>1602</v>
      </c>
      <c r="J93" s="9" t="str">
        <f t="shared" si="8"/>
        <v>74</v>
      </c>
      <c r="K93" s="12" t="s">
        <v>2096</v>
      </c>
      <c r="L93" s="9" t="s">
        <v>1879</v>
      </c>
      <c r="M93" s="14" t="s">
        <v>1907</v>
      </c>
      <c r="N93" s="10">
        <f t="shared" si="7"/>
        <v>4</v>
      </c>
      <c r="O93" t="s">
        <v>1607</v>
      </c>
      <c r="P93" t="s">
        <v>1603</v>
      </c>
      <c r="U93" t="str">
        <f t="shared" si="9"/>
        <v>74 | Chrono Trigger | What is the name of Ayla's tribe in prehistory? | IOKA | [source](https://chrono.fandom.com/wiki/Ayla)</v>
      </c>
    </row>
    <row r="94" spans="2:21" x14ac:dyDescent="0.25">
      <c r="B94" s="8">
        <v>93</v>
      </c>
      <c r="C94" s="5" t="s">
        <v>1231</v>
      </c>
      <c r="D94" s="8">
        <f t="shared" si="6"/>
        <v>357045</v>
      </c>
      <c r="E94" s="5" t="s">
        <v>1506</v>
      </c>
      <c r="F94" t="s">
        <v>1232</v>
      </c>
      <c r="G94" t="s">
        <v>148</v>
      </c>
      <c r="H94" t="s">
        <v>1600</v>
      </c>
      <c r="J94" s="9" t="str">
        <f t="shared" si="8"/>
        <v>75</v>
      </c>
      <c r="K94" s="12" t="s">
        <v>2097</v>
      </c>
      <c r="L94" s="9" t="s">
        <v>1880</v>
      </c>
      <c r="M94" s="14" t="s">
        <v>1908</v>
      </c>
      <c r="N94" s="10">
        <f t="shared" si="7"/>
        <v>5</v>
      </c>
      <c r="O94" t="s">
        <v>1608</v>
      </c>
      <c r="P94" t="s">
        <v>1601</v>
      </c>
      <c r="U94" t="str">
        <f t="shared" si="9"/>
        <v>75 | Chrono Trigger | What is the name of the blacksmith, in Truce, who makes Leene's Bell? | BANTA | [source](https://chrono.fandom.com/wiki/Banta)</v>
      </c>
    </row>
    <row r="95" spans="2:21" x14ac:dyDescent="0.25">
      <c r="B95" s="8">
        <v>94</v>
      </c>
      <c r="C95" s="5" t="s">
        <v>1233</v>
      </c>
      <c r="D95" s="8">
        <f t="shared" si="6"/>
        <v>357086</v>
      </c>
      <c r="E95" s="5" t="s">
        <v>1506</v>
      </c>
      <c r="F95" t="s">
        <v>1234</v>
      </c>
      <c r="G95" t="s">
        <v>1503</v>
      </c>
      <c r="H95" t="s">
        <v>1635</v>
      </c>
      <c r="J95" s="9" t="str">
        <f t="shared" si="8"/>
        <v>76</v>
      </c>
      <c r="K95" s="12" t="s">
        <v>2131</v>
      </c>
      <c r="L95" s="9" t="b">
        <v>0</v>
      </c>
      <c r="M95" s="14" t="s">
        <v>1919</v>
      </c>
      <c r="N95" s="10">
        <f t="shared" si="7"/>
        <v>5</v>
      </c>
      <c r="O95" t="b">
        <v>0</v>
      </c>
      <c r="U95" t="str">
        <f t="shared" si="9"/>
        <v>76 | FF | Cid appears in the first game. | FALSE | [source](https://finalfantasy.fandom.com/wiki/Cid#Final_Fantasy)</v>
      </c>
    </row>
    <row r="96" spans="2:21" x14ac:dyDescent="0.25">
      <c r="B96" s="8">
        <v>95</v>
      </c>
      <c r="C96" s="5" t="s">
        <v>1314</v>
      </c>
      <c r="D96" s="8">
        <f t="shared" si="6"/>
        <v>357125</v>
      </c>
      <c r="E96" s="5" t="s">
        <v>1506</v>
      </c>
      <c r="F96" t="s">
        <v>1235</v>
      </c>
      <c r="G96" t="s">
        <v>1498</v>
      </c>
      <c r="H96" t="s">
        <v>1760</v>
      </c>
      <c r="J96" s="9" t="str">
        <f t="shared" si="8"/>
        <v>77</v>
      </c>
      <c r="K96" s="12" t="s">
        <v>2098</v>
      </c>
      <c r="L96" s="9" t="s">
        <v>1881</v>
      </c>
      <c r="M96" s="14" t="s">
        <v>1944</v>
      </c>
      <c r="N96" s="10">
        <f t="shared" si="7"/>
        <v>9</v>
      </c>
      <c r="P96" t="s">
        <v>1761</v>
      </c>
      <c r="U96" t="str">
        <f t="shared" si="9"/>
        <v>77 | FFV | What item can you steal from the enemy "Page 256"? | HI-POTION | [source](https://finalfantasy.fandom.com/wiki/Page_256)</v>
      </c>
    </row>
    <row r="97" spans="2:21" x14ac:dyDescent="0.25">
      <c r="B97" s="8">
        <v>96</v>
      </c>
      <c r="C97" s="5" t="s">
        <v>1315</v>
      </c>
      <c r="D97" s="8">
        <f t="shared" si="6"/>
        <v>357169</v>
      </c>
      <c r="E97" s="5" t="s">
        <v>1506</v>
      </c>
      <c r="F97" t="s">
        <v>1236</v>
      </c>
      <c r="G97" t="s">
        <v>1498</v>
      </c>
      <c r="H97">
        <v>4</v>
      </c>
      <c r="J97" s="9" t="str">
        <f t="shared" si="8"/>
        <v>78</v>
      </c>
      <c r="K97" s="12" t="s">
        <v>2129</v>
      </c>
      <c r="L97" s="9">
        <v>4</v>
      </c>
      <c r="M97" s="14" t="s">
        <v>1945</v>
      </c>
      <c r="N97" s="10">
        <f t="shared" si="7"/>
        <v>1</v>
      </c>
      <c r="U97" t="str">
        <f t="shared" si="9"/>
        <v>78 | FFV | How many different dances can the Dancer perform? | 4 | [source](https://finalfantasy.fandom.com/wiki/Dance_(Final_Fantasy_V)#Dances)</v>
      </c>
    </row>
    <row r="98" spans="2:21" x14ac:dyDescent="0.25">
      <c r="B98" s="8">
        <v>97</v>
      </c>
      <c r="C98" s="5" t="s">
        <v>1237</v>
      </c>
      <c r="D98" s="8">
        <f t="shared" ref="D98:D125" si="10">HEX2DEC(C98)</f>
        <v>357213</v>
      </c>
      <c r="E98" s="5" t="s">
        <v>1506</v>
      </c>
      <c r="F98" t="s">
        <v>1238</v>
      </c>
      <c r="G98" t="s">
        <v>1500</v>
      </c>
      <c r="H98" t="s">
        <v>1762</v>
      </c>
      <c r="J98" s="9" t="str">
        <f t="shared" si="8"/>
        <v>79</v>
      </c>
      <c r="K98" s="12" t="s">
        <v>2099</v>
      </c>
      <c r="L98" s="9" t="s">
        <v>1882</v>
      </c>
      <c r="M98" s="14" t="s">
        <v>1934</v>
      </c>
      <c r="N98" s="10">
        <f t="shared" ref="N98:N125" si="11">LEN(L98)</f>
        <v>8</v>
      </c>
      <c r="P98" t="s">
        <v>1763</v>
      </c>
      <c r="U98" t="str">
        <f t="shared" si="9"/>
        <v>79 | FFIV | A recurring character in the series, what is Cid's job? | ENGINEER | [source](https://finalfantasy.fandom.com/wiki/Cid)</v>
      </c>
    </row>
    <row r="99" spans="2:21" x14ac:dyDescent="0.25">
      <c r="B99" s="8">
        <v>98</v>
      </c>
      <c r="C99" s="5" t="s">
        <v>1239</v>
      </c>
      <c r="D99" s="8">
        <f t="shared" si="10"/>
        <v>357262</v>
      </c>
      <c r="E99" s="5" t="s">
        <v>1506</v>
      </c>
      <c r="F99" t="s">
        <v>1240</v>
      </c>
      <c r="G99" t="s">
        <v>1501</v>
      </c>
      <c r="H99" t="s">
        <v>1640</v>
      </c>
      <c r="J99" s="9" t="str">
        <f t="shared" si="8"/>
        <v>7A</v>
      </c>
      <c r="K99" s="12" t="s">
        <v>2100</v>
      </c>
      <c r="L99" s="9" t="s">
        <v>1883</v>
      </c>
      <c r="M99" s="14" t="s">
        <v>1922</v>
      </c>
      <c r="N99" s="10">
        <f t="shared" si="11"/>
        <v>9</v>
      </c>
      <c r="O99" t="s">
        <v>1644</v>
      </c>
      <c r="P99" t="s">
        <v>1641</v>
      </c>
      <c r="U99" t="str">
        <f t="shared" si="9"/>
        <v>7A | FFII | In what monster does the party meet Ricard Highwind? | LEVIATHAN | [source](https://finalfantasy.fandom.com/wiki/Leviathan_(Final_Fantasy_II))</v>
      </c>
    </row>
    <row r="100" spans="2:21" x14ac:dyDescent="0.25">
      <c r="B100" s="8">
        <v>99</v>
      </c>
      <c r="C100" s="5" t="s">
        <v>1241</v>
      </c>
      <c r="D100" s="8">
        <f t="shared" si="10"/>
        <v>357315</v>
      </c>
      <c r="E100" s="5" t="s">
        <v>1506</v>
      </c>
      <c r="F100" t="s">
        <v>1242</v>
      </c>
      <c r="G100" t="s">
        <v>1499</v>
      </c>
      <c r="H100" t="s">
        <v>1765</v>
      </c>
      <c r="J100" s="9" t="str">
        <f t="shared" si="8"/>
        <v>7B</v>
      </c>
      <c r="K100" s="12" t="s">
        <v>2101</v>
      </c>
      <c r="L100" s="9" t="s">
        <v>1884</v>
      </c>
      <c r="M100" s="14" t="s">
        <v>1954</v>
      </c>
      <c r="N100" s="10">
        <f t="shared" si="11"/>
        <v>5</v>
      </c>
      <c r="P100" t="s">
        <v>1764</v>
      </c>
      <c r="U100" t="str">
        <f t="shared" si="9"/>
        <v>7B | FFVI | What is Shadow's real name? | CLYDE | [source](https://finalfantasy.fandom.com/wiki/Shadow_(Final_Fantasy_VI))</v>
      </c>
    </row>
    <row r="101" spans="2:21" x14ac:dyDescent="0.25">
      <c r="B101" s="8">
        <v>100</v>
      </c>
      <c r="C101" s="5" t="s">
        <v>1316</v>
      </c>
      <c r="D101" s="8">
        <f t="shared" si="10"/>
        <v>357344</v>
      </c>
      <c r="E101" s="5" t="s">
        <v>1506</v>
      </c>
      <c r="F101" t="s">
        <v>1243</v>
      </c>
      <c r="G101" t="s">
        <v>1499</v>
      </c>
      <c r="H101" t="s">
        <v>1766</v>
      </c>
      <c r="J101" s="9" t="str">
        <f t="shared" si="8"/>
        <v>7C</v>
      </c>
      <c r="K101" s="12" t="s">
        <v>2102</v>
      </c>
      <c r="L101" s="9" t="s">
        <v>1885</v>
      </c>
      <c r="M101" s="14" t="s">
        <v>1954</v>
      </c>
      <c r="N101" s="10">
        <f t="shared" si="11"/>
        <v>5</v>
      </c>
      <c r="P101" t="s">
        <v>1767</v>
      </c>
      <c r="U101" t="str">
        <f t="shared" si="9"/>
        <v>7C | FFVI | What is the name of Shadow's former partner? | BARAM | [source](https://finalfantasy.fandom.com/wiki/Shadow_(Final_Fantasy_VI))</v>
      </c>
    </row>
    <row r="102" spans="2:21" x14ac:dyDescent="0.25">
      <c r="B102" s="8">
        <v>101</v>
      </c>
      <c r="C102" s="5" t="s">
        <v>1317</v>
      </c>
      <c r="D102" s="8">
        <f t="shared" si="10"/>
        <v>357376</v>
      </c>
      <c r="E102" s="5" t="s">
        <v>1506</v>
      </c>
      <c r="F102" t="s">
        <v>1244</v>
      </c>
      <c r="G102" t="s">
        <v>1499</v>
      </c>
      <c r="H102" t="s">
        <v>1768</v>
      </c>
      <c r="J102" s="9" t="str">
        <f t="shared" si="8"/>
        <v>7D</v>
      </c>
      <c r="K102" s="12" t="s">
        <v>2103</v>
      </c>
      <c r="L102" s="9" t="s">
        <v>1972</v>
      </c>
      <c r="M102" s="14" t="s">
        <v>1954</v>
      </c>
      <c r="N102" s="10">
        <f t="shared" si="11"/>
        <v>14</v>
      </c>
      <c r="P102" t="s">
        <v>1769</v>
      </c>
      <c r="U102" t="str">
        <f t="shared" si="9"/>
        <v>7D | FFVI | What were Shadow and Baram known as when they were train robbers? (THE ****** *******) | SHADOW BANDITS | [source](https://finalfantasy.fandom.com/wiki/Shadow_(Final_Fantasy_VI))</v>
      </c>
    </row>
    <row r="103" spans="2:21" x14ac:dyDescent="0.25">
      <c r="B103" s="8">
        <v>102</v>
      </c>
      <c r="C103" s="5" t="s">
        <v>1245</v>
      </c>
      <c r="D103" s="8">
        <f t="shared" si="10"/>
        <v>357423</v>
      </c>
      <c r="E103" s="5" t="s">
        <v>1506</v>
      </c>
      <c r="F103" t="s">
        <v>1246</v>
      </c>
      <c r="G103" t="s">
        <v>1499</v>
      </c>
      <c r="H103" t="s">
        <v>1770</v>
      </c>
      <c r="J103" s="9" t="str">
        <f t="shared" si="8"/>
        <v>7E</v>
      </c>
      <c r="K103" s="12" t="s">
        <v>2104</v>
      </c>
      <c r="L103" s="9" t="s">
        <v>1771</v>
      </c>
      <c r="M103" s="14" t="s">
        <v>1955</v>
      </c>
      <c r="N103" s="10">
        <f t="shared" si="11"/>
        <v>9</v>
      </c>
      <c r="O103" t="s">
        <v>1771</v>
      </c>
      <c r="P103" t="s">
        <v>1772</v>
      </c>
      <c r="U103" t="str">
        <f t="shared" si="9"/>
        <v>7E | FFVI | What boss yields the Bahamut magicite when defeated? | DEATHGAZE | [source](https://finalfantasy.fandom.com/wiki/Deathgaze_(Final_Fantasy_VI))</v>
      </c>
    </row>
    <row r="104" spans="2:21" x14ac:dyDescent="0.25">
      <c r="B104" s="8">
        <v>103</v>
      </c>
      <c r="C104" s="5" t="s">
        <v>1318</v>
      </c>
      <c r="D104" s="8">
        <f t="shared" si="10"/>
        <v>357472</v>
      </c>
      <c r="E104" s="5" t="s">
        <v>1506</v>
      </c>
      <c r="F104" t="s">
        <v>1247</v>
      </c>
      <c r="G104" t="s">
        <v>1498</v>
      </c>
      <c r="H104" t="s">
        <v>1773</v>
      </c>
      <c r="J104" s="9" t="str">
        <f t="shared" si="8"/>
        <v>7F</v>
      </c>
      <c r="K104" s="12" t="s">
        <v>2105</v>
      </c>
      <c r="L104" s="9" t="s">
        <v>1886</v>
      </c>
      <c r="M104" s="14" t="s">
        <v>1946</v>
      </c>
      <c r="N104" s="10">
        <f t="shared" si="11"/>
        <v>7</v>
      </c>
      <c r="P104" t="s">
        <v>1774</v>
      </c>
      <c r="U104" t="str">
        <f t="shared" si="9"/>
        <v>7F | FFV | What is the name of Odin's lance? | GUNGNIR | [source](https://finalfantasy.fandom.com/wiki/Odin)</v>
      </c>
    </row>
    <row r="105" spans="2:21" x14ac:dyDescent="0.25">
      <c r="B105" s="8">
        <v>104</v>
      </c>
      <c r="C105" s="5" t="s">
        <v>1248</v>
      </c>
      <c r="D105" s="8">
        <f t="shared" si="10"/>
        <v>357533</v>
      </c>
      <c r="E105" s="5" t="s">
        <v>1506</v>
      </c>
      <c r="F105" t="s">
        <v>1249</v>
      </c>
      <c r="G105" t="s">
        <v>1498</v>
      </c>
      <c r="H105" t="s">
        <v>1775</v>
      </c>
      <c r="J105" s="9" t="str">
        <f t="shared" si="8"/>
        <v>80</v>
      </c>
      <c r="K105" s="12" t="s">
        <v>2106</v>
      </c>
      <c r="L105" s="9" t="s">
        <v>1777</v>
      </c>
      <c r="M105" s="14" t="s">
        <v>1947</v>
      </c>
      <c r="N105" s="10">
        <f t="shared" si="11"/>
        <v>10</v>
      </c>
      <c r="O105" t="s">
        <v>1777</v>
      </c>
      <c r="P105" t="s">
        <v>1776</v>
      </c>
      <c r="U105" t="str">
        <f t="shared" si="9"/>
        <v>80 | FFV | What boss uses the ability Turtle? | GIL TURTLE | [source](https://finalfantasy.fandom.com/wiki/Final_Fantasy_V_enemy_abilities#Turtle)</v>
      </c>
    </row>
    <row r="106" spans="2:21" x14ac:dyDescent="0.25">
      <c r="B106" s="8">
        <v>105</v>
      </c>
      <c r="C106" s="5" t="s">
        <v>1250</v>
      </c>
      <c r="D106" s="8">
        <f t="shared" si="10"/>
        <v>357580</v>
      </c>
      <c r="E106" s="5" t="s">
        <v>1506</v>
      </c>
      <c r="F106" t="s">
        <v>1251</v>
      </c>
      <c r="G106" t="s">
        <v>1498</v>
      </c>
      <c r="H106" t="s">
        <v>1778</v>
      </c>
      <c r="J106" s="9" t="str">
        <f t="shared" si="8"/>
        <v>81</v>
      </c>
      <c r="K106" s="12" t="s">
        <v>2107</v>
      </c>
      <c r="L106" s="9" t="s">
        <v>1887</v>
      </c>
      <c r="M106" s="14" t="s">
        <v>1948</v>
      </c>
      <c r="N106" s="10">
        <f t="shared" si="11"/>
        <v>7</v>
      </c>
      <c r="O106" t="s">
        <v>1780</v>
      </c>
      <c r="P106" t="s">
        <v>1779</v>
      </c>
      <c r="U106" t="str">
        <f t="shared" si="9"/>
        <v>81 | FFV | What is the name of Leviathan's powerful water attack? | TSUNAMI | [source](https://finalfantasy.fandom.com/wiki/Leviathan_(Final_Fantasy_V))</v>
      </c>
    </row>
    <row r="107" spans="2:21" x14ac:dyDescent="0.25">
      <c r="B107" s="8">
        <v>106</v>
      </c>
      <c r="C107" s="5" t="s">
        <v>1252</v>
      </c>
      <c r="D107" s="8">
        <f t="shared" si="10"/>
        <v>357628</v>
      </c>
      <c r="E107" s="5" t="s">
        <v>1506</v>
      </c>
      <c r="F107" t="s">
        <v>1253</v>
      </c>
      <c r="G107" t="s">
        <v>190</v>
      </c>
      <c r="H107" t="s">
        <v>1781</v>
      </c>
      <c r="J107" s="9" t="str">
        <f t="shared" si="8"/>
        <v>82</v>
      </c>
      <c r="K107" s="12" t="s">
        <v>2108</v>
      </c>
      <c r="L107" s="9" t="s">
        <v>1888</v>
      </c>
      <c r="M107" s="12"/>
      <c r="N107" s="10">
        <f t="shared" si="11"/>
        <v>8</v>
      </c>
      <c r="P107" t="s">
        <v>1782</v>
      </c>
      <c r="U107" t="str">
        <f t="shared" si="9"/>
        <v>82 | Hanjuku Hero | What is the name of the shogun in chapter 8? | NOBUNAGA | [source]()</v>
      </c>
    </row>
    <row r="108" spans="2:21" x14ac:dyDescent="0.25">
      <c r="B108" s="8">
        <v>107</v>
      </c>
      <c r="C108" s="5" t="s">
        <v>1254</v>
      </c>
      <c r="D108" s="8">
        <f t="shared" si="10"/>
        <v>357674</v>
      </c>
      <c r="E108" s="5" t="s">
        <v>1506</v>
      </c>
      <c r="F108" t="s">
        <v>1255</v>
      </c>
      <c r="G108" t="s">
        <v>250</v>
      </c>
      <c r="H108" t="s">
        <v>1783</v>
      </c>
      <c r="J108" s="9" t="str">
        <f t="shared" si="8"/>
        <v>83</v>
      </c>
      <c r="K108" s="12" t="s">
        <v>2109</v>
      </c>
      <c r="L108" s="9" t="s">
        <v>1889</v>
      </c>
      <c r="M108" s="14" t="s">
        <v>1994</v>
      </c>
      <c r="N108" s="10">
        <f t="shared" si="11"/>
        <v>4</v>
      </c>
      <c r="P108" t="s">
        <v>1784</v>
      </c>
      <c r="U108" t="str">
        <f t="shared" si="9"/>
        <v>83 | Romancing SaGa 2 | What is the name of the biggest desert? | MELU | [source](https://romancing-saga-2.blogspot.com/p/maps.html)</v>
      </c>
    </row>
    <row r="109" spans="2:21" x14ac:dyDescent="0.25">
      <c r="B109" s="8">
        <v>108</v>
      </c>
      <c r="C109" s="5" t="s">
        <v>1256</v>
      </c>
      <c r="D109" s="8">
        <f t="shared" si="10"/>
        <v>357711</v>
      </c>
      <c r="E109" s="5" t="s">
        <v>1506</v>
      </c>
      <c r="F109" t="s">
        <v>1257</v>
      </c>
      <c r="G109" t="s">
        <v>250</v>
      </c>
      <c r="H109" t="s">
        <v>1785</v>
      </c>
      <c r="J109" s="9" t="str">
        <f t="shared" si="8"/>
        <v>84</v>
      </c>
      <c r="K109" s="12" t="s">
        <v>2110</v>
      </c>
      <c r="L109" s="9" t="s">
        <v>1890</v>
      </c>
      <c r="M109" s="14" t="s">
        <v>1994</v>
      </c>
      <c r="N109" s="10">
        <f t="shared" si="11"/>
        <v>5</v>
      </c>
      <c r="P109" t="s">
        <v>1786</v>
      </c>
      <c r="U109" t="str">
        <f t="shared" si="9"/>
        <v>84 | Romancing SaGa 2 | What is the name of the town where you can recruit a salamander? | ZEMIO | [source](https://romancing-saga-2.blogspot.com/p/maps.html)</v>
      </c>
    </row>
    <row r="110" spans="2:21" x14ac:dyDescent="0.25">
      <c r="B110" s="8">
        <v>109</v>
      </c>
      <c r="C110" s="5" t="s">
        <v>1319</v>
      </c>
      <c r="D110" s="8">
        <f t="shared" si="10"/>
        <v>357750</v>
      </c>
      <c r="E110" s="5" t="s">
        <v>1506</v>
      </c>
      <c r="F110" t="s">
        <v>1258</v>
      </c>
      <c r="G110" t="s">
        <v>250</v>
      </c>
      <c r="H110" t="s">
        <v>1787</v>
      </c>
      <c r="J110" s="9" t="str">
        <f t="shared" si="8"/>
        <v>85</v>
      </c>
      <c r="K110" s="12" t="s">
        <v>2111</v>
      </c>
      <c r="L110" s="9" t="s">
        <v>1891</v>
      </c>
      <c r="M110" s="14" t="s">
        <v>1994</v>
      </c>
      <c r="N110" s="10">
        <f t="shared" si="11"/>
        <v>7</v>
      </c>
      <c r="P110" t="s">
        <v>1788</v>
      </c>
      <c r="U110" t="str">
        <f t="shared" si="9"/>
        <v>85 | Romancing SaGa 2 | What is the name of the mount where you can recruit an iris? | CHIKAPA | [source](https://romancing-saga-2.blogspot.com/p/maps.html)</v>
      </c>
    </row>
    <row r="111" spans="2:21" x14ac:dyDescent="0.25">
      <c r="B111" s="8">
        <v>110</v>
      </c>
      <c r="C111" s="5" t="s">
        <v>1259</v>
      </c>
      <c r="D111" s="8">
        <f t="shared" si="10"/>
        <v>357787</v>
      </c>
      <c r="E111" s="5" t="s">
        <v>1506</v>
      </c>
      <c r="F111" t="s">
        <v>1260</v>
      </c>
      <c r="G111" t="s">
        <v>1502</v>
      </c>
      <c r="H111" t="s">
        <v>1960</v>
      </c>
      <c r="J111" s="9" t="str">
        <f t="shared" si="8"/>
        <v>86</v>
      </c>
      <c r="K111" s="12" t="s">
        <v>2112</v>
      </c>
      <c r="L111" s="9" t="s">
        <v>1961</v>
      </c>
      <c r="M111" s="14" t="s">
        <v>1962</v>
      </c>
      <c r="N111" s="10">
        <f t="shared" si="11"/>
        <v>14</v>
      </c>
      <c r="P111" t="s">
        <v>1789</v>
      </c>
      <c r="U111" t="str">
        <f t="shared" si="9"/>
        <v>86 | Live A Live | What is the name of the mini-game in Cube's chapter? | CAPTAIN SQUARE | [source](https://live-a-live.fandom.com/wiki/Captain_Square_(Minigame))</v>
      </c>
    </row>
    <row r="112" spans="2:21" x14ac:dyDescent="0.25">
      <c r="B112" s="8">
        <v>111</v>
      </c>
      <c r="C112" s="5" t="s">
        <v>1261</v>
      </c>
      <c r="D112" s="8">
        <f t="shared" si="10"/>
        <v>357821</v>
      </c>
      <c r="E112" s="5" t="s">
        <v>1506</v>
      </c>
      <c r="F112" t="s">
        <v>1262</v>
      </c>
      <c r="G112" t="s">
        <v>1509</v>
      </c>
      <c r="H112" t="s">
        <v>1621</v>
      </c>
      <c r="J112" s="9" t="str">
        <f t="shared" si="8"/>
        <v>87</v>
      </c>
      <c r="K112" s="12" t="s">
        <v>2113</v>
      </c>
      <c r="L112" s="9" t="s">
        <v>1892</v>
      </c>
      <c r="M112" s="14" t="s">
        <v>1995</v>
      </c>
      <c r="N112" s="10">
        <f t="shared" si="11"/>
        <v>6</v>
      </c>
      <c r="P112" t="s">
        <v>1622</v>
      </c>
      <c r="U112" t="str">
        <f t="shared" si="9"/>
        <v>87 | Final Fantasy Adventure (Seiken Densetsu) | What is the name of the right-hand man of Dark Lord, ruler of the Glaive Empire? | JULIUS | [source](https://finalfantasy.fandom.com/wiki/Julius)</v>
      </c>
    </row>
    <row r="113" spans="2:21" x14ac:dyDescent="0.25">
      <c r="B113" s="8">
        <v>112</v>
      </c>
      <c r="C113" s="5" t="s">
        <v>1263</v>
      </c>
      <c r="D113" s="8">
        <f t="shared" si="10"/>
        <v>357870</v>
      </c>
      <c r="E113" s="5" t="s">
        <v>1506</v>
      </c>
      <c r="F113" t="s">
        <v>1264</v>
      </c>
      <c r="G113" t="s">
        <v>1509</v>
      </c>
      <c r="H113" t="s">
        <v>1790</v>
      </c>
      <c r="J113" s="9" t="str">
        <f t="shared" si="8"/>
        <v>88</v>
      </c>
      <c r="K113" s="12" t="s">
        <v>2114</v>
      </c>
      <c r="L113" s="9" t="s">
        <v>1998</v>
      </c>
      <c r="M113" s="14" t="s">
        <v>1997</v>
      </c>
      <c r="N113" s="10">
        <f t="shared" si="11"/>
        <v>6</v>
      </c>
      <c r="U113" t="str">
        <f t="shared" si="9"/>
        <v>88 | Final Fantasy Adventure (Seiken Densetsu) | Who gets turned into a parrot by Davias? | LESTER | [source](https://finalfantasy.fandom.com/wiki/Lester_(Adventure))</v>
      </c>
    </row>
    <row r="114" spans="2:21" x14ac:dyDescent="0.25">
      <c r="B114" s="8">
        <v>113</v>
      </c>
      <c r="C114" s="5" t="s">
        <v>1265</v>
      </c>
      <c r="D114" s="8">
        <f t="shared" si="10"/>
        <v>357930</v>
      </c>
      <c r="E114" s="5" t="s">
        <v>1506</v>
      </c>
      <c r="F114" t="s">
        <v>1266</v>
      </c>
      <c r="G114" t="s">
        <v>1509</v>
      </c>
      <c r="H114" t="s">
        <v>1623</v>
      </c>
      <c r="J114" s="9" t="str">
        <f t="shared" si="8"/>
        <v>89</v>
      </c>
      <c r="K114" s="12" t="s">
        <v>2115</v>
      </c>
      <c r="L114" s="9" t="s">
        <v>1893</v>
      </c>
      <c r="M114" s="14" t="s">
        <v>1996</v>
      </c>
      <c r="N114" s="10">
        <f t="shared" si="11"/>
        <v>6</v>
      </c>
      <c r="O114" t="s">
        <v>1625</v>
      </c>
      <c r="P114" t="s">
        <v>1624</v>
      </c>
      <c r="U114" t="str">
        <f t="shared" si="9"/>
        <v>89 | Final Fantasy Adventure (Seiken Densetsu) | What is the name of the relic-seeking robot, created by Dr. Bowow? | MARCIE | [source](https://finalfantasy.fandom.com/wiki/Marcie)</v>
      </c>
    </row>
    <row r="115" spans="2:21" x14ac:dyDescent="0.25">
      <c r="B115" s="8">
        <v>114</v>
      </c>
      <c r="C115" s="5" t="s">
        <v>1267</v>
      </c>
      <c r="D115" s="8">
        <f t="shared" si="10"/>
        <v>357983</v>
      </c>
      <c r="E115" s="5" t="s">
        <v>1506</v>
      </c>
      <c r="F115" t="s">
        <v>1268</v>
      </c>
      <c r="G115" t="s">
        <v>1552</v>
      </c>
      <c r="H115" t="s">
        <v>1791</v>
      </c>
      <c r="J115" s="9" t="str">
        <f t="shared" si="8"/>
        <v>8A</v>
      </c>
      <c r="K115" s="12" t="s">
        <v>2116</v>
      </c>
      <c r="L115" s="9" t="s">
        <v>1894</v>
      </c>
      <c r="M115" s="14" t="s">
        <v>1999</v>
      </c>
      <c r="N115" s="10">
        <f t="shared" si="11"/>
        <v>5</v>
      </c>
      <c r="P115" t="s">
        <v>1792</v>
      </c>
      <c r="U115" t="str">
        <f t="shared" si="9"/>
        <v>8A | Secret of Mana (Seiken Densetsu 2) | What is the 8th spirit acquired in the game? | DRYAD | [source](https://mana.fandom.com/wiki/Mana_Spirits)</v>
      </c>
    </row>
    <row r="116" spans="2:21" x14ac:dyDescent="0.25">
      <c r="B116" s="8">
        <v>115</v>
      </c>
      <c r="C116" s="5" t="s">
        <v>1320</v>
      </c>
      <c r="D116" s="8">
        <f t="shared" si="10"/>
        <v>358032</v>
      </c>
      <c r="E116" s="5" t="s">
        <v>1506</v>
      </c>
      <c r="F116" t="s">
        <v>1269</v>
      </c>
      <c r="G116" t="s">
        <v>1552</v>
      </c>
      <c r="H116" t="s">
        <v>1793</v>
      </c>
      <c r="J116" s="9" t="str">
        <f t="shared" si="8"/>
        <v>8B</v>
      </c>
      <c r="K116" s="12" t="s">
        <v>2117</v>
      </c>
      <c r="L116" s="9" t="s">
        <v>1971</v>
      </c>
      <c r="M116" s="14" t="s">
        <v>2000</v>
      </c>
      <c r="N116" s="10">
        <f t="shared" si="11"/>
        <v>10</v>
      </c>
      <c r="P116" t="s">
        <v>1794</v>
      </c>
      <c r="U116" t="str">
        <f t="shared" si="9"/>
        <v>8B | Secret of Mana (Seiken Densetsu 2) | The two Scorpion Army golems are Kilroy and ? | KETTLE KIN | [source](https://mana.fandom.com/wiki/Kilroy_Boss_Line#Kettle_Kin)</v>
      </c>
    </row>
    <row r="117" spans="2:21" x14ac:dyDescent="0.25">
      <c r="B117" s="8">
        <v>116</v>
      </c>
      <c r="C117" s="5" t="s">
        <v>1270</v>
      </c>
      <c r="D117" s="8">
        <f t="shared" si="10"/>
        <v>358092</v>
      </c>
      <c r="E117" s="5" t="s">
        <v>1506</v>
      </c>
      <c r="F117" t="s">
        <v>1271</v>
      </c>
      <c r="G117" t="s">
        <v>1552</v>
      </c>
      <c r="H117" t="s">
        <v>1795</v>
      </c>
      <c r="J117" s="9" t="str">
        <f t="shared" si="8"/>
        <v>8C</v>
      </c>
      <c r="K117" s="12" t="s">
        <v>2118</v>
      </c>
      <c r="L117" s="9" t="s">
        <v>1797</v>
      </c>
      <c r="M117" s="14" t="s">
        <v>2001</v>
      </c>
      <c r="N117" s="10">
        <f t="shared" si="11"/>
        <v>9</v>
      </c>
      <c r="O117" t="s">
        <v>1797</v>
      </c>
      <c r="P117" t="s">
        <v>1796</v>
      </c>
      <c r="U117" t="str">
        <f t="shared" si="9"/>
        <v>8C | Secret of Mana (Seiken Densetsu 2) | What is Popoi's default weapon? | BOOMERANG | [source](https://mana.fandom.com/wiki/Popoi)</v>
      </c>
    </row>
    <row r="118" spans="2:21" x14ac:dyDescent="0.25">
      <c r="B118" s="8">
        <v>117</v>
      </c>
      <c r="C118" s="5" t="s">
        <v>1321</v>
      </c>
      <c r="D118" s="8">
        <f t="shared" si="10"/>
        <v>358151</v>
      </c>
      <c r="E118" s="5" t="s">
        <v>1506</v>
      </c>
      <c r="F118" t="s">
        <v>1272</v>
      </c>
      <c r="G118" t="s">
        <v>1510</v>
      </c>
      <c r="H118" t="s">
        <v>1798</v>
      </c>
      <c r="J118" s="9" t="str">
        <f t="shared" si="8"/>
        <v>8D</v>
      </c>
      <c r="K118" s="12" t="s">
        <v>2119</v>
      </c>
      <c r="L118" s="9" t="s">
        <v>1895</v>
      </c>
      <c r="M118" s="14" t="s">
        <v>2002</v>
      </c>
      <c r="N118" s="10">
        <f t="shared" si="11"/>
        <v>6</v>
      </c>
      <c r="P118" t="s">
        <v>1802</v>
      </c>
      <c r="U118" t="str">
        <f t="shared" si="9"/>
        <v>8D | Trials of Mana (Seiken Densetsu 3) | What is the name of Bon Voyage's cousin who lives in Laurent? | MERCIE | [source](https://mana.fandom.com/wiki/Laurent#Famous_inhabitants)</v>
      </c>
    </row>
    <row r="119" spans="2:21" x14ac:dyDescent="0.25">
      <c r="B119" s="8">
        <v>118</v>
      </c>
      <c r="C119" s="5" t="s">
        <v>1322</v>
      </c>
      <c r="D119" s="8">
        <f t="shared" si="10"/>
        <v>358201</v>
      </c>
      <c r="E119" s="5" t="s">
        <v>1506</v>
      </c>
      <c r="F119" t="s">
        <v>1273</v>
      </c>
      <c r="G119" t="s">
        <v>1510</v>
      </c>
      <c r="H119" t="s">
        <v>1799</v>
      </c>
      <c r="J119" s="9" t="str">
        <f t="shared" si="8"/>
        <v>8E</v>
      </c>
      <c r="K119" s="12" t="s">
        <v>2120</v>
      </c>
      <c r="L119" s="9" t="s">
        <v>1963</v>
      </c>
      <c r="M119" s="14" t="s">
        <v>2003</v>
      </c>
      <c r="N119" s="10">
        <f t="shared" si="11"/>
        <v>10</v>
      </c>
      <c r="O119" t="s">
        <v>1803</v>
      </c>
      <c r="P119" t="s">
        <v>1804</v>
      </c>
      <c r="U119" t="str">
        <f t="shared" si="9"/>
        <v>8E | Trials of Mana (Seiken Densetsu 3) | According to Charlotte, who manipulates the Nevarl thieves against Laurent? | BELLADONNA | [source](https://mana.fandom.com/wiki/Belladonna)</v>
      </c>
    </row>
    <row r="120" spans="2:21" x14ac:dyDescent="0.25">
      <c r="B120" s="8">
        <v>119</v>
      </c>
      <c r="C120" s="5" t="s">
        <v>1274</v>
      </c>
      <c r="D120" s="8">
        <f t="shared" si="10"/>
        <v>358266</v>
      </c>
      <c r="E120" s="5" t="s">
        <v>1506</v>
      </c>
      <c r="F120" t="s">
        <v>1275</v>
      </c>
      <c r="G120" t="s">
        <v>1510</v>
      </c>
      <c r="H120" t="s">
        <v>1800</v>
      </c>
      <c r="J120" s="9" t="str">
        <f t="shared" si="8"/>
        <v>8F</v>
      </c>
      <c r="K120" s="12" t="s">
        <v>2121</v>
      </c>
      <c r="L120" s="9" t="s">
        <v>1896</v>
      </c>
      <c r="M120" s="14" t="s">
        <v>2004</v>
      </c>
      <c r="N120" s="10">
        <f t="shared" si="11"/>
        <v>6</v>
      </c>
      <c r="P120" t="s">
        <v>1805</v>
      </c>
      <c r="U120" t="str">
        <f t="shared" si="9"/>
        <v>8F | Trials of Mana (Seiken Densetsu 3) | Of the 6 protagonists, who is the oldest? | ANGELA | [source](https://www.seikens.com/seiken-densetsu-3/characters/)</v>
      </c>
    </row>
    <row r="121" spans="2:21" x14ac:dyDescent="0.25">
      <c r="B121" s="8">
        <v>120</v>
      </c>
      <c r="C121" s="5" t="s">
        <v>1276</v>
      </c>
      <c r="D121" s="8">
        <f t="shared" si="10"/>
        <v>358310</v>
      </c>
      <c r="E121" s="5" t="s">
        <v>1506</v>
      </c>
      <c r="F121" t="s">
        <v>1277</v>
      </c>
      <c r="G121" t="s">
        <v>1510</v>
      </c>
      <c r="H121" t="s">
        <v>1801</v>
      </c>
      <c r="J121" s="9" t="str">
        <f t="shared" si="8"/>
        <v>90</v>
      </c>
      <c r="K121" s="12" t="s">
        <v>2122</v>
      </c>
      <c r="L121" s="9" t="s">
        <v>1807</v>
      </c>
      <c r="M121" s="14" t="s">
        <v>2005</v>
      </c>
      <c r="N121" s="10">
        <f t="shared" si="11"/>
        <v>13</v>
      </c>
      <c r="O121" t="s">
        <v>1807</v>
      </c>
      <c r="P121" t="s">
        <v>1806</v>
      </c>
      <c r="U121" t="str">
        <f t="shared" si="9"/>
        <v>90 | Trials of Mana (Seiken Densetsu 3) | What is Riesz' class strike when she becomes Starlancer? | METEOR THRUST | [source](https://mana.fandom.com/wiki/Starlancer_(Trials_of_Mana))</v>
      </c>
    </row>
    <row r="122" spans="2:21" x14ac:dyDescent="0.25">
      <c r="B122" s="8">
        <v>121</v>
      </c>
      <c r="C122" s="5" t="s">
        <v>1278</v>
      </c>
      <c r="D122" s="8">
        <f t="shared" si="10"/>
        <v>358366</v>
      </c>
      <c r="E122" s="5" t="s">
        <v>1506</v>
      </c>
      <c r="F122" t="s">
        <v>1279</v>
      </c>
      <c r="G122" t="s">
        <v>148</v>
      </c>
      <c r="H122" t="s">
        <v>1598</v>
      </c>
      <c r="J122" s="9" t="str">
        <f t="shared" si="8"/>
        <v>91</v>
      </c>
      <c r="K122" s="12" t="s">
        <v>2123</v>
      </c>
      <c r="L122" s="9" t="s">
        <v>1897</v>
      </c>
      <c r="M122" s="14" t="s">
        <v>1909</v>
      </c>
      <c r="N122" s="10">
        <f t="shared" si="11"/>
        <v>6</v>
      </c>
      <c r="P122" t="s">
        <v>1599</v>
      </c>
      <c r="U122" t="str">
        <f t="shared" si="9"/>
        <v>91 | Chrono Trigger | What is the name of the character who serves as Crono's lawyer during his trial? | PIERRE | [source](https://chrono.fandom.com/wiki/Pierre_(Chrono_Trigger))</v>
      </c>
    </row>
    <row r="123" spans="2:21" x14ac:dyDescent="0.25">
      <c r="B123" s="8">
        <v>122</v>
      </c>
      <c r="C123" s="5" t="s">
        <v>1280</v>
      </c>
      <c r="D123" s="8">
        <f t="shared" si="10"/>
        <v>358413</v>
      </c>
      <c r="E123" s="5" t="s">
        <v>1506</v>
      </c>
      <c r="F123" t="s">
        <v>1281</v>
      </c>
      <c r="G123" t="s">
        <v>148</v>
      </c>
      <c r="H123" t="s">
        <v>1596</v>
      </c>
      <c r="J123" s="9" t="str">
        <f t="shared" si="8"/>
        <v>92</v>
      </c>
      <c r="K123" s="12" t="s">
        <v>2124</v>
      </c>
      <c r="L123" s="9" t="s">
        <v>1898</v>
      </c>
      <c r="M123" s="14" t="s">
        <v>1910</v>
      </c>
      <c r="N123" s="10">
        <f t="shared" si="11"/>
        <v>9</v>
      </c>
      <c r="P123" t="s">
        <v>1597</v>
      </c>
      <c r="U123" t="str">
        <f t="shared" si="9"/>
        <v>92 | Chrono Trigger | What item can you only get once, for 1500 pts, from Johnny at Site 32? | POWER TAB | [source](https://strategywiki.org/wiki/Chrono_Trigger/Jetbike_Race)</v>
      </c>
    </row>
    <row r="124" spans="2:21" x14ac:dyDescent="0.25">
      <c r="B124" s="8">
        <v>123</v>
      </c>
      <c r="C124" s="5" t="s">
        <v>1323</v>
      </c>
      <c r="D124" s="8">
        <f t="shared" si="10"/>
        <v>358480</v>
      </c>
      <c r="E124" s="5" t="s">
        <v>1506</v>
      </c>
      <c r="F124" t="s">
        <v>1282</v>
      </c>
      <c r="G124" t="s">
        <v>148</v>
      </c>
      <c r="H124">
        <v>11</v>
      </c>
      <c r="J124" s="9" t="str">
        <f t="shared" si="8"/>
        <v>93</v>
      </c>
      <c r="K124" s="12" t="s">
        <v>2130</v>
      </c>
      <c r="L124" s="9">
        <v>11</v>
      </c>
      <c r="M124" s="14" t="s">
        <v>1911</v>
      </c>
      <c r="N124" s="10">
        <f t="shared" si="11"/>
        <v>2</v>
      </c>
      <c r="U124" t="str">
        <f t="shared" si="9"/>
        <v>93 | Chrono Trigger | What is the maximum number of cats that Crono can have? | 11 | [source](https://chrono.fandom.com/wiki/Cat)</v>
      </c>
    </row>
    <row r="125" spans="2:21" x14ac:dyDescent="0.25">
      <c r="B125" s="8">
        <v>124</v>
      </c>
      <c r="C125" s="5" t="s">
        <v>1324</v>
      </c>
      <c r="D125" s="8">
        <f t="shared" si="10"/>
        <v>358531</v>
      </c>
      <c r="E125" s="5" t="s">
        <v>1506</v>
      </c>
      <c r="F125" t="s">
        <v>1283</v>
      </c>
      <c r="G125" t="s">
        <v>148</v>
      </c>
      <c r="H125" t="s">
        <v>1594</v>
      </c>
      <c r="J125" s="9" t="str">
        <f t="shared" si="8"/>
        <v>94</v>
      </c>
      <c r="K125" s="12" t="s">
        <v>2125</v>
      </c>
      <c r="L125" s="9" t="s">
        <v>1899</v>
      </c>
      <c r="M125" s="14" t="s">
        <v>1912</v>
      </c>
      <c r="N125" s="10">
        <f t="shared" si="11"/>
        <v>7</v>
      </c>
      <c r="P125" t="s">
        <v>1595</v>
      </c>
      <c r="U125" t="str">
        <f t="shared" si="9"/>
        <v>94 | Chrono Trigger | Janus, prince of Zeal, has a cat. What's its name? | ALFADOR | [source](https://chrono.fandom.com/wiki/Alfador)</v>
      </c>
    </row>
  </sheetData>
  <autoFilter ref="A1:Q125">
    <sortState ref="A2:Q125">
      <sortCondition ref="D1:D125"/>
    </sortState>
  </autoFilter>
  <conditionalFormatting sqref="N2:N125">
    <cfRule type="cellIs" dxfId="0" priority="1" operator="greaterThan">
      <formula>16</formula>
    </cfRule>
  </conditionalFormatting>
  <hyperlinks>
    <hyperlink ref="M39" r:id="rId1"/>
    <hyperlink ref="M40" r:id="rId2"/>
    <hyperlink ref="M41" r:id="rId3"/>
    <hyperlink ref="M90" r:id="rId4"/>
    <hyperlink ref="M91" r:id="rId5"/>
    <hyperlink ref="M92" r:id="rId6"/>
    <hyperlink ref="M93" r:id="rId7"/>
    <hyperlink ref="M94" r:id="rId8"/>
    <hyperlink ref="M122" r:id="rId9"/>
    <hyperlink ref="M123" r:id="rId10"/>
    <hyperlink ref="M124" r:id="rId11"/>
    <hyperlink ref="M125" r:id="rId12"/>
    <hyperlink ref="M60" r:id="rId13" location="Sequel"/>
    <hyperlink ref="M54" r:id="rId14"/>
    <hyperlink ref="M55" r:id="rId15"/>
    <hyperlink ref="M67" r:id="rId16"/>
    <hyperlink ref="M84" r:id="rId17"/>
    <hyperlink ref="M89" r:id="rId18"/>
    <hyperlink ref="M95" r:id="rId19" location="Final_Fantasy"/>
    <hyperlink ref="M59" r:id="rId20"/>
    <hyperlink ref="M85" r:id="rId21"/>
    <hyperlink ref="M99" r:id="rId22"/>
    <hyperlink ref="M44" r:id="rId23"/>
    <hyperlink ref="M45" r:id="rId24" location="Summon_Magic"/>
    <hyperlink ref="M65" r:id="rId25"/>
    <hyperlink ref="M87" r:id="rId26"/>
    <hyperlink ref="M29" r:id="rId27"/>
    <hyperlink ref="M30" r:id="rId28" location="Story"/>
    <hyperlink ref="M31" r:id="rId29"/>
    <hyperlink ref="M61" r:id="rId30"/>
    <hyperlink ref="M68" r:id="rId31"/>
    <hyperlink ref="M69" r:id="rId32"/>
    <hyperlink ref="M86" r:id="rId33"/>
    <hyperlink ref="M98" r:id="rId34"/>
    <hyperlink ref="M27" r:id="rId35"/>
    <hyperlink ref="M28" r:id="rId36"/>
    <hyperlink ref="M32" r:id="rId37" location="Final_Fantasy_V"/>
    <hyperlink ref="M33" r:id="rId38" location="Final_Fantasy_V"/>
    <hyperlink ref="M34" r:id="rId39"/>
    <hyperlink ref="M35" r:id="rId40"/>
    <hyperlink ref="M36" r:id="rId41" location="Offensive_items"/>
    <hyperlink ref="M37" r:id="rId42"/>
    <hyperlink ref="M63" r:id="rId43"/>
    <hyperlink ref="M78" r:id="rId44"/>
    <hyperlink ref="M96" r:id="rId45"/>
    <hyperlink ref="M97" r:id="rId46" location="Dances"/>
    <hyperlink ref="M104" r:id="rId47"/>
    <hyperlink ref="M105" r:id="rId48" location="Turtle"/>
    <hyperlink ref="M106" r:id="rId49"/>
    <hyperlink ref="M38" r:id="rId50"/>
    <hyperlink ref="M64" r:id="rId51"/>
    <hyperlink ref="M66" r:id="rId52" location="theres-a-bear-in-the-gym"/>
    <hyperlink ref="M73" r:id="rId53"/>
    <hyperlink ref="M76" r:id="rId54"/>
    <hyperlink ref="M77" r:id="rId55"/>
    <hyperlink ref="M100" r:id="rId56"/>
    <hyperlink ref="M101" r:id="rId57"/>
    <hyperlink ref="M102" r:id="rId58"/>
    <hyperlink ref="M103" r:id="rId59"/>
    <hyperlink ref="M42" r:id="rId60"/>
    <hyperlink ref="M71" r:id="rId61"/>
    <hyperlink ref="M72" r:id="rId62"/>
    <hyperlink ref="M74" r:id="rId63"/>
    <hyperlink ref="M111" r:id="rId64"/>
    <hyperlink ref="M70" r:id="rId65"/>
    <hyperlink ref="M56" r:id="rId66"/>
    <hyperlink ref="M79" r:id="rId67"/>
    <hyperlink ref="M80" r:id="rId68" location="Final_Fantasy_Legend_II"/>
    <hyperlink ref="M82" r:id="rId69"/>
    <hyperlink ref="M83" r:id="rId70" location="Johnny"/>
    <hyperlink ref="M43" r:id="rId71"/>
    <hyperlink ref="M46" r:id="rId72"/>
    <hyperlink ref="M47" r:id="rId73"/>
    <hyperlink ref="M48" r:id="rId74"/>
    <hyperlink ref="M49" r:id="rId75"/>
    <hyperlink ref="M50" r:id="rId76"/>
    <hyperlink ref="M51" r:id="rId77"/>
    <hyperlink ref="M52" r:id="rId78" display="https://finalfantasy.fandom.com/wiki/Kaeli"/>
    <hyperlink ref="M81" r:id="rId79"/>
    <hyperlink ref="M108" r:id="rId80"/>
    <hyperlink ref="M109" r:id="rId81"/>
    <hyperlink ref="M110" r:id="rId82"/>
    <hyperlink ref="M112" r:id="rId83"/>
    <hyperlink ref="M114" r:id="rId84"/>
    <hyperlink ref="M113" r:id="rId85"/>
    <hyperlink ref="M115" r:id="rId86"/>
    <hyperlink ref="M116" r:id="rId87" location="Kettle_Kin"/>
    <hyperlink ref="M117" r:id="rId88"/>
    <hyperlink ref="M118" r:id="rId89" location="Famous_inhabitants"/>
    <hyperlink ref="M119" r:id="rId90"/>
    <hyperlink ref="M120" r:id="rId91"/>
    <hyperlink ref="M121" r:id="rId92"/>
    <hyperlink ref="M75" r:id="rId93"/>
  </hyperlinks>
  <pageMargins left="0.7" right="0.7" top="0.75" bottom="0.75" header="0.3" footer="0.3"/>
  <pageSetup paperSize="9" orientation="portrait" r:id="rId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E16" sqref="E16"/>
    </sheetView>
  </sheetViews>
  <sheetFormatPr defaultRowHeight="15.75" x14ac:dyDescent="0.25"/>
  <cols>
    <col min="2" max="3" width="9" style="5"/>
    <col min="4" max="4" width="12.625" style="5" customWidth="1"/>
    <col min="5" max="5" width="18.5" customWidth="1"/>
    <col min="6" max="6" width="9" style="7"/>
    <col min="7" max="7" width="14.25" customWidth="1"/>
  </cols>
  <sheetData>
    <row r="1" spans="2:9" x14ac:dyDescent="0.25">
      <c r="B1" s="5" t="s">
        <v>1407</v>
      </c>
      <c r="C1" s="5" t="s">
        <v>1408</v>
      </c>
      <c r="D1" s="5" t="s">
        <v>452</v>
      </c>
    </row>
    <row r="2" spans="2:9" x14ac:dyDescent="0.25">
      <c r="B2" s="5" t="s">
        <v>1414</v>
      </c>
      <c r="C2" s="5" t="s">
        <v>1415</v>
      </c>
      <c r="D2" s="5" t="s">
        <v>1418</v>
      </c>
      <c r="E2" t="s">
        <v>1416</v>
      </c>
      <c r="F2" s="7" t="str">
        <f>B2</f>
        <v>1A92D</v>
      </c>
      <c r="G2" s="5" t="s">
        <v>1417</v>
      </c>
    </row>
    <row r="3" spans="2:9" x14ac:dyDescent="0.25">
      <c r="B3" s="5" t="s">
        <v>1419</v>
      </c>
      <c r="C3" s="5" t="s">
        <v>1420</v>
      </c>
      <c r="D3" s="5" t="s">
        <v>1421</v>
      </c>
      <c r="E3" s="5" t="s">
        <v>1430</v>
      </c>
      <c r="G3" s="5"/>
    </row>
    <row r="4" spans="2:9" x14ac:dyDescent="0.25">
      <c r="B4" s="5" t="s">
        <v>1409</v>
      </c>
      <c r="C4" s="5" t="s">
        <v>1410</v>
      </c>
      <c r="D4" s="5">
        <v>5300</v>
      </c>
      <c r="E4" t="s">
        <v>1411</v>
      </c>
    </row>
    <row r="6" spans="2:9" x14ac:dyDescent="0.25">
      <c r="B6" s="5">
        <v>31400</v>
      </c>
      <c r="C6" s="5" t="s">
        <v>1412</v>
      </c>
      <c r="D6" s="5" t="s">
        <v>1413</v>
      </c>
      <c r="E6" t="s">
        <v>1411</v>
      </c>
    </row>
    <row r="8" spans="2:9" x14ac:dyDescent="0.25">
      <c r="B8" s="5" t="s">
        <v>1422</v>
      </c>
      <c r="C8" s="5" t="s">
        <v>1426</v>
      </c>
      <c r="D8" s="5" t="s">
        <v>1424</v>
      </c>
      <c r="E8" s="5" t="s">
        <v>1425</v>
      </c>
      <c r="F8" s="7" t="s">
        <v>1482</v>
      </c>
      <c r="H8" s="5" t="s">
        <v>1471</v>
      </c>
      <c r="I8">
        <v>5000</v>
      </c>
    </row>
    <row r="9" spans="2:9" x14ac:dyDescent="0.25">
      <c r="B9" s="5" t="s">
        <v>1423</v>
      </c>
      <c r="C9" s="5" t="s">
        <v>1427</v>
      </c>
      <c r="D9" s="5" t="s">
        <v>1428</v>
      </c>
      <c r="E9" s="5" t="s">
        <v>1429</v>
      </c>
      <c r="F9" s="7" t="s">
        <v>1483</v>
      </c>
    </row>
    <row r="10" spans="2:9" x14ac:dyDescent="0.25">
      <c r="E10" t="s">
        <v>1431</v>
      </c>
    </row>
    <row r="11" spans="2:9" x14ac:dyDescent="0.25">
      <c r="B11" s="5" t="s">
        <v>1432</v>
      </c>
      <c r="C11" s="5" t="s">
        <v>1433</v>
      </c>
      <c r="D11" s="5" t="s">
        <v>1434</v>
      </c>
      <c r="E11" s="5" t="s">
        <v>1435</v>
      </c>
      <c r="F11" s="7" t="s">
        <v>1422</v>
      </c>
      <c r="G11" s="5" t="s">
        <v>1458</v>
      </c>
      <c r="H11" s="5" t="s">
        <v>1472</v>
      </c>
      <c r="I11" t="s">
        <v>1471</v>
      </c>
    </row>
    <row r="12" spans="2:9" x14ac:dyDescent="0.25">
      <c r="B12" s="5" t="s">
        <v>1437</v>
      </c>
      <c r="C12" s="5" t="s">
        <v>1438</v>
      </c>
      <c r="D12" s="5" t="s">
        <v>1439</v>
      </c>
      <c r="E12" s="5" t="s">
        <v>1436</v>
      </c>
      <c r="F12" s="7" t="s">
        <v>1480</v>
      </c>
      <c r="H12" s="5" t="s">
        <v>1478</v>
      </c>
      <c r="I12" s="5" t="s">
        <v>1479</v>
      </c>
    </row>
    <row r="13" spans="2:9" x14ac:dyDescent="0.25">
      <c r="E13" s="5" t="s">
        <v>1431</v>
      </c>
    </row>
    <row r="14" spans="2:9" x14ac:dyDescent="0.25">
      <c r="B14" s="5" t="s">
        <v>1440</v>
      </c>
      <c r="C14" s="5" t="s">
        <v>1441</v>
      </c>
      <c r="D14" s="5" t="s">
        <v>1442</v>
      </c>
      <c r="E14" s="5" t="s">
        <v>1443</v>
      </c>
      <c r="F14" s="7" t="s">
        <v>1440</v>
      </c>
      <c r="H14" s="5" t="s">
        <v>1473</v>
      </c>
    </row>
    <row r="15" spans="2:9" x14ac:dyDescent="0.25">
      <c r="B15" s="5" t="s">
        <v>1444</v>
      </c>
      <c r="C15" s="5" t="s">
        <v>1445</v>
      </c>
      <c r="D15" s="5" t="s">
        <v>1357</v>
      </c>
      <c r="E15" s="5" t="s">
        <v>1446</v>
      </c>
    </row>
    <row r="16" spans="2:9" x14ac:dyDescent="0.25">
      <c r="B16" s="5" t="s">
        <v>1447</v>
      </c>
      <c r="C16" s="5" t="s">
        <v>1448</v>
      </c>
      <c r="D16" s="5" t="s">
        <v>1449</v>
      </c>
      <c r="E16" s="5" t="s">
        <v>1450</v>
      </c>
    </row>
    <row r="17" spans="2:9" x14ac:dyDescent="0.25">
      <c r="E17" s="5"/>
    </row>
    <row r="18" spans="2:9" x14ac:dyDescent="0.25">
      <c r="B18" s="5" t="s">
        <v>1460</v>
      </c>
      <c r="C18" s="5" t="s">
        <v>1462</v>
      </c>
      <c r="E18" s="5" t="s">
        <v>1456</v>
      </c>
      <c r="F18" s="7" t="s">
        <v>1464</v>
      </c>
      <c r="G18" t="s">
        <v>1461</v>
      </c>
      <c r="H18" s="5" t="s">
        <v>1474</v>
      </c>
      <c r="I18">
        <v>5180</v>
      </c>
    </row>
    <row r="19" spans="2:9" x14ac:dyDescent="0.25">
      <c r="B19" s="5" t="s">
        <v>1463</v>
      </c>
      <c r="E19" s="5" t="s">
        <v>1457</v>
      </c>
      <c r="F19" s="7" t="s">
        <v>1465</v>
      </c>
      <c r="H19" t="s">
        <v>1477</v>
      </c>
    </row>
    <row r="21" spans="2:9" x14ac:dyDescent="0.25">
      <c r="B21" s="5" t="s">
        <v>1466</v>
      </c>
      <c r="C21" s="5" t="s">
        <v>1468</v>
      </c>
      <c r="E21" s="5" t="s">
        <v>1456</v>
      </c>
      <c r="F21" s="7" t="s">
        <v>1469</v>
      </c>
      <c r="H21" s="5" t="s">
        <v>1475</v>
      </c>
      <c r="I21">
        <v>5200</v>
      </c>
    </row>
    <row r="22" spans="2:9" x14ac:dyDescent="0.25">
      <c r="B22" s="5" t="s">
        <v>1467</v>
      </c>
      <c r="E22" s="5" t="s">
        <v>1457</v>
      </c>
    </row>
    <row r="24" spans="2:9" x14ac:dyDescent="0.25">
      <c r="B24" s="5" t="s">
        <v>1454</v>
      </c>
      <c r="C24" s="5" t="s">
        <v>1455</v>
      </c>
      <c r="D24" s="5" t="s">
        <v>1357</v>
      </c>
      <c r="E24" s="5" t="s">
        <v>1456</v>
      </c>
      <c r="F24" s="7" t="s">
        <v>1470</v>
      </c>
      <c r="H24" s="5" t="s">
        <v>1476</v>
      </c>
      <c r="I24">
        <v>5280</v>
      </c>
    </row>
    <row r="25" spans="2:9" x14ac:dyDescent="0.25">
      <c r="B25" s="5" t="s">
        <v>1451</v>
      </c>
      <c r="C25" s="5" t="s">
        <v>1452</v>
      </c>
      <c r="D25" s="5" t="s">
        <v>1453</v>
      </c>
      <c r="E25" s="5" t="s">
        <v>1457</v>
      </c>
    </row>
  </sheetData>
  <pageMargins left="0.7" right="0.7" top="0.75" bottom="0.75" header="0.3" footer="0.3"/>
  <pageSetup paperSize="9" orientation="portrait" r:id="rId1"/>
  <ignoredErrors>
    <ignoredError sqref="D2:D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5" sqref="I5"/>
    </sheetView>
  </sheetViews>
  <sheetFormatPr defaultRowHeight="15.75" x14ac:dyDescent="0.25"/>
  <cols>
    <col min="1" max="1" width="17.375" bestFit="1" customWidth="1"/>
    <col min="2" max="2" width="11.25" customWidth="1"/>
    <col min="3" max="4" width="9" style="5"/>
    <col min="6" max="6" width="10.5" bestFit="1" customWidth="1"/>
    <col min="10" max="10" width="8.875" customWidth="1"/>
  </cols>
  <sheetData>
    <row r="1" spans="1:11" x14ac:dyDescent="0.25">
      <c r="A1" t="s">
        <v>2167</v>
      </c>
      <c r="B1" t="s">
        <v>2168</v>
      </c>
      <c r="C1" s="5" t="s">
        <v>2169</v>
      </c>
      <c r="D1" s="5" t="s">
        <v>2170</v>
      </c>
      <c r="E1" t="s">
        <v>2171</v>
      </c>
      <c r="F1" t="s">
        <v>2184</v>
      </c>
      <c r="G1" t="s">
        <v>2193</v>
      </c>
      <c r="I1" t="s">
        <v>2201</v>
      </c>
      <c r="J1" t="s">
        <v>2202</v>
      </c>
    </row>
    <row r="2" spans="1:11" x14ac:dyDescent="0.25">
      <c r="A2" t="s">
        <v>991</v>
      </c>
      <c r="B2" t="s">
        <v>2162</v>
      </c>
      <c r="C2" s="5" t="s">
        <v>2161</v>
      </c>
      <c r="D2" s="5" t="s">
        <v>2164</v>
      </c>
      <c r="E2" t="str">
        <f>DEC2HEX(HEX2DEC(D2)-HEX2DEC(C2))</f>
        <v>5F</v>
      </c>
      <c r="F2" s="5"/>
      <c r="G2" s="5"/>
    </row>
    <row r="3" spans="1:11" x14ac:dyDescent="0.25">
      <c r="A3" t="s">
        <v>991</v>
      </c>
      <c r="B3" t="s">
        <v>2163</v>
      </c>
      <c r="C3" s="5" t="s">
        <v>2165</v>
      </c>
      <c r="D3" s="5" t="s">
        <v>2166</v>
      </c>
      <c r="E3" t="str">
        <f>DEC2HEX(HEX2DEC(D3)-HEX2DEC(C3))</f>
        <v>C0F</v>
      </c>
      <c r="F3" s="5" t="s">
        <v>2186</v>
      </c>
      <c r="G3" s="5"/>
    </row>
    <row r="4" spans="1:11" x14ac:dyDescent="0.25">
      <c r="A4" t="s">
        <v>2172</v>
      </c>
      <c r="B4" t="s">
        <v>2162</v>
      </c>
      <c r="C4" s="5" t="s">
        <v>1414</v>
      </c>
      <c r="D4" s="5" t="s">
        <v>1415</v>
      </c>
      <c r="E4" t="str">
        <f t="shared" ref="E4:E15" si="0">DEC2HEX(HEX2DEC(D4)-HEX2DEC(C4))</f>
        <v>37</v>
      </c>
      <c r="F4" s="5"/>
      <c r="G4" s="5"/>
    </row>
    <row r="5" spans="1:11" x14ac:dyDescent="0.25">
      <c r="A5" t="s">
        <v>2172</v>
      </c>
      <c r="B5" t="s">
        <v>2163</v>
      </c>
      <c r="C5" s="5" t="s">
        <v>1419</v>
      </c>
      <c r="D5" s="5" t="s">
        <v>1420</v>
      </c>
      <c r="E5" t="str">
        <f t="shared" si="0"/>
        <v>366</v>
      </c>
      <c r="F5" s="5" t="s">
        <v>2187</v>
      </c>
      <c r="G5" s="5" t="s">
        <v>2194</v>
      </c>
      <c r="H5">
        <v>4</v>
      </c>
      <c r="I5">
        <v>48000</v>
      </c>
      <c r="J5">
        <v>40000</v>
      </c>
      <c r="K5" t="s">
        <v>2203</v>
      </c>
    </row>
    <row r="6" spans="1:11" x14ac:dyDescent="0.25">
      <c r="A6" t="s">
        <v>2174</v>
      </c>
      <c r="B6" t="s">
        <v>2162</v>
      </c>
      <c r="C6" s="5">
        <v>54000</v>
      </c>
      <c r="D6" s="5">
        <v>54271</v>
      </c>
      <c r="E6" t="str">
        <f t="shared" ref="E6:E11" si="1">DEC2HEX(HEX2DEC(D6)-HEX2DEC(C6))</f>
        <v>271</v>
      </c>
      <c r="F6" s="5"/>
      <c r="G6" s="5"/>
    </row>
    <row r="7" spans="1:11" x14ac:dyDescent="0.25">
      <c r="A7" t="s">
        <v>2174</v>
      </c>
      <c r="B7" t="s">
        <v>2163</v>
      </c>
      <c r="C7" s="5">
        <v>54272</v>
      </c>
      <c r="D7" s="5" t="s">
        <v>1438</v>
      </c>
      <c r="E7" t="str">
        <f t="shared" si="1"/>
        <v>3642</v>
      </c>
      <c r="F7" s="5" t="s">
        <v>2189</v>
      </c>
      <c r="G7" s="5" t="s">
        <v>2195</v>
      </c>
      <c r="H7">
        <v>3</v>
      </c>
      <c r="I7">
        <v>53100</v>
      </c>
    </row>
    <row r="8" spans="1:11" x14ac:dyDescent="0.25">
      <c r="A8" t="s">
        <v>2175</v>
      </c>
      <c r="B8" t="s">
        <v>2162</v>
      </c>
      <c r="C8" s="5" t="s">
        <v>1460</v>
      </c>
      <c r="D8" s="5" t="s">
        <v>1462</v>
      </c>
      <c r="E8" t="str">
        <f t="shared" si="1"/>
        <v>355</v>
      </c>
      <c r="F8" s="5"/>
      <c r="G8" s="5"/>
    </row>
    <row r="9" spans="1:11" x14ac:dyDescent="0.25">
      <c r="A9" t="s">
        <v>2175</v>
      </c>
      <c r="B9" t="s">
        <v>2163</v>
      </c>
      <c r="C9" s="5" t="s">
        <v>1463</v>
      </c>
      <c r="D9" s="5" t="s">
        <v>2178</v>
      </c>
      <c r="E9" t="str">
        <f t="shared" si="1"/>
        <v>492A</v>
      </c>
      <c r="F9" s="5" t="s">
        <v>2190</v>
      </c>
      <c r="G9" s="5" t="s">
        <v>2196</v>
      </c>
      <c r="H9">
        <v>2</v>
      </c>
      <c r="I9" s="5" t="s">
        <v>2205</v>
      </c>
    </row>
    <row r="10" spans="1:11" x14ac:dyDescent="0.25">
      <c r="A10" t="s">
        <v>2173</v>
      </c>
      <c r="B10" t="s">
        <v>2162</v>
      </c>
      <c r="C10" s="5" t="s">
        <v>1422</v>
      </c>
      <c r="D10" s="5" t="s">
        <v>1426</v>
      </c>
      <c r="E10" t="str">
        <f t="shared" si="1"/>
        <v>267</v>
      </c>
      <c r="F10" s="5"/>
      <c r="G10" s="5"/>
    </row>
    <row r="11" spans="1:11" x14ac:dyDescent="0.25">
      <c r="A11" t="s">
        <v>2173</v>
      </c>
      <c r="B11" t="s">
        <v>2163</v>
      </c>
      <c r="C11" s="5" t="s">
        <v>1423</v>
      </c>
      <c r="D11" s="5" t="s">
        <v>1427</v>
      </c>
      <c r="E11" t="str">
        <f t="shared" si="1"/>
        <v>387C</v>
      </c>
      <c r="F11" s="5" t="s">
        <v>2188</v>
      </c>
      <c r="G11" s="5" t="s">
        <v>2197</v>
      </c>
      <c r="H11">
        <v>1</v>
      </c>
      <c r="I11" s="5" t="s">
        <v>2200</v>
      </c>
      <c r="J11">
        <v>10000</v>
      </c>
      <c r="K11" s="5" t="s">
        <v>2204</v>
      </c>
    </row>
    <row r="12" spans="1:11" x14ac:dyDescent="0.25">
      <c r="A12" t="s">
        <v>2176</v>
      </c>
      <c r="B12" t="s">
        <v>2162</v>
      </c>
      <c r="C12" s="5" t="s">
        <v>1466</v>
      </c>
      <c r="D12" s="5" t="s">
        <v>1468</v>
      </c>
      <c r="E12" t="str">
        <f t="shared" si="0"/>
        <v>9D</v>
      </c>
      <c r="F12" s="5"/>
      <c r="G12" s="5"/>
    </row>
    <row r="13" spans="1:11" x14ac:dyDescent="0.25">
      <c r="A13" t="s">
        <v>2176</v>
      </c>
      <c r="B13" t="s">
        <v>2163</v>
      </c>
      <c r="C13" s="5" t="s">
        <v>1467</v>
      </c>
      <c r="D13" s="5" t="s">
        <v>2179</v>
      </c>
      <c r="E13" t="str">
        <f t="shared" si="0"/>
        <v>E0E</v>
      </c>
      <c r="F13" s="5" t="s">
        <v>2191</v>
      </c>
      <c r="G13" s="5" t="s">
        <v>2198</v>
      </c>
      <c r="H13">
        <v>2</v>
      </c>
      <c r="I13" s="16" t="s">
        <v>2206</v>
      </c>
    </row>
    <row r="14" spans="1:11" x14ac:dyDescent="0.25">
      <c r="A14" t="s">
        <v>2177</v>
      </c>
      <c r="B14" t="s">
        <v>2162</v>
      </c>
      <c r="C14" s="5" t="s">
        <v>1454</v>
      </c>
      <c r="D14" s="5" t="s">
        <v>1455</v>
      </c>
      <c r="E14" t="str">
        <f t="shared" si="0"/>
        <v>19</v>
      </c>
      <c r="F14" s="5"/>
      <c r="G14" s="5"/>
    </row>
    <row r="15" spans="1:11" x14ac:dyDescent="0.25">
      <c r="A15" t="s">
        <v>2177</v>
      </c>
      <c r="B15" t="s">
        <v>2163</v>
      </c>
      <c r="C15" s="5" t="s">
        <v>1451</v>
      </c>
      <c r="D15" s="5" t="s">
        <v>2180</v>
      </c>
      <c r="E15" t="str">
        <f t="shared" si="0"/>
        <v>1FE5</v>
      </c>
      <c r="F15" s="5" t="s">
        <v>2192</v>
      </c>
      <c r="G15" s="5" t="s">
        <v>2199</v>
      </c>
      <c r="H15">
        <v>3</v>
      </c>
      <c r="I15">
        <v>50000</v>
      </c>
    </row>
    <row r="17" spans="1:7" x14ac:dyDescent="0.25">
      <c r="A17" t="s">
        <v>2185</v>
      </c>
      <c r="E17" t="str">
        <f>DEC2HEX(HEX2DEC(E3)+HEX2DEC(E5)+HEX2DEC(E11)+HEX2DEC(E7)+HEX2DEC(E9)+HEX2DEC(E13)+HEX2DEC(E15))</f>
        <v>F550</v>
      </c>
      <c r="F17" t="str">
        <f>DEC2HEX(HEX2DEC(F3)+HEX2DEC(F5)+HEX2DEC(F11)+HEX2DEC(F7)+HEX2DEC(F9)+HEX2DEC(F13)+HEX2DEC(F15))</f>
        <v>18865</v>
      </c>
      <c r="G17" t="str">
        <f>DEC2HEX(HEX2DEC(G3)+HEX2DEC(G5)+HEX2DEC(G11)+HEX2DEC(G7)+HEX2DEC(G9)+HEX2DEC(G13)+HEX2DEC(G15))</f>
        <v>14890</v>
      </c>
    </row>
    <row r="20" spans="1:7" x14ac:dyDescent="0.25">
      <c r="A20" t="s">
        <v>2181</v>
      </c>
      <c r="C20">
        <v>50000</v>
      </c>
      <c r="D20" s="5" t="s">
        <v>2182</v>
      </c>
      <c r="E20" t="str">
        <f t="shared" ref="E20:E21" si="2">DEC2HEX(HEX2DEC(D20)-HEX2DEC(C20))</f>
        <v>10000</v>
      </c>
    </row>
    <row r="21" spans="1:7" x14ac:dyDescent="0.25">
      <c r="C21" t="s">
        <v>2183</v>
      </c>
      <c r="D21" s="5" t="s">
        <v>1410</v>
      </c>
      <c r="E21" t="str">
        <f t="shared" si="2"/>
        <v>568F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20" sqref="F20"/>
    </sheetView>
  </sheetViews>
  <sheetFormatPr defaultRowHeight="15.75" x14ac:dyDescent="0.25"/>
  <cols>
    <col min="1" max="1" width="10.625" bestFit="1" customWidth="1"/>
    <col min="3" max="3" width="40.125" bestFit="1" customWidth="1"/>
    <col min="4" max="4" width="36.375" bestFit="1" customWidth="1"/>
    <col min="5" max="5" width="36.375" customWidth="1"/>
    <col min="6" max="6" width="25.875" bestFit="1" customWidth="1"/>
    <col min="7" max="7" width="47.125" customWidth="1"/>
    <col min="8" max="9" width="25.875" customWidth="1"/>
    <col min="10" max="10" width="36.375" customWidth="1"/>
    <col min="12" max="12" width="9.25" customWidth="1"/>
    <col min="14" max="14" width="8.75" bestFit="1" customWidth="1"/>
    <col min="15" max="15" width="14.875" customWidth="1"/>
  </cols>
  <sheetData>
    <row r="1" spans="1:15" x14ac:dyDescent="0.25">
      <c r="A1" t="s">
        <v>2275</v>
      </c>
      <c r="B1" t="s">
        <v>2282</v>
      </c>
      <c r="C1" t="s">
        <v>2284</v>
      </c>
      <c r="D1" t="s">
        <v>2276</v>
      </c>
      <c r="F1" t="s">
        <v>2277</v>
      </c>
      <c r="G1" t="s">
        <v>2283</v>
      </c>
      <c r="H1" t="s">
        <v>2283</v>
      </c>
      <c r="L1" t="s">
        <v>2278</v>
      </c>
      <c r="M1" t="s">
        <v>2275</v>
      </c>
      <c r="N1" t="s">
        <v>2249</v>
      </c>
      <c r="O1" t="s">
        <v>2250</v>
      </c>
    </row>
    <row r="2" spans="1:15" ht="21" x14ac:dyDescent="0.35">
      <c r="A2">
        <v>30</v>
      </c>
      <c r="B2">
        <v>1</v>
      </c>
      <c r="C2" s="19" t="s">
        <v>2207</v>
      </c>
      <c r="D2" t="s">
        <v>2208</v>
      </c>
      <c r="E2" t="str">
        <f>CONCATENATE("00:00 Track ",B2," - ",D2)</f>
        <v>00:00 Track 1 - Hello from space!</v>
      </c>
      <c r="F2" t="s">
        <v>2274</v>
      </c>
      <c r="G2" t="str">
        <f>CONCATENATE("[spc](ost/",H2,")")</f>
        <v>[spc](ost/01%20-%20Hello%20from%20space!.spc)</v>
      </c>
      <c r="H2" t="s">
        <v>2285</v>
      </c>
      <c r="J2" t="str">
        <f>CONCATENATE(C2," - ",D2)</f>
        <v>宇宙からこんにちは! - Hello from space!</v>
      </c>
      <c r="M2" s="17">
        <v>3.5416666666666666E-2</v>
      </c>
      <c r="N2">
        <v>1</v>
      </c>
      <c r="O2" t="s">
        <v>2267</v>
      </c>
    </row>
    <row r="3" spans="1:15" ht="21" x14ac:dyDescent="0.35">
      <c r="A3">
        <v>31</v>
      </c>
      <c r="B3">
        <v>2</v>
      </c>
      <c r="C3" s="19" t="s">
        <v>2209</v>
      </c>
      <c r="D3" t="s">
        <v>2245</v>
      </c>
      <c r="E3" t="str">
        <f t="shared" ref="E3:E20" si="0">CONCATENATE("00:00 Track ",B3," - ",D3)</f>
        <v>00:00 Track 2 - Babambabam</v>
      </c>
      <c r="F3" t="s">
        <v>2246</v>
      </c>
      <c r="G3" t="str">
        <f t="shared" ref="G3:G20" si="1">CONCATENATE("[spc](ost/",H3,")")</f>
        <v>[spc](ost/02%20-%20Babambabam.spc)</v>
      </c>
      <c r="H3" t="s">
        <v>2286</v>
      </c>
      <c r="J3" t="str">
        <f t="shared" ref="J3:J21" si="2">CONCATENATE(C3," - ",D3)</f>
        <v>ババンババン - Babambabam</v>
      </c>
      <c r="M3" s="17">
        <v>0.10833333333333334</v>
      </c>
      <c r="N3">
        <v>2</v>
      </c>
      <c r="O3" t="s">
        <v>2266</v>
      </c>
    </row>
    <row r="4" spans="1:15" ht="21" x14ac:dyDescent="0.35">
      <c r="A4">
        <v>32</v>
      </c>
      <c r="B4">
        <v>3</v>
      </c>
      <c r="C4" s="19" t="s">
        <v>2210</v>
      </c>
      <c r="D4" t="s">
        <v>2304</v>
      </c>
      <c r="E4" t="str">
        <f t="shared" si="0"/>
        <v>00:00 Track 3 - Squeak from the Mouse Planet</v>
      </c>
      <c r="F4" t="s">
        <v>2241</v>
      </c>
      <c r="G4" t="str">
        <f t="shared" si="1"/>
        <v>[spc](ost/03%20-%20Squeak%20from%20the%20Mouse%20Planet.spc)</v>
      </c>
      <c r="H4" t="s">
        <v>2287</v>
      </c>
      <c r="J4" t="str">
        <f t="shared" si="2"/>
        <v>ねずみの星からｃｈｕ! - Squeak from the Mouse Planet</v>
      </c>
      <c r="M4" s="17">
        <v>5.486111111111111E-2</v>
      </c>
      <c r="N4">
        <v>4</v>
      </c>
      <c r="O4" t="s">
        <v>2264</v>
      </c>
    </row>
    <row r="5" spans="1:15" ht="21" x14ac:dyDescent="0.35">
      <c r="A5">
        <v>33</v>
      </c>
      <c r="B5">
        <v>4</v>
      </c>
      <c r="C5" s="19" t="s">
        <v>2211</v>
      </c>
      <c r="D5" t="s">
        <v>2305</v>
      </c>
      <c r="E5" t="str">
        <f t="shared" si="0"/>
        <v>00:00 Track 4 - Babambabam from the Mouse Planet</v>
      </c>
      <c r="F5" t="s">
        <v>2240</v>
      </c>
      <c r="G5" t="str">
        <f t="shared" si="1"/>
        <v>[spc](ost/04%20-%20Babambabam%20from%20the%20Mouse%20Planet.spc)</v>
      </c>
      <c r="H5" t="s">
        <v>2288</v>
      </c>
      <c r="J5" t="str">
        <f t="shared" si="2"/>
        <v>ねずみの星からババンババン - Babambabam from the Mouse Planet</v>
      </c>
      <c r="M5" s="17">
        <v>6.6666666666666666E-2</v>
      </c>
      <c r="N5">
        <v>5</v>
      </c>
      <c r="O5" t="s">
        <v>2263</v>
      </c>
    </row>
    <row r="6" spans="1:15" ht="21" x14ac:dyDescent="0.35">
      <c r="A6">
        <v>34</v>
      </c>
      <c r="B6">
        <v>5</v>
      </c>
      <c r="C6" s="19" t="s">
        <v>2212</v>
      </c>
      <c r="D6" t="s">
        <v>2212</v>
      </c>
      <c r="E6" t="str">
        <f t="shared" si="0"/>
        <v>00:00 Track 5 - Clock Beat</v>
      </c>
      <c r="F6" t="s">
        <v>2262</v>
      </c>
      <c r="G6" t="str">
        <f t="shared" si="1"/>
        <v>[spc](ost/05%20-%20Clock%20Beat.spc)</v>
      </c>
      <c r="H6" t="s">
        <v>2289</v>
      </c>
      <c r="J6" t="str">
        <f t="shared" si="2"/>
        <v>Clock Beat - Clock Beat</v>
      </c>
      <c r="M6" s="17">
        <v>9.8611111111111108E-2</v>
      </c>
      <c r="N6">
        <v>6</v>
      </c>
      <c r="O6" t="s">
        <v>2262</v>
      </c>
    </row>
    <row r="7" spans="1:15" ht="21" x14ac:dyDescent="0.35">
      <c r="A7">
        <v>35</v>
      </c>
      <c r="B7">
        <v>6</v>
      </c>
      <c r="C7" s="19" t="s">
        <v>2213</v>
      </c>
      <c r="D7" t="s">
        <v>2233</v>
      </c>
      <c r="E7" t="str">
        <f t="shared" si="0"/>
        <v>00:00 Track 6 - Alien in the dark</v>
      </c>
      <c r="F7" t="s">
        <v>2273</v>
      </c>
      <c r="G7" t="str">
        <f t="shared" si="1"/>
        <v>[spc](ost/06%20-%20Alien%20in%20the%20dark.spc)</v>
      </c>
      <c r="H7" t="s">
        <v>2290</v>
      </c>
      <c r="J7" t="str">
        <f t="shared" si="2"/>
        <v>Ailien in the dark - Alien in the dark</v>
      </c>
      <c r="M7" s="17">
        <v>0.12013888888888889</v>
      </c>
      <c r="N7">
        <v>9</v>
      </c>
      <c r="O7" t="s">
        <v>2259</v>
      </c>
    </row>
    <row r="8" spans="1:15" ht="21" x14ac:dyDescent="0.35">
      <c r="A8">
        <v>36</v>
      </c>
      <c r="B8">
        <v>7</v>
      </c>
      <c r="C8" s="19" t="s">
        <v>2214</v>
      </c>
      <c r="D8" t="s">
        <v>2214</v>
      </c>
      <c r="E8" t="str">
        <f t="shared" si="0"/>
        <v>00:00 Track 7 - Die in Skullbone!</v>
      </c>
      <c r="F8" t="s">
        <v>2238</v>
      </c>
      <c r="G8" t="str">
        <f t="shared" si="1"/>
        <v>[spc](ost/07%20-%20Die%20in%20Skullbone!.spc)</v>
      </c>
      <c r="H8" t="s">
        <v>2291</v>
      </c>
      <c r="J8" t="str">
        <f t="shared" si="2"/>
        <v>Die in Skullbone! - Die in Skullbone!</v>
      </c>
      <c r="M8" s="17">
        <v>3.8194444444444441E-2</v>
      </c>
      <c r="N8">
        <v>8</v>
      </c>
      <c r="O8" t="s">
        <v>2260</v>
      </c>
    </row>
    <row r="9" spans="1:15" ht="21" x14ac:dyDescent="0.35">
      <c r="A9">
        <v>37</v>
      </c>
      <c r="B9">
        <v>8</v>
      </c>
      <c r="C9" s="19" t="s">
        <v>2215</v>
      </c>
      <c r="D9" t="s">
        <v>2279</v>
      </c>
      <c r="E9" t="str">
        <f t="shared" si="0"/>
        <v>00:00 Track 8 - Kneel before Lord Deathbone!</v>
      </c>
      <c r="F9" t="s">
        <v>2247</v>
      </c>
      <c r="G9" t="str">
        <f t="shared" si="1"/>
        <v>[spc](ost/08%20-%20Kneel%20before%20Lord%20Deathbone!.spc)</v>
      </c>
      <c r="H9" t="s">
        <v>2292</v>
      </c>
      <c r="J9" t="str">
        <f t="shared" si="2"/>
        <v>デスボーン様にひざまずけ! - Kneel before Lord Deathbone!</v>
      </c>
      <c r="M9" s="17">
        <v>8.1944444444444445E-2</v>
      </c>
      <c r="N9">
        <v>7</v>
      </c>
      <c r="O9" t="s">
        <v>2261</v>
      </c>
    </row>
    <row r="10" spans="1:15" ht="21" x14ac:dyDescent="0.35">
      <c r="A10">
        <v>38</v>
      </c>
      <c r="B10">
        <v>9</v>
      </c>
      <c r="C10" s="19" t="s">
        <v>2216</v>
      </c>
      <c r="D10" t="s">
        <v>2280</v>
      </c>
      <c r="E10" t="str">
        <f t="shared" si="0"/>
        <v>00:00 Track 9 - Sand's livelihood, digging up treasures</v>
      </c>
      <c r="F10" t="s">
        <v>2237</v>
      </c>
      <c r="G10" t="str">
        <f t="shared" si="1"/>
        <v>[spc](ost/09%20-%20Sand's%20livelihood,%20digging%20up%20treasures.spc)</v>
      </c>
      <c r="H10" t="s">
        <v>2293</v>
      </c>
      <c r="J10" t="str">
        <f t="shared" si="2"/>
        <v>サンドの飯より、お宝発掘! - Sand's livelihood, digging up treasures</v>
      </c>
      <c r="M10" s="17">
        <v>0.10347222222222223</v>
      </c>
      <c r="N10">
        <v>11</v>
      </c>
      <c r="O10" t="s">
        <v>2237</v>
      </c>
    </row>
    <row r="11" spans="1:15" ht="21" x14ac:dyDescent="0.35">
      <c r="A11">
        <v>39</v>
      </c>
      <c r="B11">
        <v>10</v>
      </c>
      <c r="C11" s="19" t="s">
        <v>2217</v>
      </c>
      <c r="D11" t="s">
        <v>2226</v>
      </c>
      <c r="E11" t="str">
        <f t="shared" si="0"/>
        <v>00:00 Track 10 - This is hopeless</v>
      </c>
      <c r="F11" t="s">
        <v>2236</v>
      </c>
      <c r="G11" t="str">
        <f t="shared" si="1"/>
        <v>[spc](ost/10%20-%20This%20is%20hopeless.spc)</v>
      </c>
      <c r="H11" t="s">
        <v>2294</v>
      </c>
      <c r="J11" t="str">
        <f t="shared" si="2"/>
        <v>だめだ、こりゃ - This is hopeless</v>
      </c>
      <c r="M11" s="17">
        <v>3.6805555555555557E-2</v>
      </c>
      <c r="N11" t="s">
        <v>2268</v>
      </c>
      <c r="O11" t="s">
        <v>2268</v>
      </c>
    </row>
    <row r="12" spans="1:15" ht="21" x14ac:dyDescent="0.35">
      <c r="A12">
        <v>40</v>
      </c>
      <c r="B12">
        <v>11</v>
      </c>
      <c r="C12" s="19" t="s">
        <v>2218</v>
      </c>
      <c r="D12" t="s">
        <v>2218</v>
      </c>
      <c r="E12" t="str">
        <f t="shared" si="0"/>
        <v>00:00 Track 11 - A Bacteria Dance Song</v>
      </c>
      <c r="F12" t="s">
        <v>2239</v>
      </c>
      <c r="G12" t="str">
        <f t="shared" si="1"/>
        <v>[spc](ost/11%20-%20A%20Bacteria%20Dance%20Song.spc)</v>
      </c>
      <c r="H12" t="s">
        <v>2295</v>
      </c>
      <c r="J12" t="str">
        <f t="shared" si="2"/>
        <v>A Bacteria Dance Song - A Bacteria Dance Song</v>
      </c>
      <c r="M12" s="17">
        <v>0.11458333333333333</v>
      </c>
      <c r="N12">
        <v>10</v>
      </c>
      <c r="O12" t="s">
        <v>2258</v>
      </c>
    </row>
    <row r="13" spans="1:15" ht="21" x14ac:dyDescent="0.35">
      <c r="A13">
        <v>41</v>
      </c>
      <c r="B13">
        <v>12</v>
      </c>
      <c r="C13" s="19" t="s">
        <v>2219</v>
      </c>
      <c r="D13" t="s">
        <v>2227</v>
      </c>
      <c r="E13" t="str">
        <f t="shared" si="0"/>
        <v>00:00 Track 12 - As the song goes, so goes the world</v>
      </c>
      <c r="F13" t="s">
        <v>2234</v>
      </c>
      <c r="G13" t="str">
        <f t="shared" si="1"/>
        <v>[spc](ost/12%20-%20As%20the%20song%20goes,%20so%20goes%20the%20world.spc)</v>
      </c>
      <c r="H13" t="s">
        <v>2296</v>
      </c>
      <c r="J13" t="str">
        <f t="shared" si="2"/>
        <v>歌は世につれ - As the song goes, so goes the world</v>
      </c>
      <c r="M13" s="17">
        <v>9.7222222222222224E-2</v>
      </c>
      <c r="N13">
        <v>3</v>
      </c>
      <c r="O13" t="s">
        <v>2265</v>
      </c>
    </row>
    <row r="14" spans="1:15" ht="21" x14ac:dyDescent="0.35">
      <c r="A14">
        <v>42</v>
      </c>
      <c r="B14">
        <v>13</v>
      </c>
      <c r="C14" s="19" t="s">
        <v>2220</v>
      </c>
      <c r="D14" t="s">
        <v>2228</v>
      </c>
      <c r="E14" t="str">
        <f t="shared" si="0"/>
        <v>00:00 Track 13 - Let me sing!</v>
      </c>
      <c r="F14" t="s">
        <v>2235</v>
      </c>
      <c r="G14" t="str">
        <f t="shared" si="1"/>
        <v>[spc](ost/13%20-%20Let%20me%20sing!.spc)</v>
      </c>
      <c r="H14" t="s">
        <v>2297</v>
      </c>
      <c r="J14" t="str">
        <f t="shared" si="2"/>
        <v>俺に歌わせろ! - Let me sing!</v>
      </c>
      <c r="L14" s="17">
        <v>9.1666666666666674E-2</v>
      </c>
      <c r="M14" s="17">
        <v>4.6527777777777779E-2</v>
      </c>
      <c r="N14" s="18" t="s">
        <v>2268</v>
      </c>
      <c r="O14" t="s">
        <v>2268</v>
      </c>
    </row>
    <row r="15" spans="1:15" ht="21" x14ac:dyDescent="0.35">
      <c r="A15">
        <v>43</v>
      </c>
      <c r="B15">
        <v>14</v>
      </c>
      <c r="C15" s="19" t="s">
        <v>2221</v>
      </c>
      <c r="D15" t="s">
        <v>2229</v>
      </c>
      <c r="E15" t="str">
        <f t="shared" si="0"/>
        <v>00:00 Track 14 - Journey passing by Octave</v>
      </c>
      <c r="F15" t="s">
        <v>2269</v>
      </c>
      <c r="G15" t="str">
        <f t="shared" si="1"/>
        <v>[spc](ost/14%20-%20Journey%20passing%20by%20Octave.spc)</v>
      </c>
      <c r="H15" t="s">
        <v>2298</v>
      </c>
      <c r="J15" t="str">
        <f t="shared" si="2"/>
        <v>オクターブながれ旅 - Journey passing by Octave</v>
      </c>
      <c r="M15" s="17">
        <v>8.8888888888888892E-2</v>
      </c>
      <c r="N15">
        <v>15</v>
      </c>
      <c r="O15" t="s">
        <v>2253</v>
      </c>
    </row>
    <row r="16" spans="1:15" ht="21" x14ac:dyDescent="0.35">
      <c r="A16">
        <v>44</v>
      </c>
      <c r="B16">
        <v>15</v>
      </c>
      <c r="C16" s="19" t="s">
        <v>2222</v>
      </c>
      <c r="D16" t="s">
        <v>2281</v>
      </c>
      <c r="E16" t="str">
        <f t="shared" si="0"/>
        <v>00:00 Track 15 - Let's protect our Octave!</v>
      </c>
      <c r="F16" t="s">
        <v>2270</v>
      </c>
      <c r="G16" t="str">
        <f t="shared" si="1"/>
        <v>[spc](ost/15%20-%20Let's%20protect%20our%20Octave!.spc)</v>
      </c>
      <c r="H16" t="s">
        <v>2299</v>
      </c>
      <c r="J16" t="str">
        <f t="shared" si="2"/>
        <v>まもるぞ! ぼくらのオクターブ! - Let's protect our Octave!</v>
      </c>
      <c r="L16" s="17">
        <v>4.5833333333333337E-2</v>
      </c>
      <c r="M16" s="17">
        <v>4.5833333333333337E-2</v>
      </c>
      <c r="N16">
        <v>17</v>
      </c>
      <c r="O16" t="s">
        <v>2251</v>
      </c>
    </row>
    <row r="17" spans="1:16" ht="21" x14ac:dyDescent="0.35">
      <c r="A17">
        <v>45</v>
      </c>
      <c r="B17">
        <v>16</v>
      </c>
      <c r="C17" s="19" t="s">
        <v>2223</v>
      </c>
      <c r="D17" t="s">
        <v>2230</v>
      </c>
      <c r="E17" t="str">
        <f t="shared" si="0"/>
        <v>00:00 Track 16 - Kiss ☆ me! Octave!</v>
      </c>
      <c r="F17" t="s">
        <v>2271</v>
      </c>
      <c r="G17" t="str">
        <f t="shared" si="1"/>
        <v>[spc](ost/16%20-%20Kiss%20☆%20me!%20Octave!.spc)</v>
      </c>
      <c r="H17" t="s">
        <v>2300</v>
      </c>
      <c r="J17" t="str">
        <f t="shared" si="2"/>
        <v>キス☆ミー! オクターブ - Kiss ☆ me! Octave!</v>
      </c>
      <c r="M17" s="17">
        <v>5.6944444444444443E-2</v>
      </c>
      <c r="N17">
        <v>16</v>
      </c>
      <c r="O17" t="s">
        <v>2252</v>
      </c>
    </row>
    <row r="18" spans="1:16" ht="21" x14ac:dyDescent="0.35">
      <c r="A18">
        <v>46</v>
      </c>
      <c r="B18">
        <v>17</v>
      </c>
      <c r="C18" s="19" t="s">
        <v>2224</v>
      </c>
      <c r="D18" t="s">
        <v>2231</v>
      </c>
      <c r="E18" t="str">
        <f t="shared" si="0"/>
        <v>00:00 Track 17 - Octave House Rock</v>
      </c>
      <c r="F18" t="s">
        <v>2272</v>
      </c>
      <c r="G18" t="str">
        <f t="shared" si="1"/>
        <v>[spc](ost/17%20-%20Octave%20House%20Rock.spc)</v>
      </c>
      <c r="H18" t="s">
        <v>2301</v>
      </c>
      <c r="J18" t="str">
        <f t="shared" si="2"/>
        <v>オクターブハウス ロック - Octave House Rock</v>
      </c>
      <c r="M18" s="17">
        <v>2.2916666666666669E-2</v>
      </c>
      <c r="N18">
        <v>14</v>
      </c>
      <c r="O18" t="s">
        <v>2254</v>
      </c>
    </row>
    <row r="19" spans="1:16" ht="21" x14ac:dyDescent="0.35">
      <c r="A19">
        <v>47</v>
      </c>
      <c r="B19">
        <v>18</v>
      </c>
      <c r="C19" s="19" t="s">
        <v>2225</v>
      </c>
      <c r="D19" t="s">
        <v>2232</v>
      </c>
      <c r="E19" t="str">
        <f t="shared" si="0"/>
        <v>00:00 Track 18 - Results announcement!</v>
      </c>
      <c r="F19" t="s">
        <v>2242</v>
      </c>
      <c r="G19" t="str">
        <f t="shared" si="1"/>
        <v>[spc](ost/18%20-%20Results%20announcement!.spc)</v>
      </c>
      <c r="H19" t="s">
        <v>2302</v>
      </c>
      <c r="J19" t="str">
        <f t="shared" si="2"/>
        <v>結果発表! - Results announcement!</v>
      </c>
      <c r="M19" s="17">
        <v>8.3333333333333332E-3</v>
      </c>
      <c r="N19">
        <v>13</v>
      </c>
      <c r="O19" t="s">
        <v>2255</v>
      </c>
    </row>
    <row r="20" spans="1:16" ht="21" x14ac:dyDescent="0.35">
      <c r="A20">
        <v>48</v>
      </c>
      <c r="B20">
        <v>19</v>
      </c>
      <c r="C20" s="19" t="s">
        <v>2243</v>
      </c>
      <c r="D20" t="s">
        <v>2244</v>
      </c>
      <c r="E20" t="str">
        <f t="shared" si="0"/>
        <v>00:00 Track 19 - Dynami Boogie</v>
      </c>
      <c r="F20" t="s">
        <v>2248</v>
      </c>
      <c r="G20" t="str">
        <f t="shared" si="1"/>
        <v>[spc](ost/19%20-%20Dynami%20Boogie.spc)</v>
      </c>
      <c r="H20" t="s">
        <v>2303</v>
      </c>
      <c r="J20" t="str">
        <f t="shared" si="2"/>
        <v>ダイナマイ・ブギー!! - Dynami Boogie</v>
      </c>
      <c r="N20" t="s">
        <v>2268</v>
      </c>
      <c r="O20" t="s">
        <v>2268</v>
      </c>
    </row>
    <row r="21" spans="1:16" x14ac:dyDescent="0.25">
      <c r="J21" t="str">
        <f t="shared" si="2"/>
        <v xml:space="preserve"> - </v>
      </c>
      <c r="N21">
        <v>12</v>
      </c>
      <c r="O21" t="s">
        <v>2256</v>
      </c>
      <c r="P21" t="s">
        <v>2257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opLeftCell="B1" workbookViewId="0">
      <selection activeCell="D119" sqref="D119"/>
    </sheetView>
  </sheetViews>
  <sheetFormatPr defaultRowHeight="15.75" x14ac:dyDescent="0.25"/>
  <cols>
    <col min="1" max="1" width="9" style="5"/>
    <col min="3" max="3" width="13.125" bestFit="1" customWidth="1"/>
    <col min="4" max="4" width="149.25" bestFit="1" customWidth="1"/>
    <col min="5" max="5" width="9.25" bestFit="1" customWidth="1"/>
    <col min="6" max="6" width="49.625" bestFit="1" customWidth="1"/>
  </cols>
  <sheetData>
    <row r="1" spans="1:6" x14ac:dyDescent="0.25">
      <c r="A1" s="5" t="s">
        <v>2282</v>
      </c>
      <c r="B1" t="s">
        <v>2266</v>
      </c>
      <c r="C1" t="s">
        <v>2283</v>
      </c>
      <c r="D1" t="s">
        <v>2307</v>
      </c>
      <c r="E1" t="s">
        <v>2319</v>
      </c>
      <c r="F1" t="s">
        <v>2318</v>
      </c>
    </row>
    <row r="2" spans="1:6" x14ac:dyDescent="0.25">
      <c r="A2" s="5" t="s">
        <v>2330</v>
      </c>
      <c r="B2" t="s">
        <v>2208</v>
      </c>
      <c r="C2" t="s">
        <v>2308</v>
      </c>
      <c r="D2" t="str">
        <f>CONCATENATE("&lt;audio controls&gt;&lt;source src=""samples/",F2,""" type=""audio/wav""&gt;Your browser does not support the audio element.&lt;/audio&gt;")</f>
        <v>&lt;audio controls&gt;&lt;source src="samples/01 - Hello from space! - Sample 33.wav" type="audio/wav"&gt;Your browser does not support the audio element.&lt;/audio&gt;</v>
      </c>
      <c r="E2" t="s">
        <v>2323</v>
      </c>
      <c r="F2" t="str">
        <f>CONCATENATE(A2," - ",B2," - ",E2,".wav")</f>
        <v>01 - Hello from space! - Sample 33.wav</v>
      </c>
    </row>
    <row r="3" spans="1:6" x14ac:dyDescent="0.25">
      <c r="A3" s="5" t="s">
        <v>2330</v>
      </c>
      <c r="B3" t="s">
        <v>2208</v>
      </c>
      <c r="C3" t="s">
        <v>2309</v>
      </c>
      <c r="D3" t="str">
        <f t="shared" ref="D3:D66" si="0">CONCATENATE("&lt;audio controls&gt;&lt;source src=""samples/",F3,""" type=""audio/wav""&gt;Your browser does not support the audio element.&lt;/audio&gt;")</f>
        <v>&lt;audio controls&gt;&lt;source src="samples/01 - Hello from space! - Sample 34.wav" type="audio/wav"&gt;Your browser does not support the audio element.&lt;/audio&gt;</v>
      </c>
      <c r="E3" t="s">
        <v>2324</v>
      </c>
      <c r="F3" t="str">
        <f t="shared" ref="F3:F66" si="1">CONCATENATE(A3," - ",B3," - ",E3,".wav")</f>
        <v>01 - Hello from space! - Sample 34.wav</v>
      </c>
    </row>
    <row r="4" spans="1:6" x14ac:dyDescent="0.25">
      <c r="A4" s="5" t="s">
        <v>2331</v>
      </c>
      <c r="B4" t="s">
        <v>2245</v>
      </c>
      <c r="C4" t="s">
        <v>2308</v>
      </c>
      <c r="D4" t="str">
        <f t="shared" si="0"/>
        <v>&lt;audio controls&gt;&lt;source src="samples/02 - Babambabam - Sample 33.wav" type="audio/wav"&gt;Your browser does not support the audio element.&lt;/audio&gt;</v>
      </c>
      <c r="E4" t="s">
        <v>2323</v>
      </c>
      <c r="F4" t="str">
        <f t="shared" si="1"/>
        <v>02 - Babambabam - Sample 33.wav</v>
      </c>
    </row>
    <row r="5" spans="1:6" x14ac:dyDescent="0.25">
      <c r="A5" s="5" t="s">
        <v>2331</v>
      </c>
      <c r="B5" t="s">
        <v>2245</v>
      </c>
      <c r="C5" t="s">
        <v>2309</v>
      </c>
      <c r="D5" t="str">
        <f t="shared" si="0"/>
        <v>&lt;audio controls&gt;&lt;source src="samples/02 - Babambabam - Sample 34.wav" type="audio/wav"&gt;Your browser does not support the audio element.&lt;/audio&gt;</v>
      </c>
      <c r="E5" t="s">
        <v>2324</v>
      </c>
      <c r="F5" t="str">
        <f t="shared" si="1"/>
        <v>02 - Babambabam - Sample 34.wav</v>
      </c>
    </row>
    <row r="6" spans="1:6" x14ac:dyDescent="0.25">
      <c r="A6" s="5" t="s">
        <v>2331</v>
      </c>
      <c r="B6" t="s">
        <v>2245</v>
      </c>
      <c r="C6" t="s">
        <v>2310</v>
      </c>
      <c r="D6" t="str">
        <f t="shared" si="0"/>
        <v>&lt;audio controls&gt;&lt;source src="samples/02 - Babambabam - Sample 35.wav" type="audio/wav"&gt;Your browser does not support the audio element.&lt;/audio&gt;</v>
      </c>
      <c r="E6" t="s">
        <v>2325</v>
      </c>
      <c r="F6" t="str">
        <f t="shared" si="1"/>
        <v>02 - Babambabam - Sample 35.wav</v>
      </c>
    </row>
    <row r="7" spans="1:6" x14ac:dyDescent="0.25">
      <c r="A7" s="5" t="s">
        <v>2331</v>
      </c>
      <c r="B7" t="s">
        <v>2245</v>
      </c>
      <c r="C7" t="s">
        <v>2311</v>
      </c>
      <c r="D7" t="str">
        <f t="shared" si="0"/>
        <v>&lt;audio controls&gt;&lt;source src="samples/02 - Babambabam - Sample 36.wav" type="audio/wav"&gt;Your browser does not support the audio element.&lt;/audio&gt;</v>
      </c>
      <c r="E7" t="s">
        <v>2326</v>
      </c>
      <c r="F7" t="str">
        <f t="shared" si="1"/>
        <v>02 - Babambabam - Sample 36.wav</v>
      </c>
    </row>
    <row r="8" spans="1:6" x14ac:dyDescent="0.25">
      <c r="A8" s="5" t="s">
        <v>2331</v>
      </c>
      <c r="B8" t="s">
        <v>2245</v>
      </c>
      <c r="C8" t="s">
        <v>2312</v>
      </c>
      <c r="D8" t="str">
        <f t="shared" si="0"/>
        <v>&lt;audio controls&gt;&lt;source src="samples/02 - Babambabam - Sample 37.wav" type="audio/wav"&gt;Your browser does not support the audio element.&lt;/audio&gt;</v>
      </c>
      <c r="E8" t="s">
        <v>2327</v>
      </c>
      <c r="F8" t="str">
        <f t="shared" si="1"/>
        <v>02 - Babambabam - Sample 37.wav</v>
      </c>
    </row>
    <row r="9" spans="1:6" x14ac:dyDescent="0.25">
      <c r="A9" s="5" t="s">
        <v>2331</v>
      </c>
      <c r="B9" t="s">
        <v>2245</v>
      </c>
      <c r="C9" t="s">
        <v>2313</v>
      </c>
      <c r="D9" t="str">
        <f t="shared" si="0"/>
        <v>&lt;audio controls&gt;&lt;source src="samples/02 - Babambabam - Sample 38.wav" type="audio/wav"&gt;Your browser does not support the audio element.&lt;/audio&gt;</v>
      </c>
      <c r="E9" t="s">
        <v>2328</v>
      </c>
      <c r="F9" t="str">
        <f t="shared" si="1"/>
        <v>02 - Babambabam - Sample 38.wav</v>
      </c>
    </row>
    <row r="10" spans="1:6" x14ac:dyDescent="0.25">
      <c r="A10" s="5" t="s">
        <v>2331</v>
      </c>
      <c r="B10" t="s">
        <v>2245</v>
      </c>
      <c r="C10" t="s">
        <v>2314</v>
      </c>
      <c r="D10" t="str">
        <f t="shared" si="0"/>
        <v>&lt;audio controls&gt;&lt;source src="samples/02 - Babambabam - Sample 39.wav" type="audio/wav"&gt;Your browser does not support the audio element.&lt;/audio&gt;</v>
      </c>
      <c r="E10" t="s">
        <v>2329</v>
      </c>
      <c r="F10" t="str">
        <f t="shared" si="1"/>
        <v>02 - Babambabam - Sample 39.wav</v>
      </c>
    </row>
    <row r="11" spans="1:6" x14ac:dyDescent="0.25">
      <c r="A11" s="5" t="s">
        <v>2331</v>
      </c>
      <c r="B11" t="s">
        <v>2245</v>
      </c>
      <c r="C11" t="s">
        <v>2315</v>
      </c>
      <c r="D11" t="str">
        <f t="shared" si="0"/>
        <v>&lt;audio controls&gt;&lt;source src="samples/02 - Babambabam - Sample 40.wav" type="audio/wav"&gt;Your browser does not support the audio element.&lt;/audio&gt;</v>
      </c>
      <c r="E11" t="s">
        <v>2320</v>
      </c>
      <c r="F11" t="str">
        <f t="shared" si="1"/>
        <v>02 - Babambabam - Sample 40.wav</v>
      </c>
    </row>
    <row r="12" spans="1:6" x14ac:dyDescent="0.25">
      <c r="A12" s="5" t="s">
        <v>2331</v>
      </c>
      <c r="B12" t="s">
        <v>2245</v>
      </c>
      <c r="C12" t="s">
        <v>2316</v>
      </c>
      <c r="D12" t="str">
        <f t="shared" si="0"/>
        <v>&lt;audio controls&gt;&lt;source src="samples/02 - Babambabam - Sample 41.wav" type="audio/wav"&gt;Your browser does not support the audio element.&lt;/audio&gt;</v>
      </c>
      <c r="E12" t="s">
        <v>2321</v>
      </c>
      <c r="F12" t="str">
        <f t="shared" si="1"/>
        <v>02 - Babambabam - Sample 41.wav</v>
      </c>
    </row>
    <row r="13" spans="1:6" x14ac:dyDescent="0.25">
      <c r="A13" s="5" t="s">
        <v>2331</v>
      </c>
      <c r="B13" t="s">
        <v>2245</v>
      </c>
      <c r="C13" t="s">
        <v>2317</v>
      </c>
      <c r="D13" t="str">
        <f t="shared" si="0"/>
        <v>&lt;audio controls&gt;&lt;source src="samples/02 - Babambabam - Sample 42.wav" type="audio/wav"&gt;Your browser does not support the audio element.&lt;/audio&gt;</v>
      </c>
      <c r="E13" t="s">
        <v>2322</v>
      </c>
      <c r="F13" t="str">
        <f t="shared" si="1"/>
        <v>02 - Babambabam - Sample 42.wav</v>
      </c>
    </row>
    <row r="14" spans="1:6" x14ac:dyDescent="0.25">
      <c r="A14" s="5" t="s">
        <v>2332</v>
      </c>
      <c r="B14" t="s">
        <v>2304</v>
      </c>
      <c r="C14" t="s">
        <v>2309</v>
      </c>
      <c r="D14" t="str">
        <f t="shared" si="0"/>
        <v>&lt;audio controls&gt;&lt;source src="samples/03 - Squeak from the Mouse Planet - Sample 34.wav" type="audio/wav"&gt;Your browser does not support the audio element.&lt;/audio&gt;</v>
      </c>
      <c r="E14" t="s">
        <v>2324</v>
      </c>
      <c r="F14" t="str">
        <f t="shared" si="1"/>
        <v>03 - Squeak from the Mouse Planet - Sample 34.wav</v>
      </c>
    </row>
    <row r="15" spans="1:6" x14ac:dyDescent="0.25">
      <c r="A15" s="5" t="s">
        <v>2332</v>
      </c>
      <c r="B15" t="s">
        <v>2304</v>
      </c>
      <c r="C15" t="s">
        <v>2310</v>
      </c>
      <c r="D15" t="str">
        <f t="shared" si="0"/>
        <v>&lt;audio controls&gt;&lt;source src="samples/03 - Squeak from the Mouse Planet - Sample 35.wav" type="audio/wav"&gt;Your browser does not support the audio element.&lt;/audio&gt;</v>
      </c>
      <c r="E15" t="s">
        <v>2325</v>
      </c>
      <c r="F15" t="str">
        <f t="shared" si="1"/>
        <v>03 - Squeak from the Mouse Planet - Sample 35.wav</v>
      </c>
    </row>
    <row r="16" spans="1:6" x14ac:dyDescent="0.25">
      <c r="A16" s="5" t="s">
        <v>2332</v>
      </c>
      <c r="B16" t="s">
        <v>2304</v>
      </c>
      <c r="C16" t="s">
        <v>2311</v>
      </c>
      <c r="D16" t="str">
        <f t="shared" si="0"/>
        <v>&lt;audio controls&gt;&lt;source src="samples/03 - Squeak from the Mouse Planet - Sample 36.wav" type="audio/wav"&gt;Your browser does not support the audio element.&lt;/audio&gt;</v>
      </c>
      <c r="E16" t="s">
        <v>2326</v>
      </c>
      <c r="F16" t="str">
        <f t="shared" si="1"/>
        <v>03 - Squeak from the Mouse Planet - Sample 36.wav</v>
      </c>
    </row>
    <row r="17" spans="1:6" x14ac:dyDescent="0.25">
      <c r="A17" s="5" t="s">
        <v>2333</v>
      </c>
      <c r="B17" t="s">
        <v>2305</v>
      </c>
      <c r="C17" t="s">
        <v>2308</v>
      </c>
      <c r="D17" t="str">
        <f t="shared" si="0"/>
        <v>&lt;audio controls&gt;&lt;source src="samples/04 - Babambabam from the Mouse Planet - Sample 33.wav" type="audio/wav"&gt;Your browser does not support the audio element.&lt;/audio&gt;</v>
      </c>
      <c r="E17" t="s">
        <v>2323</v>
      </c>
      <c r="F17" t="str">
        <f t="shared" si="1"/>
        <v>04 - Babambabam from the Mouse Planet - Sample 33.wav</v>
      </c>
    </row>
    <row r="18" spans="1:6" x14ac:dyDescent="0.25">
      <c r="A18" s="5" t="s">
        <v>2333</v>
      </c>
      <c r="B18" t="s">
        <v>2305</v>
      </c>
      <c r="C18" t="s">
        <v>2309</v>
      </c>
      <c r="D18" t="str">
        <f t="shared" si="0"/>
        <v>&lt;audio controls&gt;&lt;source src="samples/04 - Babambabam from the Mouse Planet - Sample 34.wav" type="audio/wav"&gt;Your browser does not support the audio element.&lt;/audio&gt;</v>
      </c>
      <c r="E18" t="s">
        <v>2324</v>
      </c>
      <c r="F18" t="str">
        <f t="shared" si="1"/>
        <v>04 - Babambabam from the Mouse Planet - Sample 34.wav</v>
      </c>
    </row>
    <row r="19" spans="1:6" x14ac:dyDescent="0.25">
      <c r="A19" s="5" t="s">
        <v>2333</v>
      </c>
      <c r="B19" t="s">
        <v>2305</v>
      </c>
      <c r="C19" t="s">
        <v>2310</v>
      </c>
      <c r="D19" t="str">
        <f t="shared" si="0"/>
        <v>&lt;audio controls&gt;&lt;source src="samples/04 - Babambabam from the Mouse Planet - Sample 35.wav" type="audio/wav"&gt;Your browser does not support the audio element.&lt;/audio&gt;</v>
      </c>
      <c r="E19" t="s">
        <v>2325</v>
      </c>
      <c r="F19" t="str">
        <f t="shared" si="1"/>
        <v>04 - Babambabam from the Mouse Planet - Sample 35.wav</v>
      </c>
    </row>
    <row r="20" spans="1:6" x14ac:dyDescent="0.25">
      <c r="A20" s="5" t="s">
        <v>2333</v>
      </c>
      <c r="B20" t="s">
        <v>2305</v>
      </c>
      <c r="C20" t="s">
        <v>2311</v>
      </c>
      <c r="D20" t="str">
        <f t="shared" si="0"/>
        <v>&lt;audio controls&gt;&lt;source src="samples/04 - Babambabam from the Mouse Planet - Sample 36.wav" type="audio/wav"&gt;Your browser does not support the audio element.&lt;/audio&gt;</v>
      </c>
      <c r="E20" t="s">
        <v>2326</v>
      </c>
      <c r="F20" t="str">
        <f t="shared" si="1"/>
        <v>04 - Babambabam from the Mouse Planet - Sample 36.wav</v>
      </c>
    </row>
    <row r="21" spans="1:6" x14ac:dyDescent="0.25">
      <c r="A21" s="5" t="s">
        <v>2333</v>
      </c>
      <c r="B21" t="s">
        <v>2305</v>
      </c>
      <c r="C21" t="s">
        <v>2312</v>
      </c>
      <c r="D21" t="str">
        <f t="shared" si="0"/>
        <v>&lt;audio controls&gt;&lt;source src="samples/04 - Babambabam from the Mouse Planet - Sample 37.wav" type="audio/wav"&gt;Your browser does not support the audio element.&lt;/audio&gt;</v>
      </c>
      <c r="E21" t="s">
        <v>2327</v>
      </c>
      <c r="F21" t="str">
        <f t="shared" si="1"/>
        <v>04 - Babambabam from the Mouse Planet - Sample 37.wav</v>
      </c>
    </row>
    <row r="22" spans="1:6" x14ac:dyDescent="0.25">
      <c r="A22" s="5" t="s">
        <v>2333</v>
      </c>
      <c r="B22" t="s">
        <v>2305</v>
      </c>
      <c r="C22" t="s">
        <v>2313</v>
      </c>
      <c r="D22" t="str">
        <f t="shared" si="0"/>
        <v>&lt;audio controls&gt;&lt;source src="samples/04 - Babambabam from the Mouse Planet - Sample 38.wav" type="audio/wav"&gt;Your browser does not support the audio element.&lt;/audio&gt;</v>
      </c>
      <c r="E22" t="s">
        <v>2328</v>
      </c>
      <c r="F22" t="str">
        <f t="shared" si="1"/>
        <v>04 - Babambabam from the Mouse Planet - Sample 38.wav</v>
      </c>
    </row>
    <row r="23" spans="1:6" x14ac:dyDescent="0.25">
      <c r="A23" s="5" t="s">
        <v>2333</v>
      </c>
      <c r="B23" t="s">
        <v>2305</v>
      </c>
      <c r="C23" t="s">
        <v>2314</v>
      </c>
      <c r="D23" t="str">
        <f t="shared" si="0"/>
        <v>&lt;audio controls&gt;&lt;source src="samples/04 - Babambabam from the Mouse Planet - Sample 39.wav" type="audio/wav"&gt;Your browser does not support the audio element.&lt;/audio&gt;</v>
      </c>
      <c r="E23" t="s">
        <v>2329</v>
      </c>
      <c r="F23" t="str">
        <f t="shared" si="1"/>
        <v>04 - Babambabam from the Mouse Planet - Sample 39.wav</v>
      </c>
    </row>
    <row r="24" spans="1:6" x14ac:dyDescent="0.25">
      <c r="A24" s="5" t="s">
        <v>2333</v>
      </c>
      <c r="B24" t="s">
        <v>2305</v>
      </c>
      <c r="C24" t="s">
        <v>2315</v>
      </c>
      <c r="D24" t="str">
        <f t="shared" si="0"/>
        <v>&lt;audio controls&gt;&lt;source src="samples/04 - Babambabam from the Mouse Planet - Sample 40.wav" type="audio/wav"&gt;Your browser does not support the audio element.&lt;/audio&gt;</v>
      </c>
      <c r="E24" t="s">
        <v>2320</v>
      </c>
      <c r="F24" t="str">
        <f t="shared" si="1"/>
        <v>04 - Babambabam from the Mouse Planet - Sample 40.wav</v>
      </c>
    </row>
    <row r="25" spans="1:6" x14ac:dyDescent="0.25">
      <c r="A25" s="5" t="s">
        <v>2333</v>
      </c>
      <c r="B25" t="s">
        <v>2305</v>
      </c>
      <c r="C25" t="s">
        <v>2316</v>
      </c>
      <c r="D25" t="str">
        <f t="shared" si="0"/>
        <v>&lt;audio controls&gt;&lt;source src="samples/04 - Babambabam from the Mouse Planet - Sample 41.wav" type="audio/wav"&gt;Your browser does not support the audio element.&lt;/audio&gt;</v>
      </c>
      <c r="E25" t="s">
        <v>2321</v>
      </c>
      <c r="F25" t="str">
        <f t="shared" si="1"/>
        <v>04 - Babambabam from the Mouse Planet - Sample 41.wav</v>
      </c>
    </row>
    <row r="26" spans="1:6" x14ac:dyDescent="0.25">
      <c r="A26" s="5" t="s">
        <v>2333</v>
      </c>
      <c r="B26" t="s">
        <v>2305</v>
      </c>
      <c r="C26" t="s">
        <v>2317</v>
      </c>
      <c r="D26" t="str">
        <f t="shared" si="0"/>
        <v>&lt;audio controls&gt;&lt;source src="samples/04 - Babambabam from the Mouse Planet - Sample 42.wav" type="audio/wav"&gt;Your browser does not support the audio element.&lt;/audio&gt;</v>
      </c>
      <c r="E26" t="s">
        <v>2322</v>
      </c>
      <c r="F26" t="str">
        <f t="shared" si="1"/>
        <v>04 - Babambabam from the Mouse Planet - Sample 42.wav</v>
      </c>
    </row>
    <row r="27" spans="1:6" x14ac:dyDescent="0.25">
      <c r="A27" s="5" t="s">
        <v>2334</v>
      </c>
      <c r="B27" t="s">
        <v>2212</v>
      </c>
      <c r="C27" t="s">
        <v>2308</v>
      </c>
      <c r="D27" t="str">
        <f t="shared" si="0"/>
        <v>&lt;audio controls&gt;&lt;source src="samples/05 - Clock Beat - Sample 33.wav" type="audio/wav"&gt;Your browser does not support the audio element.&lt;/audio&gt;</v>
      </c>
      <c r="E27" t="s">
        <v>2323</v>
      </c>
      <c r="F27" t="str">
        <f t="shared" si="1"/>
        <v>05 - Clock Beat - Sample 33.wav</v>
      </c>
    </row>
    <row r="28" spans="1:6" x14ac:dyDescent="0.25">
      <c r="A28" s="5" t="s">
        <v>2334</v>
      </c>
      <c r="B28" t="s">
        <v>2212</v>
      </c>
      <c r="C28" t="s">
        <v>2309</v>
      </c>
      <c r="D28" t="str">
        <f t="shared" si="0"/>
        <v>&lt;audio controls&gt;&lt;source src="samples/05 - Clock Beat - Sample 34.wav" type="audio/wav"&gt;Your browser does not support the audio element.&lt;/audio&gt;</v>
      </c>
      <c r="E28" t="s">
        <v>2324</v>
      </c>
      <c r="F28" t="str">
        <f t="shared" si="1"/>
        <v>05 - Clock Beat - Sample 34.wav</v>
      </c>
    </row>
    <row r="29" spans="1:6" x14ac:dyDescent="0.25">
      <c r="A29" s="5" t="s">
        <v>2334</v>
      </c>
      <c r="B29" t="s">
        <v>2212</v>
      </c>
      <c r="C29" t="s">
        <v>2310</v>
      </c>
      <c r="D29" t="str">
        <f t="shared" si="0"/>
        <v>&lt;audio controls&gt;&lt;source src="samples/05 - Clock Beat - Sample 35.wav" type="audio/wav"&gt;Your browser does not support the audio element.&lt;/audio&gt;</v>
      </c>
      <c r="E29" t="s">
        <v>2325</v>
      </c>
      <c r="F29" t="str">
        <f t="shared" si="1"/>
        <v>05 - Clock Beat - Sample 35.wav</v>
      </c>
    </row>
    <row r="30" spans="1:6" x14ac:dyDescent="0.25">
      <c r="A30" s="5" t="s">
        <v>2334</v>
      </c>
      <c r="B30" t="s">
        <v>2212</v>
      </c>
      <c r="C30" t="s">
        <v>2311</v>
      </c>
      <c r="D30" t="str">
        <f t="shared" si="0"/>
        <v>&lt;audio controls&gt;&lt;source src="samples/05 - Clock Beat - Sample 36.wav" type="audio/wav"&gt;Your browser does not support the audio element.&lt;/audio&gt;</v>
      </c>
      <c r="E30" t="s">
        <v>2326</v>
      </c>
      <c r="F30" t="str">
        <f t="shared" si="1"/>
        <v>05 - Clock Beat - Sample 36.wav</v>
      </c>
    </row>
    <row r="31" spans="1:6" x14ac:dyDescent="0.25">
      <c r="A31" s="5" t="s">
        <v>2334</v>
      </c>
      <c r="B31" t="s">
        <v>2212</v>
      </c>
      <c r="C31" t="s">
        <v>2312</v>
      </c>
      <c r="D31" t="str">
        <f t="shared" si="0"/>
        <v>&lt;audio controls&gt;&lt;source src="samples/05 - Clock Beat - Sample 37.wav" type="audio/wav"&gt;Your browser does not support the audio element.&lt;/audio&gt;</v>
      </c>
      <c r="E31" t="s">
        <v>2327</v>
      </c>
      <c r="F31" t="str">
        <f t="shared" si="1"/>
        <v>05 - Clock Beat - Sample 37.wav</v>
      </c>
    </row>
    <row r="32" spans="1:6" x14ac:dyDescent="0.25">
      <c r="A32" s="5" t="s">
        <v>2334</v>
      </c>
      <c r="B32" t="s">
        <v>2212</v>
      </c>
      <c r="C32" t="s">
        <v>2313</v>
      </c>
      <c r="D32" t="str">
        <f t="shared" si="0"/>
        <v>&lt;audio controls&gt;&lt;source src="samples/05 - Clock Beat - Sample 38.wav" type="audio/wav"&gt;Your browser does not support the audio element.&lt;/audio&gt;</v>
      </c>
      <c r="E32" t="s">
        <v>2328</v>
      </c>
      <c r="F32" t="str">
        <f t="shared" si="1"/>
        <v>05 - Clock Beat - Sample 38.wav</v>
      </c>
    </row>
    <row r="33" spans="1:6" x14ac:dyDescent="0.25">
      <c r="A33" s="5" t="s">
        <v>2334</v>
      </c>
      <c r="B33" t="s">
        <v>2212</v>
      </c>
      <c r="C33" t="s">
        <v>2314</v>
      </c>
      <c r="D33" t="str">
        <f t="shared" si="0"/>
        <v>&lt;audio controls&gt;&lt;source src="samples/05 - Clock Beat - Sample 39.wav" type="audio/wav"&gt;Your browser does not support the audio element.&lt;/audio&gt;</v>
      </c>
      <c r="E33" t="s">
        <v>2329</v>
      </c>
      <c r="F33" t="str">
        <f t="shared" si="1"/>
        <v>05 - Clock Beat - Sample 39.wav</v>
      </c>
    </row>
    <row r="34" spans="1:6" x14ac:dyDescent="0.25">
      <c r="A34" s="5" t="s">
        <v>2335</v>
      </c>
      <c r="B34" t="s">
        <v>2233</v>
      </c>
      <c r="C34" t="s">
        <v>2308</v>
      </c>
      <c r="D34" t="str">
        <f t="shared" si="0"/>
        <v>&lt;audio controls&gt;&lt;source src="samples/06 - Alien in the dark - Sample 33.wav" type="audio/wav"&gt;Your browser does not support the audio element.&lt;/audio&gt;</v>
      </c>
      <c r="E34" t="s">
        <v>2323</v>
      </c>
      <c r="F34" t="str">
        <f t="shared" si="1"/>
        <v>06 - Alien in the dark - Sample 33.wav</v>
      </c>
    </row>
    <row r="35" spans="1:6" x14ac:dyDescent="0.25">
      <c r="A35" s="5" t="s">
        <v>2335</v>
      </c>
      <c r="B35" t="s">
        <v>2233</v>
      </c>
      <c r="C35" t="s">
        <v>2309</v>
      </c>
      <c r="D35" t="str">
        <f t="shared" si="0"/>
        <v>&lt;audio controls&gt;&lt;source src="samples/06 - Alien in the dark - Sample 34.wav" type="audio/wav"&gt;Your browser does not support the audio element.&lt;/audio&gt;</v>
      </c>
      <c r="E35" t="s">
        <v>2324</v>
      </c>
      <c r="F35" t="str">
        <f t="shared" si="1"/>
        <v>06 - Alien in the dark - Sample 34.wav</v>
      </c>
    </row>
    <row r="36" spans="1:6" x14ac:dyDescent="0.25">
      <c r="A36" s="5" t="s">
        <v>2335</v>
      </c>
      <c r="B36" t="s">
        <v>2233</v>
      </c>
      <c r="C36" t="s">
        <v>2310</v>
      </c>
      <c r="D36" t="str">
        <f t="shared" si="0"/>
        <v>&lt;audio controls&gt;&lt;source src="samples/06 - Alien in the dark - Sample 35.wav" type="audio/wav"&gt;Your browser does not support the audio element.&lt;/audio&gt;</v>
      </c>
      <c r="E36" t="s">
        <v>2325</v>
      </c>
      <c r="F36" t="str">
        <f t="shared" si="1"/>
        <v>06 - Alien in the dark - Sample 35.wav</v>
      </c>
    </row>
    <row r="37" spans="1:6" x14ac:dyDescent="0.25">
      <c r="A37" s="5" t="s">
        <v>2335</v>
      </c>
      <c r="B37" t="s">
        <v>2233</v>
      </c>
      <c r="C37" t="s">
        <v>2312</v>
      </c>
      <c r="D37" t="str">
        <f t="shared" si="0"/>
        <v>&lt;audio controls&gt;&lt;source src="samples/06 - Alien in the dark - Sample 37.wav" type="audio/wav"&gt;Your browser does not support the audio element.&lt;/audio&gt;</v>
      </c>
      <c r="E37" t="s">
        <v>2327</v>
      </c>
      <c r="F37" t="str">
        <f t="shared" si="1"/>
        <v>06 - Alien in the dark - Sample 37.wav</v>
      </c>
    </row>
    <row r="38" spans="1:6" x14ac:dyDescent="0.25">
      <c r="A38" s="5" t="s">
        <v>2335</v>
      </c>
      <c r="B38" t="s">
        <v>2233</v>
      </c>
      <c r="C38" t="s">
        <v>2313</v>
      </c>
      <c r="D38" t="str">
        <f t="shared" si="0"/>
        <v>&lt;audio controls&gt;&lt;source src="samples/06 - Alien in the dark - Sample 38.wav" type="audio/wav"&gt;Your browser does not support the audio element.&lt;/audio&gt;</v>
      </c>
      <c r="E38" t="s">
        <v>2328</v>
      </c>
      <c r="F38" t="str">
        <f t="shared" si="1"/>
        <v>06 - Alien in the dark - Sample 38.wav</v>
      </c>
    </row>
    <row r="39" spans="1:6" x14ac:dyDescent="0.25">
      <c r="A39" s="5" t="s">
        <v>2336</v>
      </c>
      <c r="B39" t="s">
        <v>2279</v>
      </c>
      <c r="C39" t="s">
        <v>2308</v>
      </c>
      <c r="D39" t="str">
        <f t="shared" si="0"/>
        <v>&lt;audio controls&gt;&lt;source src="samples/07 - Kneel before Lord Deathbone! - Sample 33.wav" type="audio/wav"&gt;Your browser does not support the audio element.&lt;/audio&gt;</v>
      </c>
      <c r="E39" t="s">
        <v>2323</v>
      </c>
      <c r="F39" t="str">
        <f t="shared" si="1"/>
        <v>07 - Kneel before Lord Deathbone! - Sample 33.wav</v>
      </c>
    </row>
    <row r="40" spans="1:6" x14ac:dyDescent="0.25">
      <c r="A40" s="5" t="s">
        <v>2336</v>
      </c>
      <c r="B40" t="s">
        <v>2279</v>
      </c>
      <c r="C40" t="s">
        <v>2309</v>
      </c>
      <c r="D40" t="str">
        <f t="shared" si="0"/>
        <v>&lt;audio controls&gt;&lt;source src="samples/07 - Kneel before Lord Deathbone! - Sample 34.wav" type="audio/wav"&gt;Your browser does not support the audio element.&lt;/audio&gt;</v>
      </c>
      <c r="E40" t="s">
        <v>2324</v>
      </c>
      <c r="F40" t="str">
        <f t="shared" si="1"/>
        <v>07 - Kneel before Lord Deathbone! - Sample 34.wav</v>
      </c>
    </row>
    <row r="41" spans="1:6" x14ac:dyDescent="0.25">
      <c r="A41" s="5" t="s">
        <v>2336</v>
      </c>
      <c r="B41" t="s">
        <v>2279</v>
      </c>
      <c r="C41" t="s">
        <v>2310</v>
      </c>
      <c r="D41" t="str">
        <f t="shared" si="0"/>
        <v>&lt;audio controls&gt;&lt;source src="samples/07 - Kneel before Lord Deathbone! - Sample 35.wav" type="audio/wav"&gt;Your browser does not support the audio element.&lt;/audio&gt;</v>
      </c>
      <c r="E41" t="s">
        <v>2325</v>
      </c>
      <c r="F41" t="str">
        <f t="shared" si="1"/>
        <v>07 - Kneel before Lord Deathbone! - Sample 35.wav</v>
      </c>
    </row>
    <row r="42" spans="1:6" x14ac:dyDescent="0.25">
      <c r="A42" s="5" t="s">
        <v>2336</v>
      </c>
      <c r="B42" t="s">
        <v>2279</v>
      </c>
      <c r="C42" t="s">
        <v>2311</v>
      </c>
      <c r="D42" t="str">
        <f t="shared" si="0"/>
        <v>&lt;audio controls&gt;&lt;source src="samples/07 - Kneel before Lord Deathbone! - Sample 36.wav" type="audio/wav"&gt;Your browser does not support the audio element.&lt;/audio&gt;</v>
      </c>
      <c r="E42" t="s">
        <v>2326</v>
      </c>
      <c r="F42" t="str">
        <f t="shared" si="1"/>
        <v>07 - Kneel before Lord Deathbone! - Sample 36.wav</v>
      </c>
    </row>
    <row r="43" spans="1:6" x14ac:dyDescent="0.25">
      <c r="A43" s="5" t="s">
        <v>2336</v>
      </c>
      <c r="B43" t="s">
        <v>2279</v>
      </c>
      <c r="C43" t="s">
        <v>2312</v>
      </c>
      <c r="D43" t="str">
        <f t="shared" si="0"/>
        <v>&lt;audio controls&gt;&lt;source src="samples/07 - Kneel before Lord Deathbone! - Sample 37.wav" type="audio/wav"&gt;Your browser does not support the audio element.&lt;/audio&gt;</v>
      </c>
      <c r="E43" t="s">
        <v>2327</v>
      </c>
      <c r="F43" t="str">
        <f t="shared" si="1"/>
        <v>07 - Kneel before Lord Deathbone! - Sample 37.wav</v>
      </c>
    </row>
    <row r="44" spans="1:6" x14ac:dyDescent="0.25">
      <c r="A44" s="5" t="s">
        <v>2337</v>
      </c>
      <c r="B44" t="s">
        <v>2214</v>
      </c>
      <c r="C44" t="s">
        <v>2308</v>
      </c>
      <c r="D44" t="str">
        <f t="shared" si="0"/>
        <v>&lt;audio controls&gt;&lt;source src="samples/08 - Die in Skullbone! - Sample 33.wav" type="audio/wav"&gt;Your browser does not support the audio element.&lt;/audio&gt;</v>
      </c>
      <c r="E44" t="s">
        <v>2323</v>
      </c>
      <c r="F44" t="str">
        <f t="shared" si="1"/>
        <v>08 - Die in Skullbone! - Sample 33.wav</v>
      </c>
    </row>
    <row r="45" spans="1:6" x14ac:dyDescent="0.25">
      <c r="A45" s="5" t="s">
        <v>2337</v>
      </c>
      <c r="B45" t="s">
        <v>2214</v>
      </c>
      <c r="C45" t="s">
        <v>2309</v>
      </c>
      <c r="D45" t="str">
        <f t="shared" si="0"/>
        <v>&lt;audio controls&gt;&lt;source src="samples/08 - Die in Skullbone! - Sample 34.wav" type="audio/wav"&gt;Your browser does not support the audio element.&lt;/audio&gt;</v>
      </c>
      <c r="E45" t="s">
        <v>2324</v>
      </c>
      <c r="F45" t="str">
        <f t="shared" si="1"/>
        <v>08 - Die in Skullbone! - Sample 34.wav</v>
      </c>
    </row>
    <row r="46" spans="1:6" x14ac:dyDescent="0.25">
      <c r="A46" s="5" t="s">
        <v>2337</v>
      </c>
      <c r="B46" t="s">
        <v>2214</v>
      </c>
      <c r="C46" t="s">
        <v>2310</v>
      </c>
      <c r="D46" t="str">
        <f t="shared" si="0"/>
        <v>&lt;audio controls&gt;&lt;source src="samples/08 - Die in Skullbone! - Sample 35.wav" type="audio/wav"&gt;Your browser does not support the audio element.&lt;/audio&gt;</v>
      </c>
      <c r="E46" t="s">
        <v>2325</v>
      </c>
      <c r="F46" t="str">
        <f t="shared" si="1"/>
        <v>08 - Die in Skullbone! - Sample 35.wav</v>
      </c>
    </row>
    <row r="47" spans="1:6" x14ac:dyDescent="0.25">
      <c r="A47" s="5" t="s">
        <v>2337</v>
      </c>
      <c r="B47" t="s">
        <v>2214</v>
      </c>
      <c r="C47" t="s">
        <v>2311</v>
      </c>
      <c r="D47" t="str">
        <f t="shared" si="0"/>
        <v>&lt;audio controls&gt;&lt;source src="samples/08 - Die in Skullbone! - Sample 36.wav" type="audio/wav"&gt;Your browser does not support the audio element.&lt;/audio&gt;</v>
      </c>
      <c r="E47" t="s">
        <v>2326</v>
      </c>
      <c r="F47" t="str">
        <f t="shared" si="1"/>
        <v>08 - Die in Skullbone! - Sample 36.wav</v>
      </c>
    </row>
    <row r="48" spans="1:6" x14ac:dyDescent="0.25">
      <c r="A48" s="5" t="s">
        <v>2337</v>
      </c>
      <c r="B48" t="s">
        <v>2214</v>
      </c>
      <c r="C48" t="s">
        <v>2312</v>
      </c>
      <c r="D48" t="str">
        <f t="shared" si="0"/>
        <v>&lt;audio controls&gt;&lt;source src="samples/08 - Die in Skullbone! - Sample 37.wav" type="audio/wav"&gt;Your browser does not support the audio element.&lt;/audio&gt;</v>
      </c>
      <c r="E48" t="s">
        <v>2327</v>
      </c>
      <c r="F48" t="str">
        <f t="shared" si="1"/>
        <v>08 - Die in Skullbone! - Sample 37.wav</v>
      </c>
    </row>
    <row r="49" spans="1:6" x14ac:dyDescent="0.25">
      <c r="A49" s="5" t="s">
        <v>2337</v>
      </c>
      <c r="B49" t="s">
        <v>2214</v>
      </c>
      <c r="C49" t="s">
        <v>2313</v>
      </c>
      <c r="D49" t="str">
        <f t="shared" si="0"/>
        <v>&lt;audio controls&gt;&lt;source src="samples/08 - Die in Skullbone! - Sample 38.wav" type="audio/wav"&gt;Your browser does not support the audio element.&lt;/audio&gt;</v>
      </c>
      <c r="E49" t="s">
        <v>2328</v>
      </c>
      <c r="F49" t="str">
        <f t="shared" si="1"/>
        <v>08 - Die in Skullbone! - Sample 38.wav</v>
      </c>
    </row>
    <row r="50" spans="1:6" x14ac:dyDescent="0.25">
      <c r="A50" s="5" t="s">
        <v>2337</v>
      </c>
      <c r="B50" t="s">
        <v>2214</v>
      </c>
      <c r="C50" t="s">
        <v>2314</v>
      </c>
      <c r="D50" t="str">
        <f t="shared" si="0"/>
        <v>&lt;audio controls&gt;&lt;source src="samples/08 - Die in Skullbone! - Sample 39.wav" type="audio/wav"&gt;Your browser does not support the audio element.&lt;/audio&gt;</v>
      </c>
      <c r="E50" t="s">
        <v>2329</v>
      </c>
      <c r="F50" t="str">
        <f t="shared" si="1"/>
        <v>08 - Die in Skullbone! - Sample 39.wav</v>
      </c>
    </row>
    <row r="51" spans="1:6" x14ac:dyDescent="0.25">
      <c r="A51" s="5" t="s">
        <v>2338</v>
      </c>
      <c r="B51" t="s">
        <v>2280</v>
      </c>
      <c r="C51" t="s">
        <v>2308</v>
      </c>
      <c r="D51" t="str">
        <f t="shared" si="0"/>
        <v>&lt;audio controls&gt;&lt;source src="samples/09 - Sand's livelihood, digging up treasures - Sample 33.wav" type="audio/wav"&gt;Your browser does not support the audio element.&lt;/audio&gt;</v>
      </c>
      <c r="E51" t="s">
        <v>2323</v>
      </c>
      <c r="F51" t="str">
        <f t="shared" si="1"/>
        <v>09 - Sand's livelihood, digging up treasures - Sample 33.wav</v>
      </c>
    </row>
    <row r="52" spans="1:6" x14ac:dyDescent="0.25">
      <c r="A52" s="5" t="s">
        <v>2338</v>
      </c>
      <c r="B52" t="s">
        <v>2280</v>
      </c>
      <c r="C52" t="s">
        <v>2309</v>
      </c>
      <c r="D52" t="str">
        <f t="shared" si="0"/>
        <v>&lt;audio controls&gt;&lt;source src="samples/09 - Sand's livelihood, digging up treasures - Sample 34.wav" type="audio/wav"&gt;Your browser does not support the audio element.&lt;/audio&gt;</v>
      </c>
      <c r="E52" t="s">
        <v>2324</v>
      </c>
      <c r="F52" t="str">
        <f t="shared" si="1"/>
        <v>09 - Sand's livelihood, digging up treasures - Sample 34.wav</v>
      </c>
    </row>
    <row r="53" spans="1:6" x14ac:dyDescent="0.25">
      <c r="A53" s="5" t="s">
        <v>2338</v>
      </c>
      <c r="B53" t="s">
        <v>2280</v>
      </c>
      <c r="C53" t="s">
        <v>2310</v>
      </c>
      <c r="D53" t="str">
        <f t="shared" si="0"/>
        <v>&lt;audio controls&gt;&lt;source src="samples/09 - Sand's livelihood, digging up treasures - Sample 35.wav" type="audio/wav"&gt;Your browser does not support the audio element.&lt;/audio&gt;</v>
      </c>
      <c r="E53" t="s">
        <v>2325</v>
      </c>
      <c r="F53" t="str">
        <f t="shared" si="1"/>
        <v>09 - Sand's livelihood, digging up treasures - Sample 35.wav</v>
      </c>
    </row>
    <row r="54" spans="1:6" x14ac:dyDescent="0.25">
      <c r="A54" s="5" t="s">
        <v>2338</v>
      </c>
      <c r="B54" t="s">
        <v>2280</v>
      </c>
      <c r="C54" t="s">
        <v>2311</v>
      </c>
      <c r="D54" t="str">
        <f t="shared" si="0"/>
        <v>&lt;audio controls&gt;&lt;source src="samples/09 - Sand's livelihood, digging up treasures - Sample 36.wav" type="audio/wav"&gt;Your browser does not support the audio element.&lt;/audio&gt;</v>
      </c>
      <c r="E54" t="s">
        <v>2326</v>
      </c>
      <c r="F54" t="str">
        <f t="shared" si="1"/>
        <v>09 - Sand's livelihood, digging up treasures - Sample 36.wav</v>
      </c>
    </row>
    <row r="55" spans="1:6" x14ac:dyDescent="0.25">
      <c r="A55" s="5" t="s">
        <v>2338</v>
      </c>
      <c r="B55" t="s">
        <v>2280</v>
      </c>
      <c r="C55" t="s">
        <v>2312</v>
      </c>
      <c r="D55" t="str">
        <f t="shared" si="0"/>
        <v>&lt;audio controls&gt;&lt;source src="samples/09 - Sand's livelihood, digging up treasures - Sample 37.wav" type="audio/wav"&gt;Your browser does not support the audio element.&lt;/audio&gt;</v>
      </c>
      <c r="E55" t="s">
        <v>2327</v>
      </c>
      <c r="F55" t="str">
        <f t="shared" si="1"/>
        <v>09 - Sand's livelihood, digging up treasures - Sample 37.wav</v>
      </c>
    </row>
    <row r="56" spans="1:6" x14ac:dyDescent="0.25">
      <c r="A56" s="5" t="s">
        <v>2338</v>
      </c>
      <c r="B56" t="s">
        <v>2280</v>
      </c>
      <c r="C56" t="s">
        <v>2313</v>
      </c>
      <c r="D56" t="str">
        <f t="shared" si="0"/>
        <v>&lt;audio controls&gt;&lt;source src="samples/09 - Sand's livelihood, digging up treasures - Sample 38.wav" type="audio/wav"&gt;Your browser does not support the audio element.&lt;/audio&gt;</v>
      </c>
      <c r="E56" t="s">
        <v>2328</v>
      </c>
      <c r="F56" t="str">
        <f t="shared" si="1"/>
        <v>09 - Sand's livelihood, digging up treasures - Sample 38.wav</v>
      </c>
    </row>
    <row r="57" spans="1:6" x14ac:dyDescent="0.25">
      <c r="A57" s="5" t="s">
        <v>2338</v>
      </c>
      <c r="B57" t="s">
        <v>2280</v>
      </c>
      <c r="C57" t="s">
        <v>2314</v>
      </c>
      <c r="D57" t="str">
        <f t="shared" si="0"/>
        <v>&lt;audio controls&gt;&lt;source src="samples/09 - Sand's livelihood, digging up treasures - Sample 39.wav" type="audio/wav"&gt;Your browser does not support the audio element.&lt;/audio&gt;</v>
      </c>
      <c r="E57" t="s">
        <v>2329</v>
      </c>
      <c r="F57" t="str">
        <f t="shared" si="1"/>
        <v>09 - Sand's livelihood, digging up treasures - Sample 39.wav</v>
      </c>
    </row>
    <row r="58" spans="1:6" x14ac:dyDescent="0.25">
      <c r="A58" s="5" t="s">
        <v>2338</v>
      </c>
      <c r="B58" t="s">
        <v>2280</v>
      </c>
      <c r="C58" t="s">
        <v>2315</v>
      </c>
      <c r="D58" t="str">
        <f t="shared" si="0"/>
        <v>&lt;audio controls&gt;&lt;source src="samples/09 - Sand's livelihood, digging up treasures - Sample 40.wav" type="audio/wav"&gt;Your browser does not support the audio element.&lt;/audio&gt;</v>
      </c>
      <c r="E58" t="s">
        <v>2320</v>
      </c>
      <c r="F58" t="str">
        <f t="shared" si="1"/>
        <v>09 - Sand's livelihood, digging up treasures - Sample 40.wav</v>
      </c>
    </row>
    <row r="59" spans="1:6" x14ac:dyDescent="0.25">
      <c r="A59" s="5" t="s">
        <v>2339</v>
      </c>
      <c r="B59" t="s">
        <v>2218</v>
      </c>
      <c r="C59" t="s">
        <v>2308</v>
      </c>
      <c r="D59" t="str">
        <f t="shared" si="0"/>
        <v>&lt;audio controls&gt;&lt;source src="samples/10 - A Bacteria Dance Song - Sample 33.wav" type="audio/wav"&gt;Your browser does not support the audio element.&lt;/audio&gt;</v>
      </c>
      <c r="E59" t="s">
        <v>2323</v>
      </c>
      <c r="F59" t="str">
        <f t="shared" si="1"/>
        <v>10 - A Bacteria Dance Song - Sample 33.wav</v>
      </c>
    </row>
    <row r="60" spans="1:6" x14ac:dyDescent="0.25">
      <c r="A60" s="5" t="s">
        <v>2339</v>
      </c>
      <c r="B60" t="s">
        <v>2218</v>
      </c>
      <c r="C60" t="s">
        <v>2309</v>
      </c>
      <c r="D60" t="str">
        <f t="shared" si="0"/>
        <v>&lt;audio controls&gt;&lt;source src="samples/10 - A Bacteria Dance Song - Sample 34.wav" type="audio/wav"&gt;Your browser does not support the audio element.&lt;/audio&gt;</v>
      </c>
      <c r="E60" t="s">
        <v>2324</v>
      </c>
      <c r="F60" t="str">
        <f t="shared" si="1"/>
        <v>10 - A Bacteria Dance Song - Sample 34.wav</v>
      </c>
    </row>
    <row r="61" spans="1:6" x14ac:dyDescent="0.25">
      <c r="A61" s="5" t="s">
        <v>2339</v>
      </c>
      <c r="B61" t="s">
        <v>2218</v>
      </c>
      <c r="C61" t="s">
        <v>2310</v>
      </c>
      <c r="D61" t="str">
        <f t="shared" si="0"/>
        <v>&lt;audio controls&gt;&lt;source src="samples/10 - A Bacteria Dance Song - Sample 35.wav" type="audio/wav"&gt;Your browser does not support the audio element.&lt;/audio&gt;</v>
      </c>
      <c r="E61" t="s">
        <v>2325</v>
      </c>
      <c r="F61" t="str">
        <f t="shared" si="1"/>
        <v>10 - A Bacteria Dance Song - Sample 35.wav</v>
      </c>
    </row>
    <row r="62" spans="1:6" x14ac:dyDescent="0.25">
      <c r="A62" s="5" t="s">
        <v>2339</v>
      </c>
      <c r="B62" t="s">
        <v>2218</v>
      </c>
      <c r="C62" t="s">
        <v>2311</v>
      </c>
      <c r="D62" t="str">
        <f t="shared" si="0"/>
        <v>&lt;audio controls&gt;&lt;source src="samples/10 - A Bacteria Dance Song - Sample 36.wav" type="audio/wav"&gt;Your browser does not support the audio element.&lt;/audio&gt;</v>
      </c>
      <c r="E62" t="s">
        <v>2326</v>
      </c>
      <c r="F62" t="str">
        <f t="shared" si="1"/>
        <v>10 - A Bacteria Dance Song - Sample 36.wav</v>
      </c>
    </row>
    <row r="63" spans="1:6" x14ac:dyDescent="0.25">
      <c r="A63" s="5" t="s">
        <v>2339</v>
      </c>
      <c r="B63" t="s">
        <v>2218</v>
      </c>
      <c r="C63" t="s">
        <v>2312</v>
      </c>
      <c r="D63" t="str">
        <f t="shared" si="0"/>
        <v>&lt;audio controls&gt;&lt;source src="samples/10 - A Bacteria Dance Song - Sample 37.wav" type="audio/wav"&gt;Your browser does not support the audio element.&lt;/audio&gt;</v>
      </c>
      <c r="E63" t="s">
        <v>2327</v>
      </c>
      <c r="F63" t="str">
        <f t="shared" si="1"/>
        <v>10 - A Bacteria Dance Song - Sample 37.wav</v>
      </c>
    </row>
    <row r="64" spans="1:6" x14ac:dyDescent="0.25">
      <c r="A64" s="5" t="s">
        <v>2339</v>
      </c>
      <c r="B64" t="s">
        <v>2226</v>
      </c>
      <c r="C64" t="s">
        <v>2308</v>
      </c>
      <c r="D64" t="str">
        <f t="shared" si="0"/>
        <v>&lt;audio controls&gt;&lt;source src="samples/10 - This is hopeless - Sample 33.wav" type="audio/wav"&gt;Your browser does not support the audio element.&lt;/audio&gt;</v>
      </c>
      <c r="E64" t="s">
        <v>2323</v>
      </c>
      <c r="F64" t="str">
        <f t="shared" si="1"/>
        <v>10 - This is hopeless - Sample 33.wav</v>
      </c>
    </row>
    <row r="65" spans="1:6" x14ac:dyDescent="0.25">
      <c r="A65" s="5" t="s">
        <v>2339</v>
      </c>
      <c r="B65" t="s">
        <v>2226</v>
      </c>
      <c r="C65" t="s">
        <v>2309</v>
      </c>
      <c r="D65" t="str">
        <f t="shared" si="0"/>
        <v>&lt;audio controls&gt;&lt;source src="samples/10 - This is hopeless - Sample 34.wav" type="audio/wav"&gt;Your browser does not support the audio element.&lt;/audio&gt;</v>
      </c>
      <c r="E65" t="s">
        <v>2324</v>
      </c>
      <c r="F65" t="str">
        <f t="shared" si="1"/>
        <v>10 - This is hopeless - Sample 34.wav</v>
      </c>
    </row>
    <row r="66" spans="1:6" x14ac:dyDescent="0.25">
      <c r="A66" s="5" t="s">
        <v>2340</v>
      </c>
      <c r="B66" t="s">
        <v>2227</v>
      </c>
      <c r="C66" t="s">
        <v>2308</v>
      </c>
      <c r="D66" t="str">
        <f t="shared" si="0"/>
        <v>&lt;audio controls&gt;&lt;source src="samples/12 - As the song goes, so goes the world - Sample 33.wav" type="audio/wav"&gt;Your browser does not support the audio element.&lt;/audio&gt;</v>
      </c>
      <c r="E66" t="s">
        <v>2323</v>
      </c>
      <c r="F66" t="str">
        <f t="shared" si="1"/>
        <v>12 - As the song goes, so goes the world - Sample 33.wav</v>
      </c>
    </row>
    <row r="67" spans="1:6" x14ac:dyDescent="0.25">
      <c r="A67" s="5" t="s">
        <v>2340</v>
      </c>
      <c r="B67" t="s">
        <v>2227</v>
      </c>
      <c r="C67" t="s">
        <v>2309</v>
      </c>
      <c r="D67" t="str">
        <f t="shared" ref="D67:D117" si="2">CONCATENATE("&lt;audio controls&gt;&lt;source src=""samples/",F67,""" type=""audio/wav""&gt;Your browser does not support the audio element.&lt;/audio&gt;")</f>
        <v>&lt;audio controls&gt;&lt;source src="samples/12 - As the song goes, so goes the world - Sample 34.wav" type="audio/wav"&gt;Your browser does not support the audio element.&lt;/audio&gt;</v>
      </c>
      <c r="E67" t="s">
        <v>2324</v>
      </c>
      <c r="F67" t="str">
        <f t="shared" ref="F67:F118" si="3">CONCATENATE(A67," - ",B67," - ",E67,".wav")</f>
        <v>12 - As the song goes, so goes the world - Sample 34.wav</v>
      </c>
    </row>
    <row r="68" spans="1:6" x14ac:dyDescent="0.25">
      <c r="A68" s="5" t="s">
        <v>2340</v>
      </c>
      <c r="B68" t="s">
        <v>2227</v>
      </c>
      <c r="C68" t="s">
        <v>2310</v>
      </c>
      <c r="D68" t="str">
        <f t="shared" si="2"/>
        <v>&lt;audio controls&gt;&lt;source src="samples/12 - As the song goes, so goes the world - Sample 35.wav" type="audio/wav"&gt;Your browser does not support the audio element.&lt;/audio&gt;</v>
      </c>
      <c r="E68" t="s">
        <v>2325</v>
      </c>
      <c r="F68" t="str">
        <f t="shared" si="3"/>
        <v>12 - As the song goes, so goes the world - Sample 35.wav</v>
      </c>
    </row>
    <row r="69" spans="1:6" x14ac:dyDescent="0.25">
      <c r="A69" s="5" t="s">
        <v>2340</v>
      </c>
      <c r="B69" t="s">
        <v>2227</v>
      </c>
      <c r="C69" t="s">
        <v>2312</v>
      </c>
      <c r="D69" t="str">
        <f t="shared" si="2"/>
        <v>&lt;audio controls&gt;&lt;source src="samples/12 - As the song goes, so goes the world - Sample 37.wav" type="audio/wav"&gt;Your browser does not support the audio element.&lt;/audio&gt;</v>
      </c>
      <c r="E69" t="s">
        <v>2327</v>
      </c>
      <c r="F69" t="str">
        <f t="shared" si="3"/>
        <v>12 - As the song goes, so goes the world - Sample 37.wav</v>
      </c>
    </row>
    <row r="70" spans="1:6" x14ac:dyDescent="0.25">
      <c r="A70" s="5" t="s">
        <v>2341</v>
      </c>
      <c r="B70" t="s">
        <v>2228</v>
      </c>
      <c r="C70" t="s">
        <v>2308</v>
      </c>
      <c r="D70" t="str">
        <f t="shared" si="2"/>
        <v>&lt;audio controls&gt;&lt;source src="samples/13 - Let me sing! - Sample 33.wav" type="audio/wav"&gt;Your browser does not support the audio element.&lt;/audio&gt;</v>
      </c>
      <c r="E70" t="s">
        <v>2323</v>
      </c>
      <c r="F70" t="str">
        <f t="shared" si="3"/>
        <v>13 - Let me sing! - Sample 33.wav</v>
      </c>
    </row>
    <row r="71" spans="1:6" x14ac:dyDescent="0.25">
      <c r="A71" s="5" t="s">
        <v>2341</v>
      </c>
      <c r="B71" t="s">
        <v>2228</v>
      </c>
      <c r="C71" t="s">
        <v>2309</v>
      </c>
      <c r="D71" t="str">
        <f t="shared" si="2"/>
        <v>&lt;audio controls&gt;&lt;source src="samples/13 - Let me sing! - Sample 34.wav" type="audio/wav"&gt;Your browser does not support the audio element.&lt;/audio&gt;</v>
      </c>
      <c r="E71" t="s">
        <v>2324</v>
      </c>
      <c r="F71" t="str">
        <f t="shared" si="3"/>
        <v>13 - Let me sing! - Sample 34.wav</v>
      </c>
    </row>
    <row r="72" spans="1:6" x14ac:dyDescent="0.25">
      <c r="A72" s="5" t="s">
        <v>2341</v>
      </c>
      <c r="B72" t="s">
        <v>2228</v>
      </c>
      <c r="C72" t="s">
        <v>2310</v>
      </c>
      <c r="D72" t="str">
        <f t="shared" si="2"/>
        <v>&lt;audio controls&gt;&lt;source src="samples/13 - Let me sing! - Sample 35.wav" type="audio/wav"&gt;Your browser does not support the audio element.&lt;/audio&gt;</v>
      </c>
      <c r="E72" t="s">
        <v>2325</v>
      </c>
      <c r="F72" t="str">
        <f t="shared" si="3"/>
        <v>13 - Let me sing! - Sample 35.wav</v>
      </c>
    </row>
    <row r="73" spans="1:6" x14ac:dyDescent="0.25">
      <c r="A73" s="5" t="s">
        <v>2341</v>
      </c>
      <c r="B73" t="s">
        <v>2228</v>
      </c>
      <c r="C73" t="s">
        <v>2311</v>
      </c>
      <c r="D73" t="str">
        <f t="shared" si="2"/>
        <v>&lt;audio controls&gt;&lt;source src="samples/13 - Let me sing! - Sample 36.wav" type="audio/wav"&gt;Your browser does not support the audio element.&lt;/audio&gt;</v>
      </c>
      <c r="E73" t="s">
        <v>2326</v>
      </c>
      <c r="F73" t="str">
        <f t="shared" si="3"/>
        <v>13 - Let me sing! - Sample 36.wav</v>
      </c>
    </row>
    <row r="74" spans="1:6" x14ac:dyDescent="0.25">
      <c r="A74" s="5" t="s">
        <v>2341</v>
      </c>
      <c r="B74" t="s">
        <v>2228</v>
      </c>
      <c r="C74" t="s">
        <v>2312</v>
      </c>
      <c r="D74" t="str">
        <f t="shared" si="2"/>
        <v>&lt;audio controls&gt;&lt;source src="samples/13 - Let me sing! - Sample 37.wav" type="audio/wav"&gt;Your browser does not support the audio element.&lt;/audio&gt;</v>
      </c>
      <c r="E74" t="s">
        <v>2327</v>
      </c>
      <c r="F74" t="str">
        <f t="shared" si="3"/>
        <v>13 - Let me sing! - Sample 37.wav</v>
      </c>
    </row>
    <row r="75" spans="1:6" x14ac:dyDescent="0.25">
      <c r="A75" s="5" t="s">
        <v>2341</v>
      </c>
      <c r="B75" t="s">
        <v>2228</v>
      </c>
      <c r="C75" t="s">
        <v>2313</v>
      </c>
      <c r="D75" t="str">
        <f t="shared" si="2"/>
        <v>&lt;audio controls&gt;&lt;source src="samples/13 - Let me sing! - Sample 38.wav" type="audio/wav"&gt;Your browser does not support the audio element.&lt;/audio&gt;</v>
      </c>
      <c r="E75" t="s">
        <v>2328</v>
      </c>
      <c r="F75" t="str">
        <f t="shared" si="3"/>
        <v>13 - Let me sing! - Sample 38.wav</v>
      </c>
    </row>
    <row r="76" spans="1:6" x14ac:dyDescent="0.25">
      <c r="A76" s="5" t="s">
        <v>2341</v>
      </c>
      <c r="B76" t="s">
        <v>2228</v>
      </c>
      <c r="C76" t="s">
        <v>2314</v>
      </c>
      <c r="D76" t="str">
        <f t="shared" si="2"/>
        <v>&lt;audio controls&gt;&lt;source src="samples/13 - Let me sing! - Sample 39.wav" type="audio/wav"&gt;Your browser does not support the audio element.&lt;/audio&gt;</v>
      </c>
      <c r="E76" t="s">
        <v>2329</v>
      </c>
      <c r="F76" t="str">
        <f t="shared" si="3"/>
        <v>13 - Let me sing! - Sample 39.wav</v>
      </c>
    </row>
    <row r="77" spans="1:6" x14ac:dyDescent="0.25">
      <c r="A77" s="5" t="s">
        <v>2341</v>
      </c>
      <c r="B77" t="s">
        <v>2228</v>
      </c>
      <c r="C77" t="s">
        <v>2315</v>
      </c>
      <c r="D77" t="str">
        <f t="shared" si="2"/>
        <v>&lt;audio controls&gt;&lt;source src="samples/13 - Let me sing! - Sample 40.wav" type="audio/wav"&gt;Your browser does not support the audio element.&lt;/audio&gt;</v>
      </c>
      <c r="E77" t="s">
        <v>2320</v>
      </c>
      <c r="F77" t="str">
        <f t="shared" si="3"/>
        <v>13 - Let me sing! - Sample 40.wav</v>
      </c>
    </row>
    <row r="78" spans="1:6" x14ac:dyDescent="0.25">
      <c r="A78" s="5" t="s">
        <v>2342</v>
      </c>
      <c r="B78" t="s">
        <v>2229</v>
      </c>
      <c r="C78" t="s">
        <v>2308</v>
      </c>
      <c r="D78" t="str">
        <f t="shared" si="2"/>
        <v>&lt;audio controls&gt;&lt;source src="samples/14 - Journey passing by Octave - Sample 33.wav" type="audio/wav"&gt;Your browser does not support the audio element.&lt;/audio&gt;</v>
      </c>
      <c r="E78" t="s">
        <v>2323</v>
      </c>
      <c r="F78" t="str">
        <f t="shared" si="3"/>
        <v>14 - Journey passing by Octave - Sample 33.wav</v>
      </c>
    </row>
    <row r="79" spans="1:6" x14ac:dyDescent="0.25">
      <c r="A79" s="5" t="s">
        <v>2342</v>
      </c>
      <c r="B79" t="s">
        <v>2229</v>
      </c>
      <c r="C79" t="s">
        <v>2309</v>
      </c>
      <c r="D79" t="str">
        <f t="shared" si="2"/>
        <v>&lt;audio controls&gt;&lt;source src="samples/14 - Journey passing by Octave - Sample 34.wav" type="audio/wav"&gt;Your browser does not support the audio element.&lt;/audio&gt;</v>
      </c>
      <c r="E79" t="s">
        <v>2324</v>
      </c>
      <c r="F79" t="str">
        <f t="shared" si="3"/>
        <v>14 - Journey passing by Octave - Sample 34.wav</v>
      </c>
    </row>
    <row r="80" spans="1:6" x14ac:dyDescent="0.25">
      <c r="A80" s="5" t="s">
        <v>2342</v>
      </c>
      <c r="B80" t="s">
        <v>2229</v>
      </c>
      <c r="C80" t="s">
        <v>2310</v>
      </c>
      <c r="D80" t="str">
        <f t="shared" si="2"/>
        <v>&lt;audio controls&gt;&lt;source src="samples/14 - Journey passing by Octave - Sample 35.wav" type="audio/wav"&gt;Your browser does not support the audio element.&lt;/audio&gt;</v>
      </c>
      <c r="E80" t="s">
        <v>2325</v>
      </c>
      <c r="F80" t="str">
        <f t="shared" si="3"/>
        <v>14 - Journey passing by Octave - Sample 35.wav</v>
      </c>
    </row>
    <row r="81" spans="1:6" x14ac:dyDescent="0.25">
      <c r="A81" s="5" t="s">
        <v>2342</v>
      </c>
      <c r="B81" t="s">
        <v>2229</v>
      </c>
      <c r="C81" t="s">
        <v>2311</v>
      </c>
      <c r="D81" t="str">
        <f t="shared" si="2"/>
        <v>&lt;audio controls&gt;&lt;source src="samples/14 - Journey passing by Octave - Sample 36.wav" type="audio/wav"&gt;Your browser does not support the audio element.&lt;/audio&gt;</v>
      </c>
      <c r="E81" t="s">
        <v>2326</v>
      </c>
      <c r="F81" t="str">
        <f t="shared" si="3"/>
        <v>14 - Journey passing by Octave - Sample 36.wav</v>
      </c>
    </row>
    <row r="82" spans="1:6" x14ac:dyDescent="0.25">
      <c r="A82" s="5" t="s">
        <v>2342</v>
      </c>
      <c r="B82" t="s">
        <v>2229</v>
      </c>
      <c r="C82" t="s">
        <v>2312</v>
      </c>
      <c r="D82" t="str">
        <f t="shared" si="2"/>
        <v>&lt;audio controls&gt;&lt;source src="samples/14 - Journey passing by Octave - Sample 37.wav" type="audio/wav"&gt;Your browser does not support the audio element.&lt;/audio&gt;</v>
      </c>
      <c r="E82" t="s">
        <v>2327</v>
      </c>
      <c r="F82" t="str">
        <f t="shared" si="3"/>
        <v>14 - Journey passing by Octave - Sample 37.wav</v>
      </c>
    </row>
    <row r="83" spans="1:6" x14ac:dyDescent="0.25">
      <c r="A83" s="5" t="s">
        <v>2343</v>
      </c>
      <c r="B83" t="s">
        <v>2281</v>
      </c>
      <c r="C83" t="s">
        <v>2308</v>
      </c>
      <c r="D83" t="str">
        <f t="shared" si="2"/>
        <v>&lt;audio controls&gt;&lt;source src="samples/15 - Let's protect our Octave! - Sample 33.wav" type="audio/wav"&gt;Your browser does not support the audio element.&lt;/audio&gt;</v>
      </c>
      <c r="E83" t="s">
        <v>2323</v>
      </c>
      <c r="F83" t="str">
        <f t="shared" si="3"/>
        <v>15 - Let's protect our Octave! - Sample 33.wav</v>
      </c>
    </row>
    <row r="84" spans="1:6" x14ac:dyDescent="0.25">
      <c r="A84" s="5" t="s">
        <v>2343</v>
      </c>
      <c r="B84" t="s">
        <v>2281</v>
      </c>
      <c r="C84" t="s">
        <v>2309</v>
      </c>
      <c r="D84" t="str">
        <f t="shared" si="2"/>
        <v>&lt;audio controls&gt;&lt;source src="samples/15 - Let's protect our Octave! - Sample 34.wav" type="audio/wav"&gt;Your browser does not support the audio element.&lt;/audio&gt;</v>
      </c>
      <c r="E84" t="s">
        <v>2324</v>
      </c>
      <c r="F84" t="str">
        <f t="shared" si="3"/>
        <v>15 - Let's protect our Octave! - Sample 34.wav</v>
      </c>
    </row>
    <row r="85" spans="1:6" x14ac:dyDescent="0.25">
      <c r="A85" s="5" t="s">
        <v>2343</v>
      </c>
      <c r="B85" t="s">
        <v>2281</v>
      </c>
      <c r="C85" t="s">
        <v>2310</v>
      </c>
      <c r="D85" t="str">
        <f t="shared" si="2"/>
        <v>&lt;audio controls&gt;&lt;source src="samples/15 - Let's protect our Octave! - Sample 35.wav" type="audio/wav"&gt;Your browser does not support the audio element.&lt;/audio&gt;</v>
      </c>
      <c r="E85" t="s">
        <v>2325</v>
      </c>
      <c r="F85" t="str">
        <f t="shared" si="3"/>
        <v>15 - Let's protect our Octave! - Sample 35.wav</v>
      </c>
    </row>
    <row r="86" spans="1:6" x14ac:dyDescent="0.25">
      <c r="A86" s="5" t="s">
        <v>2343</v>
      </c>
      <c r="B86" t="s">
        <v>2281</v>
      </c>
      <c r="C86" t="s">
        <v>2311</v>
      </c>
      <c r="D86" t="str">
        <f t="shared" si="2"/>
        <v>&lt;audio controls&gt;&lt;source src="samples/15 - Let's protect our Octave! - Sample 36.wav" type="audio/wav"&gt;Your browser does not support the audio element.&lt;/audio&gt;</v>
      </c>
      <c r="E86" t="s">
        <v>2326</v>
      </c>
      <c r="F86" t="str">
        <f t="shared" si="3"/>
        <v>15 - Let's protect our Octave! - Sample 36.wav</v>
      </c>
    </row>
    <row r="87" spans="1:6" x14ac:dyDescent="0.25">
      <c r="A87" s="5" t="s">
        <v>2343</v>
      </c>
      <c r="B87" t="s">
        <v>2281</v>
      </c>
      <c r="C87" t="s">
        <v>2312</v>
      </c>
      <c r="D87" t="str">
        <f t="shared" si="2"/>
        <v>&lt;audio controls&gt;&lt;source src="samples/15 - Let's protect our Octave! - Sample 37.wav" type="audio/wav"&gt;Your browser does not support the audio element.&lt;/audio&gt;</v>
      </c>
      <c r="E87" t="s">
        <v>2327</v>
      </c>
      <c r="F87" t="str">
        <f t="shared" si="3"/>
        <v>15 - Let's protect our Octave! - Sample 37.wav</v>
      </c>
    </row>
    <row r="88" spans="1:6" x14ac:dyDescent="0.25">
      <c r="A88" s="5" t="s">
        <v>2343</v>
      </c>
      <c r="B88" t="s">
        <v>2281</v>
      </c>
      <c r="C88" t="s">
        <v>2314</v>
      </c>
      <c r="D88" t="str">
        <f t="shared" si="2"/>
        <v>&lt;audio controls&gt;&lt;source src="samples/15 - Let's protect our Octave! - Sample 39.wav" type="audio/wav"&gt;Your browser does not support the audio element.&lt;/audio&gt;</v>
      </c>
      <c r="E88" t="s">
        <v>2329</v>
      </c>
      <c r="F88" t="str">
        <f t="shared" si="3"/>
        <v>15 - Let's protect our Octave! - Sample 39.wav</v>
      </c>
    </row>
    <row r="89" spans="1:6" x14ac:dyDescent="0.25">
      <c r="A89" s="5" t="s">
        <v>2343</v>
      </c>
      <c r="B89" t="s">
        <v>2281</v>
      </c>
      <c r="C89" t="s">
        <v>2315</v>
      </c>
      <c r="D89" t="str">
        <f t="shared" si="2"/>
        <v>&lt;audio controls&gt;&lt;source src="samples/15 - Let's protect our Octave! - Sample 40.wav" type="audio/wav"&gt;Your browser does not support the audio element.&lt;/audio&gt;</v>
      </c>
      <c r="E89" t="s">
        <v>2320</v>
      </c>
      <c r="F89" t="str">
        <f t="shared" si="3"/>
        <v>15 - Let's protect our Octave! - Sample 40.wav</v>
      </c>
    </row>
    <row r="90" spans="1:6" x14ac:dyDescent="0.25">
      <c r="A90" s="5" t="s">
        <v>2343</v>
      </c>
      <c r="B90" t="s">
        <v>2281</v>
      </c>
      <c r="C90" t="s">
        <v>2316</v>
      </c>
      <c r="D90" t="str">
        <f t="shared" si="2"/>
        <v>&lt;audio controls&gt;&lt;source src="samples/15 - Let's protect our Octave! - Sample 41.wav" type="audio/wav"&gt;Your browser does not support the audio element.&lt;/audio&gt;</v>
      </c>
      <c r="E90" t="s">
        <v>2321</v>
      </c>
      <c r="F90" t="str">
        <f t="shared" si="3"/>
        <v>15 - Let's protect our Octave! - Sample 41.wav</v>
      </c>
    </row>
    <row r="91" spans="1:6" x14ac:dyDescent="0.25">
      <c r="A91" s="5" t="s">
        <v>2343</v>
      </c>
      <c r="B91" t="s">
        <v>2281</v>
      </c>
      <c r="C91" t="s">
        <v>2317</v>
      </c>
      <c r="D91" t="str">
        <f t="shared" si="2"/>
        <v>&lt;audio controls&gt;&lt;source src="samples/15 - Let's protect our Octave! - Sample 42.wav" type="audio/wav"&gt;Your browser does not support the audio element.&lt;/audio&gt;</v>
      </c>
      <c r="E91" t="s">
        <v>2322</v>
      </c>
      <c r="F91" t="str">
        <f t="shared" si="3"/>
        <v>15 - Let's protect our Octave! - Sample 42.wav</v>
      </c>
    </row>
    <row r="92" spans="1:6" x14ac:dyDescent="0.25">
      <c r="A92" s="5" t="s">
        <v>2344</v>
      </c>
      <c r="B92" t="s">
        <v>2306</v>
      </c>
      <c r="C92" t="s">
        <v>2308</v>
      </c>
      <c r="D92" t="str">
        <f t="shared" si="2"/>
        <v>&lt;audio controls&gt;&lt;source src="samples/16 - Kiss me! Octave! - Sample 33.wav" type="audio/wav"&gt;Your browser does not support the audio element.&lt;/audio&gt;</v>
      </c>
      <c r="E92" t="s">
        <v>2323</v>
      </c>
      <c r="F92" t="str">
        <f t="shared" si="3"/>
        <v>16 - Kiss me! Octave! - Sample 33.wav</v>
      </c>
    </row>
    <row r="93" spans="1:6" x14ac:dyDescent="0.25">
      <c r="A93" s="5" t="s">
        <v>2344</v>
      </c>
      <c r="B93" t="s">
        <v>2306</v>
      </c>
      <c r="C93" t="s">
        <v>2310</v>
      </c>
      <c r="D93" t="str">
        <f t="shared" si="2"/>
        <v>&lt;audio controls&gt;&lt;source src="samples/16 - Kiss me! Octave! - Sample 35.wav" type="audio/wav"&gt;Your browser does not support the audio element.&lt;/audio&gt;</v>
      </c>
      <c r="E93" t="s">
        <v>2325</v>
      </c>
      <c r="F93" t="str">
        <f t="shared" si="3"/>
        <v>16 - Kiss me! Octave! - Sample 35.wav</v>
      </c>
    </row>
    <row r="94" spans="1:6" x14ac:dyDescent="0.25">
      <c r="A94" s="5" t="s">
        <v>2344</v>
      </c>
      <c r="B94" t="s">
        <v>2306</v>
      </c>
      <c r="C94" t="s">
        <v>2311</v>
      </c>
      <c r="D94" t="str">
        <f t="shared" si="2"/>
        <v>&lt;audio controls&gt;&lt;source src="samples/16 - Kiss me! Octave! - Sample 36.wav" type="audio/wav"&gt;Your browser does not support the audio element.&lt;/audio&gt;</v>
      </c>
      <c r="E94" t="s">
        <v>2326</v>
      </c>
      <c r="F94" t="str">
        <f t="shared" si="3"/>
        <v>16 - Kiss me! Octave! - Sample 36.wav</v>
      </c>
    </row>
    <row r="95" spans="1:6" x14ac:dyDescent="0.25">
      <c r="A95" s="5" t="s">
        <v>2344</v>
      </c>
      <c r="B95" t="s">
        <v>2306</v>
      </c>
      <c r="C95" t="s">
        <v>2313</v>
      </c>
      <c r="D95" t="str">
        <f t="shared" si="2"/>
        <v>&lt;audio controls&gt;&lt;source src="samples/16 - Kiss me! Octave! - Sample 38.wav" type="audio/wav"&gt;Your browser does not support the audio element.&lt;/audio&gt;</v>
      </c>
      <c r="E95" t="s">
        <v>2328</v>
      </c>
      <c r="F95" t="str">
        <f t="shared" si="3"/>
        <v>16 - Kiss me! Octave! - Sample 38.wav</v>
      </c>
    </row>
    <row r="96" spans="1:6" x14ac:dyDescent="0.25">
      <c r="A96" s="5" t="s">
        <v>2344</v>
      </c>
      <c r="B96" t="s">
        <v>2306</v>
      </c>
      <c r="C96" t="s">
        <v>2314</v>
      </c>
      <c r="D96" t="str">
        <f t="shared" si="2"/>
        <v>&lt;audio controls&gt;&lt;source src="samples/16 - Kiss me! Octave! - Sample 39.wav" type="audio/wav"&gt;Your browser does not support the audio element.&lt;/audio&gt;</v>
      </c>
      <c r="E96" t="s">
        <v>2329</v>
      </c>
      <c r="F96" t="str">
        <f t="shared" si="3"/>
        <v>16 - Kiss me! Octave! - Sample 39.wav</v>
      </c>
    </row>
    <row r="97" spans="1:6" x14ac:dyDescent="0.25">
      <c r="A97" s="5" t="s">
        <v>2344</v>
      </c>
      <c r="B97" t="s">
        <v>2306</v>
      </c>
      <c r="C97" t="s">
        <v>2315</v>
      </c>
      <c r="D97" t="str">
        <f t="shared" si="2"/>
        <v>&lt;audio controls&gt;&lt;source src="samples/16 - Kiss me! Octave! - Sample 40.wav" type="audio/wav"&gt;Your browser does not support the audio element.&lt;/audio&gt;</v>
      </c>
      <c r="E97" t="s">
        <v>2320</v>
      </c>
      <c r="F97" t="str">
        <f t="shared" si="3"/>
        <v>16 - Kiss me! Octave! - Sample 40.wav</v>
      </c>
    </row>
    <row r="98" spans="1:6" x14ac:dyDescent="0.25">
      <c r="A98" s="5" t="s">
        <v>2345</v>
      </c>
      <c r="B98" t="s">
        <v>2231</v>
      </c>
      <c r="C98" t="s">
        <v>2309</v>
      </c>
      <c r="D98" t="str">
        <f t="shared" si="2"/>
        <v>&lt;audio controls&gt;&lt;source src="samples/17 - Octave House Rock - Sample 34.wav" type="audio/wav"&gt;Your browser does not support the audio element.&lt;/audio&gt;</v>
      </c>
      <c r="E98" t="s">
        <v>2324</v>
      </c>
      <c r="F98" t="str">
        <f t="shared" si="3"/>
        <v>17 - Octave House Rock - Sample 34.wav</v>
      </c>
    </row>
    <row r="99" spans="1:6" x14ac:dyDescent="0.25">
      <c r="A99" s="5" t="s">
        <v>2345</v>
      </c>
      <c r="B99" t="s">
        <v>2231</v>
      </c>
      <c r="C99" t="s">
        <v>2310</v>
      </c>
      <c r="D99" t="str">
        <f t="shared" si="2"/>
        <v>&lt;audio controls&gt;&lt;source src="samples/17 - Octave House Rock - Sample 35.wav" type="audio/wav"&gt;Your browser does not support the audio element.&lt;/audio&gt;</v>
      </c>
      <c r="E99" t="s">
        <v>2325</v>
      </c>
      <c r="F99" t="str">
        <f t="shared" si="3"/>
        <v>17 - Octave House Rock - Sample 35.wav</v>
      </c>
    </row>
    <row r="100" spans="1:6" x14ac:dyDescent="0.25">
      <c r="A100" s="5" t="s">
        <v>2345</v>
      </c>
      <c r="B100" t="s">
        <v>2231</v>
      </c>
      <c r="C100" t="s">
        <v>2311</v>
      </c>
      <c r="D100" t="str">
        <f t="shared" si="2"/>
        <v>&lt;audio controls&gt;&lt;source src="samples/17 - Octave House Rock - Sample 36.wav" type="audio/wav"&gt;Your browser does not support the audio element.&lt;/audio&gt;</v>
      </c>
      <c r="E100" t="s">
        <v>2326</v>
      </c>
      <c r="F100" t="str">
        <f t="shared" si="3"/>
        <v>17 - Octave House Rock - Sample 36.wav</v>
      </c>
    </row>
    <row r="101" spans="1:6" x14ac:dyDescent="0.25">
      <c r="A101" s="5" t="s">
        <v>2345</v>
      </c>
      <c r="B101" t="s">
        <v>2231</v>
      </c>
      <c r="C101" t="s">
        <v>2312</v>
      </c>
      <c r="D101" t="str">
        <f t="shared" si="2"/>
        <v>&lt;audio controls&gt;&lt;source src="samples/17 - Octave House Rock - Sample 37.wav" type="audio/wav"&gt;Your browser does not support the audio element.&lt;/audio&gt;</v>
      </c>
      <c r="E101" t="s">
        <v>2327</v>
      </c>
      <c r="F101" t="str">
        <f t="shared" si="3"/>
        <v>17 - Octave House Rock - Sample 37.wav</v>
      </c>
    </row>
    <row r="102" spans="1:6" x14ac:dyDescent="0.25">
      <c r="A102" s="5" t="s">
        <v>2345</v>
      </c>
      <c r="B102" t="s">
        <v>2231</v>
      </c>
      <c r="C102" t="s">
        <v>2313</v>
      </c>
      <c r="D102" t="str">
        <f t="shared" si="2"/>
        <v>&lt;audio controls&gt;&lt;source src="samples/17 - Octave House Rock - Sample 38.wav" type="audio/wav"&gt;Your browser does not support the audio element.&lt;/audio&gt;</v>
      </c>
      <c r="E102" t="s">
        <v>2328</v>
      </c>
      <c r="F102" t="str">
        <f t="shared" si="3"/>
        <v>17 - Octave House Rock - Sample 38.wav</v>
      </c>
    </row>
    <row r="103" spans="1:6" x14ac:dyDescent="0.25">
      <c r="A103" s="5" t="s">
        <v>2345</v>
      </c>
      <c r="B103" t="s">
        <v>2231</v>
      </c>
      <c r="C103" t="s">
        <v>2314</v>
      </c>
      <c r="D103" t="str">
        <f t="shared" si="2"/>
        <v>&lt;audio controls&gt;&lt;source src="samples/17 - Octave House Rock - Sample 39.wav" type="audio/wav"&gt;Your browser does not support the audio element.&lt;/audio&gt;</v>
      </c>
      <c r="E103" t="s">
        <v>2329</v>
      </c>
      <c r="F103" t="str">
        <f t="shared" si="3"/>
        <v>17 - Octave House Rock - Sample 39.wav</v>
      </c>
    </row>
    <row r="104" spans="1:6" x14ac:dyDescent="0.25">
      <c r="A104" s="5" t="s">
        <v>2345</v>
      </c>
      <c r="B104" t="s">
        <v>2231</v>
      </c>
      <c r="C104" t="s">
        <v>2315</v>
      </c>
      <c r="D104" t="str">
        <f t="shared" si="2"/>
        <v>&lt;audio controls&gt;&lt;source src="samples/17 - Octave House Rock - Sample 40.wav" type="audio/wav"&gt;Your browser does not support the audio element.&lt;/audio&gt;</v>
      </c>
      <c r="E104" t="s">
        <v>2320</v>
      </c>
      <c r="F104" t="str">
        <f t="shared" si="3"/>
        <v>17 - Octave House Rock - Sample 40.wav</v>
      </c>
    </row>
    <row r="105" spans="1:6" x14ac:dyDescent="0.25">
      <c r="A105" s="5" t="s">
        <v>2346</v>
      </c>
      <c r="B105" t="s">
        <v>2232</v>
      </c>
      <c r="C105" t="s">
        <v>2308</v>
      </c>
      <c r="D105" t="str">
        <f t="shared" si="2"/>
        <v>&lt;audio controls&gt;&lt;source src="samples/18 - Results announcement! - Sample 33.wav" type="audio/wav"&gt;Your browser does not support the audio element.&lt;/audio&gt;</v>
      </c>
      <c r="E105" t="s">
        <v>2323</v>
      </c>
      <c r="F105" t="str">
        <f t="shared" si="3"/>
        <v>18 - Results announcement! - Sample 33.wav</v>
      </c>
    </row>
    <row r="106" spans="1:6" x14ac:dyDescent="0.25">
      <c r="A106" s="5" t="s">
        <v>2346</v>
      </c>
      <c r="B106" t="s">
        <v>2232</v>
      </c>
      <c r="C106" t="s">
        <v>2309</v>
      </c>
      <c r="D106" t="str">
        <f t="shared" si="2"/>
        <v>&lt;audio controls&gt;&lt;source src="samples/18 - Results announcement! - Sample 34.wav" type="audio/wav"&gt;Your browser does not support the audio element.&lt;/audio&gt;</v>
      </c>
      <c r="E106" t="s">
        <v>2324</v>
      </c>
      <c r="F106" t="str">
        <f t="shared" si="3"/>
        <v>18 - Results announcement! - Sample 34.wav</v>
      </c>
    </row>
    <row r="107" spans="1:6" x14ac:dyDescent="0.25">
      <c r="A107" s="5" t="s">
        <v>2346</v>
      </c>
      <c r="B107" t="s">
        <v>2232</v>
      </c>
      <c r="C107" t="s">
        <v>2310</v>
      </c>
      <c r="D107" t="str">
        <f t="shared" si="2"/>
        <v>&lt;audio controls&gt;&lt;source src="samples/18 - Results announcement! - Sample 35.wav" type="audio/wav"&gt;Your browser does not support the audio element.&lt;/audio&gt;</v>
      </c>
      <c r="E107" t="s">
        <v>2325</v>
      </c>
      <c r="F107" t="str">
        <f t="shared" si="3"/>
        <v>18 - Results announcement! - Sample 35.wav</v>
      </c>
    </row>
    <row r="108" spans="1:6" x14ac:dyDescent="0.25">
      <c r="A108" s="5" t="s">
        <v>2346</v>
      </c>
      <c r="B108" t="s">
        <v>2232</v>
      </c>
      <c r="C108" t="s">
        <v>2311</v>
      </c>
      <c r="D108" t="str">
        <f t="shared" si="2"/>
        <v>&lt;audio controls&gt;&lt;source src="samples/18 - Results announcement! - Sample 36.wav" type="audio/wav"&gt;Your browser does not support the audio element.&lt;/audio&gt;</v>
      </c>
      <c r="E108" t="s">
        <v>2326</v>
      </c>
      <c r="F108" t="str">
        <f t="shared" si="3"/>
        <v>18 - Results announcement! - Sample 36.wav</v>
      </c>
    </row>
    <row r="109" spans="1:6" x14ac:dyDescent="0.25">
      <c r="A109" s="5" t="s">
        <v>2347</v>
      </c>
      <c r="B109" t="s">
        <v>2244</v>
      </c>
      <c r="C109" t="s">
        <v>2308</v>
      </c>
      <c r="D109" t="str">
        <f t="shared" si="2"/>
        <v>&lt;audio controls&gt;&lt;source src="samples/19 - Dynami Boogie - Sample 33.wav" type="audio/wav"&gt;Your browser does not support the audio element.&lt;/audio&gt;</v>
      </c>
      <c r="E109" t="s">
        <v>2323</v>
      </c>
      <c r="F109" t="str">
        <f t="shared" si="3"/>
        <v>19 - Dynami Boogie - Sample 33.wav</v>
      </c>
    </row>
    <row r="110" spans="1:6" x14ac:dyDescent="0.25">
      <c r="A110" s="5" t="s">
        <v>2347</v>
      </c>
      <c r="B110" t="s">
        <v>2244</v>
      </c>
      <c r="C110" t="s">
        <v>2309</v>
      </c>
      <c r="D110" t="str">
        <f t="shared" si="2"/>
        <v>&lt;audio controls&gt;&lt;source src="samples/19 - Dynami Boogie - Sample 34.wav" type="audio/wav"&gt;Your browser does not support the audio element.&lt;/audio&gt;</v>
      </c>
      <c r="E110" t="s">
        <v>2324</v>
      </c>
      <c r="F110" t="str">
        <f t="shared" si="3"/>
        <v>19 - Dynami Boogie - Sample 34.wav</v>
      </c>
    </row>
    <row r="111" spans="1:6" x14ac:dyDescent="0.25">
      <c r="A111" s="5" t="s">
        <v>2347</v>
      </c>
      <c r="B111" t="s">
        <v>2244</v>
      </c>
      <c r="C111" t="s">
        <v>2310</v>
      </c>
      <c r="D111" t="str">
        <f t="shared" si="2"/>
        <v>&lt;audio controls&gt;&lt;source src="samples/19 - Dynami Boogie - Sample 35.wav" type="audio/wav"&gt;Your browser does not support the audio element.&lt;/audio&gt;</v>
      </c>
      <c r="E111" t="s">
        <v>2325</v>
      </c>
      <c r="F111" t="str">
        <f t="shared" si="3"/>
        <v>19 - Dynami Boogie - Sample 35.wav</v>
      </c>
    </row>
    <row r="112" spans="1:6" x14ac:dyDescent="0.25">
      <c r="A112" s="5" t="s">
        <v>2347</v>
      </c>
      <c r="B112" t="s">
        <v>2244</v>
      </c>
      <c r="C112" t="s">
        <v>2311</v>
      </c>
      <c r="D112" t="str">
        <f t="shared" si="2"/>
        <v>&lt;audio controls&gt;&lt;source src="samples/19 - Dynami Boogie - Sample 36.wav" type="audio/wav"&gt;Your browser does not support the audio element.&lt;/audio&gt;</v>
      </c>
      <c r="E112" t="s">
        <v>2326</v>
      </c>
      <c r="F112" t="str">
        <f t="shared" si="3"/>
        <v>19 - Dynami Boogie - Sample 36.wav</v>
      </c>
    </row>
    <row r="113" spans="1:6" x14ac:dyDescent="0.25">
      <c r="A113" s="5" t="s">
        <v>2347</v>
      </c>
      <c r="B113" t="s">
        <v>2244</v>
      </c>
      <c r="C113" t="s">
        <v>2312</v>
      </c>
      <c r="D113" t="str">
        <f t="shared" si="2"/>
        <v>&lt;audio controls&gt;&lt;source src="samples/19 - Dynami Boogie - Sample 37.wav" type="audio/wav"&gt;Your browser does not support the audio element.&lt;/audio&gt;</v>
      </c>
      <c r="E113" t="s">
        <v>2327</v>
      </c>
      <c r="F113" t="str">
        <f t="shared" si="3"/>
        <v>19 - Dynami Boogie - Sample 37.wav</v>
      </c>
    </row>
    <row r="114" spans="1:6" x14ac:dyDescent="0.25">
      <c r="A114" s="5" t="s">
        <v>2347</v>
      </c>
      <c r="B114" t="s">
        <v>2244</v>
      </c>
      <c r="C114" t="s">
        <v>2313</v>
      </c>
      <c r="D114" t="str">
        <f t="shared" si="2"/>
        <v>&lt;audio controls&gt;&lt;source src="samples/19 - Dynami Boogie - Sample 38.wav" type="audio/wav"&gt;Your browser does not support the audio element.&lt;/audio&gt;</v>
      </c>
      <c r="E114" t="s">
        <v>2328</v>
      </c>
      <c r="F114" t="str">
        <f t="shared" si="3"/>
        <v>19 - Dynami Boogie - Sample 38.wav</v>
      </c>
    </row>
    <row r="115" spans="1:6" x14ac:dyDescent="0.25">
      <c r="A115" s="5" t="s">
        <v>2347</v>
      </c>
      <c r="B115" t="s">
        <v>2244</v>
      </c>
      <c r="C115" t="s">
        <v>2314</v>
      </c>
      <c r="D115" t="str">
        <f t="shared" si="2"/>
        <v>&lt;audio controls&gt;&lt;source src="samples/19 - Dynami Boogie - Sample 39.wav" type="audio/wav"&gt;Your browser does not support the audio element.&lt;/audio&gt;</v>
      </c>
      <c r="E115" t="s">
        <v>2329</v>
      </c>
      <c r="F115" t="str">
        <f t="shared" si="3"/>
        <v>19 - Dynami Boogie - Sample 39.wav</v>
      </c>
    </row>
    <row r="116" spans="1:6" x14ac:dyDescent="0.25">
      <c r="A116" s="5" t="s">
        <v>2347</v>
      </c>
      <c r="B116" t="s">
        <v>2244</v>
      </c>
      <c r="C116" t="s">
        <v>2315</v>
      </c>
      <c r="D116" t="str">
        <f t="shared" si="2"/>
        <v>&lt;audio controls&gt;&lt;source src="samples/19 - Dynami Boogie - Sample 40.wav" type="audio/wav"&gt;Your browser does not support the audio element.&lt;/audio&gt;</v>
      </c>
      <c r="E116" t="s">
        <v>2320</v>
      </c>
      <c r="F116" t="str">
        <f t="shared" si="3"/>
        <v>19 - Dynami Boogie - Sample 40.wav</v>
      </c>
    </row>
    <row r="117" spans="1:6" x14ac:dyDescent="0.25">
      <c r="A117" s="5" t="s">
        <v>2347</v>
      </c>
      <c r="B117" t="s">
        <v>2244</v>
      </c>
      <c r="C117" t="s">
        <v>2316</v>
      </c>
      <c r="D117" t="str">
        <f t="shared" si="2"/>
        <v>&lt;audio controls&gt;&lt;source src="samples/19 - Dynami Boogie - Sample 41.wav" type="audio/wav"&gt;Your browser does not support the audio element.&lt;/audio&gt;</v>
      </c>
      <c r="E117" t="s">
        <v>2321</v>
      </c>
      <c r="F117" t="str">
        <f t="shared" si="3"/>
        <v>19 - Dynami Boogie - Sample 41.wav</v>
      </c>
    </row>
    <row r="118" spans="1:6" x14ac:dyDescent="0.25">
      <c r="A118" s="5" t="s">
        <v>2347</v>
      </c>
      <c r="B118" t="s">
        <v>2244</v>
      </c>
      <c r="C118" t="s">
        <v>2317</v>
      </c>
      <c r="D118" t="str">
        <f>CONCATENATE("&lt;audio controls&gt;&lt;source src=""samples/",F118,""" type=""audio/wav""&gt;Your browser does not support the audio element.&lt;/audio&gt;")</f>
        <v>&lt;audio controls&gt;&lt;source src="samples/19 - Dynami Boogie - Sample 42.wav" type="audio/wav"&gt;Your browser does not support the audio element.&lt;/audio&gt;</v>
      </c>
      <c r="E118" t="s">
        <v>2322</v>
      </c>
      <c r="F118" t="str">
        <f t="shared" si="3"/>
        <v>19 - Dynami Boogie - Sample 42.wav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Quiz</vt:lpstr>
      <vt:lpstr>Sheet5</vt:lpstr>
      <vt:lpstr>Sheet7</vt:lpstr>
      <vt:lpstr>Memory Mapping</vt:lpstr>
      <vt:lpstr>Sheet4</vt:lpstr>
      <vt:lpstr>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created xsi:type="dcterms:W3CDTF">2023-08-11T22:56:09Z</dcterms:created>
  <dcterms:modified xsi:type="dcterms:W3CDTF">2025-03-11T18:18:22Z</dcterms:modified>
</cp:coreProperties>
</file>