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5.xml" ContentType="application/vnd.openxmlformats-officedocument.drawingml.chart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theme/themeOverride24.xml" ContentType="application/vnd.openxmlformats-officedocument.themeOverrid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7.xml" ContentType="application/vnd.openxmlformats-officedocument.drawingml.chart+xml"/>
  <Override PartName="/xl/theme/themeOverride25.xml" ContentType="application/vnd.openxmlformats-officedocument.themeOverride+xml"/>
  <Override PartName="/xl/charts/chart28.xml" ContentType="application/vnd.openxmlformats-officedocument.drawingml.chart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theme/themeOverride27.xml" ContentType="application/vnd.openxmlformats-officedocument.themeOverrid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theme/themeOverride28.xml" ContentType="application/vnd.openxmlformats-officedocument.themeOverride+xml"/>
  <Override PartName="/xl/charts/chart31.xml" ContentType="application/vnd.openxmlformats-officedocument.drawingml.chart+xml"/>
  <Override PartName="/xl/theme/themeOverride29.xml" ContentType="application/vnd.openxmlformats-officedocument.themeOverride+xml"/>
  <Override PartName="/xl/charts/chart32.xml" ContentType="application/vnd.openxmlformats-officedocument.drawingml.chart+xml"/>
  <Override PartName="/xl/theme/themeOverride30.xml" ContentType="application/vnd.openxmlformats-officedocument.themeOverrid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3.xml" ContentType="application/vnd.openxmlformats-officedocument.drawingml.chart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theme/themeOverride32.xml" ContentType="application/vnd.openxmlformats-officedocument.themeOverride+xml"/>
  <Override PartName="/xl/charts/chart35.xml" ContentType="application/vnd.openxmlformats-officedocument.drawingml.chart+xml"/>
  <Override PartName="/xl/theme/themeOverride33.xml" ContentType="application/vnd.openxmlformats-officedocument.themeOverrid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6.xml" ContentType="application/vnd.openxmlformats-officedocument.drawingml.chart+xml"/>
  <Override PartName="/xl/theme/themeOverride34.xml" ContentType="application/vnd.openxmlformats-officedocument.themeOverride+xml"/>
  <Override PartName="/xl/charts/chart37.xml" ContentType="application/vnd.openxmlformats-officedocument.drawingml.chart+xml"/>
  <Override PartName="/xl/theme/themeOverride35.xml" ContentType="application/vnd.openxmlformats-officedocument.themeOverride+xml"/>
  <Override PartName="/xl/charts/chart38.xml" ContentType="application/vnd.openxmlformats-officedocument.drawingml.chart+xml"/>
  <Override PartName="/xl/theme/themeOverride36.xml" ContentType="application/vnd.openxmlformats-officedocument.themeOverrid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9.xml" ContentType="application/vnd.openxmlformats-officedocument.drawingml.chart+xml"/>
  <Override PartName="/xl/theme/themeOverride37.xml" ContentType="application/vnd.openxmlformats-officedocument.themeOverride+xml"/>
  <Override PartName="/xl/charts/chart40.xml" ContentType="application/vnd.openxmlformats-officedocument.drawingml.chart+xml"/>
  <Override PartName="/xl/theme/themeOverride38.xml" ContentType="application/vnd.openxmlformats-officedocument.themeOverride+xml"/>
  <Override PartName="/xl/charts/chart41.xml" ContentType="application/vnd.openxmlformats-officedocument.drawingml.chart+xml"/>
  <Override PartName="/xl/theme/themeOverride39.xml" ContentType="application/vnd.openxmlformats-officedocument.themeOverrid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42.xml" ContentType="application/vnd.openxmlformats-officedocument.drawingml.chart+xml"/>
  <Override PartName="/xl/theme/themeOverride40.xml" ContentType="application/vnd.openxmlformats-officedocument.themeOverride+xml"/>
  <Override PartName="/xl/charts/chart43.xml" ContentType="application/vnd.openxmlformats-officedocument.drawingml.chart+xml"/>
  <Override PartName="/xl/theme/themeOverride41.xml" ContentType="application/vnd.openxmlformats-officedocument.themeOverride+xml"/>
  <Override PartName="/xl/charts/chart44.xml" ContentType="application/vnd.openxmlformats-officedocument.drawingml.chart+xml"/>
  <Override PartName="/xl/theme/themeOverride42.xml" ContentType="application/vnd.openxmlformats-officedocument.themeOverrid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45.xml" ContentType="application/vnd.openxmlformats-officedocument.drawingml.chart+xml"/>
  <Override PartName="/xl/theme/themeOverride43.xml" ContentType="application/vnd.openxmlformats-officedocument.themeOverride+xml"/>
  <Override PartName="/xl/charts/chart46.xml" ContentType="application/vnd.openxmlformats-officedocument.drawingml.chart+xml"/>
  <Override PartName="/xl/theme/themeOverride44.xml" ContentType="application/vnd.openxmlformats-officedocument.themeOverride+xml"/>
  <Override PartName="/xl/charts/chart47.xml" ContentType="application/vnd.openxmlformats-officedocument.drawingml.chart+xml"/>
  <Override PartName="/xl/theme/themeOverride45.xml" ContentType="application/vnd.openxmlformats-officedocument.themeOverride+xml"/>
  <Override PartName="/xl/charts/chart48.xml" ContentType="application/vnd.openxmlformats-officedocument.drawingml.chart+xml"/>
  <Override PartName="/xl/theme/themeOverride46.xml" ContentType="application/vnd.openxmlformats-officedocument.themeOverrid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49.xml" ContentType="application/vnd.openxmlformats-officedocument.drawingml.chart+xml"/>
  <Override PartName="/xl/theme/themeOverride47.xml" ContentType="application/vnd.openxmlformats-officedocument.themeOverride+xml"/>
  <Override PartName="/xl/charts/chart50.xml" ContentType="application/vnd.openxmlformats-officedocument.drawingml.chart+xml"/>
  <Override PartName="/xl/theme/themeOverride48.xml" ContentType="application/vnd.openxmlformats-officedocument.themeOverride+xml"/>
  <Override PartName="/xl/charts/chart51.xml" ContentType="application/vnd.openxmlformats-officedocument.drawingml.chart+xml"/>
  <Override PartName="/xl/theme/themeOverride49.xml" ContentType="application/vnd.openxmlformats-officedocument.themeOverride+xml"/>
  <Override PartName="/xl/charts/chart52.xml" ContentType="application/vnd.openxmlformats-officedocument.drawingml.chart+xml"/>
  <Override PartName="/xl/theme/themeOverride50.xml" ContentType="application/vnd.openxmlformats-officedocument.themeOverrid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53.xml" ContentType="application/vnd.openxmlformats-officedocument.drawingml.chart+xml"/>
  <Override PartName="/xl/theme/themeOverride51.xml" ContentType="application/vnd.openxmlformats-officedocument.themeOverride+xml"/>
  <Override PartName="/xl/charts/chart54.xml" ContentType="application/vnd.openxmlformats-officedocument.drawingml.chart+xml"/>
  <Override PartName="/xl/theme/themeOverride52.xml" ContentType="application/vnd.openxmlformats-officedocument.themeOverride+xml"/>
  <Override PartName="/xl/charts/chart55.xml" ContentType="application/vnd.openxmlformats-officedocument.drawingml.chart+xml"/>
  <Override PartName="/xl/theme/themeOverride53.xml" ContentType="application/vnd.openxmlformats-officedocument.themeOverride+xml"/>
  <Override PartName="/xl/charts/chart56.xml" ContentType="application/vnd.openxmlformats-officedocument.drawingml.chart+xml"/>
  <Override PartName="/xl/theme/themeOverride54.xml" ContentType="application/vnd.openxmlformats-officedocument.themeOverrid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57.xml" ContentType="application/vnd.openxmlformats-officedocument.drawingml.chart+xml"/>
  <Override PartName="/xl/theme/themeOverride55.xml" ContentType="application/vnd.openxmlformats-officedocument.themeOverride+xml"/>
  <Override PartName="/xl/charts/chart58.xml" ContentType="application/vnd.openxmlformats-officedocument.drawingml.chart+xml"/>
  <Override PartName="/xl/theme/themeOverride56.xml" ContentType="application/vnd.openxmlformats-officedocument.themeOverride+xml"/>
  <Override PartName="/xl/charts/chart59.xml" ContentType="application/vnd.openxmlformats-officedocument.drawingml.chart+xml"/>
  <Override PartName="/xl/theme/themeOverride57.xml" ContentType="application/vnd.openxmlformats-officedocument.themeOverride+xml"/>
  <Override PartName="/xl/charts/chart60.xml" ContentType="application/vnd.openxmlformats-officedocument.drawingml.chart+xml"/>
  <Override PartName="/xl/theme/themeOverride58.xml" ContentType="application/vnd.openxmlformats-officedocument.themeOverrid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61.xml" ContentType="application/vnd.openxmlformats-officedocument.drawingml.chart+xml"/>
  <Override PartName="/xl/theme/themeOverride59.xml" ContentType="application/vnd.openxmlformats-officedocument.themeOverride+xml"/>
  <Override PartName="/xl/charts/chart62.xml" ContentType="application/vnd.openxmlformats-officedocument.drawingml.chart+xml"/>
  <Override PartName="/xl/theme/themeOverride60.xml" ContentType="application/vnd.openxmlformats-officedocument.themeOverride+xml"/>
  <Override PartName="/xl/charts/chart63.xml" ContentType="application/vnd.openxmlformats-officedocument.drawingml.chart+xml"/>
  <Override PartName="/xl/theme/themeOverride61.xml" ContentType="application/vnd.openxmlformats-officedocument.themeOverride+xml"/>
  <Override PartName="/xl/charts/chart64.xml" ContentType="application/vnd.openxmlformats-officedocument.drawingml.chart+xml"/>
  <Override PartName="/xl/theme/themeOverride62.xml" ContentType="application/vnd.openxmlformats-officedocument.themeOverride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harts/chart65.xml" ContentType="application/vnd.openxmlformats-officedocument.drawingml.chart+xml"/>
  <Override PartName="/xl/theme/themeOverride63.xml" ContentType="application/vnd.openxmlformats-officedocument.themeOverride+xml"/>
  <Override PartName="/xl/charts/chart66.xml" ContentType="application/vnd.openxmlformats-officedocument.drawingml.chart+xml"/>
  <Override PartName="/xl/theme/themeOverride64.xml" ContentType="application/vnd.openxmlformats-officedocument.themeOverride+xml"/>
  <Override PartName="/xl/charts/chart67.xml" ContentType="application/vnd.openxmlformats-officedocument.drawingml.chart+xml"/>
  <Override PartName="/xl/theme/themeOverride65.xml" ContentType="application/vnd.openxmlformats-officedocument.themeOverride+xml"/>
  <Override PartName="/xl/charts/chart68.xml" ContentType="application/vnd.openxmlformats-officedocument.drawingml.chart+xml"/>
  <Override PartName="/xl/theme/themeOverride66.xml" ContentType="application/vnd.openxmlformats-officedocument.themeOverride+xml"/>
  <Override PartName="/xl/charts/chart69.xml" ContentType="application/vnd.openxmlformats-officedocument.drawingml.chart+xml"/>
  <Override PartName="/xl/theme/themeOverride67.xml" ContentType="application/vnd.openxmlformats-officedocument.themeOverride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harts/chart70.xml" ContentType="application/vnd.openxmlformats-officedocument.drawingml.chart+xml"/>
  <Override PartName="/xl/theme/themeOverride68.xml" ContentType="application/vnd.openxmlformats-officedocument.themeOverride+xml"/>
  <Override PartName="/xl/charts/chart71.xml" ContentType="application/vnd.openxmlformats-officedocument.drawingml.chart+xml"/>
  <Override PartName="/xl/theme/themeOverride69.xml" ContentType="application/vnd.openxmlformats-officedocument.themeOverride+xml"/>
  <Override PartName="/xl/charts/chart72.xml" ContentType="application/vnd.openxmlformats-officedocument.drawingml.chart+xml"/>
  <Override PartName="/xl/theme/themeOverride70.xml" ContentType="application/vnd.openxmlformats-officedocument.themeOverride+xml"/>
  <Override PartName="/xl/charts/chart73.xml" ContentType="application/vnd.openxmlformats-officedocument.drawingml.chart+xml"/>
  <Override PartName="/xl/theme/themeOverride71.xml" ContentType="application/vnd.openxmlformats-officedocument.themeOverride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harts/chart74.xml" ContentType="application/vnd.openxmlformats-officedocument.drawingml.chart+xml"/>
  <Override PartName="/xl/theme/themeOverride72.xml" ContentType="application/vnd.openxmlformats-officedocument.themeOverride+xml"/>
  <Override PartName="/xl/charts/chart75.xml" ContentType="application/vnd.openxmlformats-officedocument.drawingml.chart+xml"/>
  <Override PartName="/xl/theme/themeOverride73.xml" ContentType="application/vnd.openxmlformats-officedocument.themeOverride+xml"/>
  <Override PartName="/xl/charts/chart76.xml" ContentType="application/vnd.openxmlformats-officedocument.drawingml.chart+xml"/>
  <Override PartName="/xl/theme/themeOverride74.xml" ContentType="application/vnd.openxmlformats-officedocument.themeOverride+xml"/>
  <Override PartName="/xl/charts/chart77.xml" ContentType="application/vnd.openxmlformats-officedocument.drawingml.chart+xml"/>
  <Override PartName="/xl/theme/themeOverride75.xml" ContentType="application/vnd.openxmlformats-officedocument.themeOverride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harts/chart78.xml" ContentType="application/vnd.openxmlformats-officedocument.drawingml.chart+xml"/>
  <Override PartName="/xl/theme/themeOverride76.xml" ContentType="application/vnd.openxmlformats-officedocument.themeOverride+xml"/>
  <Override PartName="/xl/charts/chart79.xml" ContentType="application/vnd.openxmlformats-officedocument.drawingml.chart+xml"/>
  <Override PartName="/xl/theme/themeOverride77.xml" ContentType="application/vnd.openxmlformats-officedocument.themeOverride+xml"/>
  <Override PartName="/xl/charts/chart80.xml" ContentType="application/vnd.openxmlformats-officedocument.drawingml.chart+xml"/>
  <Override PartName="/xl/theme/themeOverride78.xml" ContentType="application/vnd.openxmlformats-officedocument.themeOverride+xml"/>
  <Override PartName="/xl/charts/chart81.xml" ContentType="application/vnd.openxmlformats-officedocument.drawingml.chart+xml"/>
  <Override PartName="/xl/theme/themeOverride79.xml" ContentType="application/vnd.openxmlformats-officedocument.themeOverride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harts/chart82.xml" ContentType="application/vnd.openxmlformats-officedocument.drawingml.chart+xml"/>
  <Override PartName="/xl/theme/themeOverride80.xml" ContentType="application/vnd.openxmlformats-officedocument.themeOverride+xml"/>
  <Override PartName="/xl/charts/chart83.xml" ContentType="application/vnd.openxmlformats-officedocument.drawingml.chart+xml"/>
  <Override PartName="/xl/theme/themeOverride81.xml" ContentType="application/vnd.openxmlformats-officedocument.themeOverride+xml"/>
  <Override PartName="/xl/charts/chart84.xml" ContentType="application/vnd.openxmlformats-officedocument.drawingml.chart+xml"/>
  <Override PartName="/xl/theme/themeOverride82.xml" ContentType="application/vnd.openxmlformats-officedocument.themeOverride+xml"/>
  <Override PartName="/xl/charts/chart85.xml" ContentType="application/vnd.openxmlformats-officedocument.drawingml.chart+xml"/>
  <Override PartName="/xl/theme/themeOverride83.xml" ContentType="application/vnd.openxmlformats-officedocument.themeOverride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harts/chart86.xml" ContentType="application/vnd.openxmlformats-officedocument.drawingml.chart+xml"/>
  <Override PartName="/xl/theme/themeOverride84.xml" ContentType="application/vnd.openxmlformats-officedocument.themeOverride+xml"/>
  <Override PartName="/xl/charts/chart87.xml" ContentType="application/vnd.openxmlformats-officedocument.drawingml.chart+xml"/>
  <Override PartName="/xl/theme/themeOverride85.xml" ContentType="application/vnd.openxmlformats-officedocument.themeOverride+xml"/>
  <Override PartName="/xl/charts/chart88.xml" ContentType="application/vnd.openxmlformats-officedocument.drawingml.chart+xml"/>
  <Override PartName="/xl/theme/themeOverride86.xml" ContentType="application/vnd.openxmlformats-officedocument.themeOverride+xml"/>
  <Override PartName="/xl/charts/chart89.xml" ContentType="application/vnd.openxmlformats-officedocument.drawingml.chart+xml"/>
  <Override PartName="/xl/theme/themeOverride87.xml" ContentType="application/vnd.openxmlformats-officedocument.themeOverride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harts/chart90.xml" ContentType="application/vnd.openxmlformats-officedocument.drawingml.chart+xml"/>
  <Override PartName="/xl/theme/themeOverride88.xml" ContentType="application/vnd.openxmlformats-officedocument.themeOverride+xml"/>
  <Override PartName="/xl/charts/chart91.xml" ContentType="application/vnd.openxmlformats-officedocument.drawingml.chart+xml"/>
  <Override PartName="/xl/theme/themeOverride89.xml" ContentType="application/vnd.openxmlformats-officedocument.themeOverride+xml"/>
  <Override PartName="/xl/charts/chart92.xml" ContentType="application/vnd.openxmlformats-officedocument.drawingml.chart+xml"/>
  <Override PartName="/xl/theme/themeOverride90.xml" ContentType="application/vnd.openxmlformats-officedocument.themeOverride+xml"/>
  <Override PartName="/xl/charts/chart93.xml" ContentType="application/vnd.openxmlformats-officedocument.drawingml.chart+xml"/>
  <Override PartName="/xl/theme/themeOverride91.xml" ContentType="application/vnd.openxmlformats-officedocument.themeOverride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charts/chart94.xml" ContentType="application/vnd.openxmlformats-officedocument.drawingml.chart+xml"/>
  <Override PartName="/xl/theme/themeOverride92.xml" ContentType="application/vnd.openxmlformats-officedocument.themeOverride+xml"/>
  <Override PartName="/xl/charts/chart95.xml" ContentType="application/vnd.openxmlformats-officedocument.drawingml.chart+xml"/>
  <Override PartName="/xl/theme/themeOverride93.xml" ContentType="application/vnd.openxmlformats-officedocument.themeOverride+xml"/>
  <Override PartName="/xl/charts/chart96.xml" ContentType="application/vnd.openxmlformats-officedocument.drawingml.chart+xml"/>
  <Override PartName="/xl/theme/themeOverride94.xml" ContentType="application/vnd.openxmlformats-officedocument.themeOverride+xml"/>
  <Override PartName="/xl/charts/chart97.xml" ContentType="application/vnd.openxmlformats-officedocument.drawingml.chart+xml"/>
  <Override PartName="/xl/theme/themeOverride9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_programming\python\__обучение\_загрузка\"/>
    </mc:Choice>
  </mc:AlternateContent>
  <bookViews>
    <workbookView xWindow="-15" yWindow="0" windowWidth="2175" windowHeight="0" tabRatio="729" activeTab="1"/>
  </bookViews>
  <sheets>
    <sheet name="Блоки" sheetId="17" r:id="rId1"/>
    <sheet name="Бланк дня" sheetId="19" r:id="rId2"/>
    <sheet name="Анализ месяца" sheetId="18" r:id="rId3"/>
    <sheet name="1" sheetId="132" r:id="rId4"/>
    <sheet name="2" sheetId="131" r:id="rId5"/>
    <sheet name="3" sheetId="130" r:id="rId6"/>
    <sheet name="4" sheetId="97" r:id="rId7"/>
    <sheet name="5" sheetId="109" r:id="rId8"/>
    <sheet name="6" sheetId="111" r:id="rId9"/>
    <sheet name="7" sheetId="117" r:id="rId10"/>
    <sheet name="8" sheetId="118" r:id="rId11"/>
    <sheet name="9" sheetId="145" r:id="rId12"/>
    <sheet name="10" sheetId="146" r:id="rId13"/>
    <sheet name="11" sheetId="119" r:id="rId14"/>
    <sheet name="12" sheetId="120" r:id="rId15"/>
    <sheet name="13" sheetId="121" r:id="rId16"/>
    <sheet name="14" sheetId="122" r:id="rId17"/>
    <sheet name="15" sheetId="123" r:id="rId18"/>
    <sheet name="16" sheetId="135" r:id="rId19"/>
    <sheet name="17" sheetId="136" r:id="rId20"/>
    <sheet name="18" sheetId="124" r:id="rId21"/>
    <sheet name="19" sheetId="137" r:id="rId22"/>
    <sheet name="20" sheetId="138" r:id="rId23"/>
    <sheet name="21" sheetId="139" r:id="rId24"/>
    <sheet name="22" sheetId="140" r:id="rId25"/>
    <sheet name="23" sheetId="141" r:id="rId26"/>
    <sheet name="24" sheetId="142" r:id="rId27"/>
    <sheet name="25" sheetId="125" r:id="rId28"/>
    <sheet name="26" sheetId="143" r:id="rId29"/>
    <sheet name="27" sheetId="144" r:id="rId30"/>
    <sheet name="28" sheetId="126" r:id="rId31"/>
    <sheet name="29" sheetId="127" r:id="rId32"/>
    <sheet name="30" sheetId="128" r:id="rId33"/>
    <sheet name="31" sheetId="129" r:id="rId34"/>
  </sheets>
  <definedNames>
    <definedName name="Блок" localSheetId="0">#REF!</definedName>
    <definedName name="Блок">Блоки!$C$3:$C$6</definedName>
  </definedNames>
  <calcPr calcId="162913"/>
</workbook>
</file>

<file path=xl/calcChain.xml><?xml version="1.0" encoding="utf-8"?>
<calcChain xmlns="http://schemas.openxmlformats.org/spreadsheetml/2006/main">
  <c r="H7" i="128" l="1"/>
  <c r="H9" i="127" l="1"/>
  <c r="H8" i="127"/>
  <c r="H4" i="144"/>
  <c r="H9" i="141" l="1"/>
  <c r="H10" i="140"/>
  <c r="H14" i="139"/>
  <c r="H13" i="139"/>
  <c r="H12" i="139"/>
  <c r="H11" i="139"/>
  <c r="H10" i="139"/>
  <c r="H4" i="139"/>
  <c r="H7" i="139"/>
  <c r="H15" i="123"/>
  <c r="H16" i="123"/>
  <c r="H12" i="123"/>
  <c r="H13" i="123"/>
  <c r="H14" i="123"/>
  <c r="H10" i="122"/>
  <c r="H13" i="121"/>
  <c r="H12" i="121"/>
  <c r="H11" i="121"/>
  <c r="H10" i="121"/>
  <c r="H9" i="121"/>
  <c r="H15" i="121"/>
  <c r="H6" i="120" l="1"/>
  <c r="H7" i="120"/>
  <c r="H8" i="120"/>
  <c r="H9" i="120"/>
  <c r="H10" i="120"/>
  <c r="H11" i="120"/>
  <c r="H10" i="145"/>
  <c r="H10" i="118"/>
  <c r="H11" i="118"/>
  <c r="H13" i="111"/>
  <c r="H12" i="111"/>
  <c r="H11" i="111"/>
  <c r="H10" i="111"/>
  <c r="H9" i="111"/>
  <c r="H8" i="111"/>
  <c r="H7" i="111"/>
  <c r="H9" i="128" l="1"/>
  <c r="H14" i="127"/>
  <c r="H12" i="127"/>
  <c r="H13" i="127"/>
  <c r="H16" i="142" l="1"/>
  <c r="H15" i="142"/>
  <c r="H14" i="142"/>
  <c r="H13" i="142"/>
  <c r="H12" i="142"/>
  <c r="H11" i="142"/>
  <c r="H10" i="142"/>
  <c r="H9" i="142"/>
  <c r="H8" i="142"/>
  <c r="H7" i="142"/>
  <c r="H14" i="141"/>
  <c r="H15" i="141"/>
  <c r="H16" i="141"/>
  <c r="H13" i="141"/>
  <c r="H12" i="141"/>
  <c r="H11" i="141"/>
  <c r="H10" i="141"/>
  <c r="H8" i="141"/>
  <c r="H7" i="141"/>
  <c r="H6" i="141"/>
  <c r="H5" i="141"/>
  <c r="H4" i="141"/>
  <c r="H15" i="124"/>
  <c r="H14" i="124"/>
  <c r="H13" i="124"/>
  <c r="H12" i="124"/>
  <c r="H11" i="124"/>
  <c r="H10" i="124"/>
  <c r="H9" i="124"/>
  <c r="H4" i="124"/>
  <c r="H11" i="122"/>
  <c r="H12" i="122"/>
  <c r="H4" i="145"/>
  <c r="H5" i="145"/>
  <c r="H6" i="145"/>
  <c r="H7" i="145"/>
  <c r="H8" i="145"/>
  <c r="H9" i="145"/>
  <c r="H11" i="145"/>
  <c r="H12" i="118"/>
  <c r="H13" i="118"/>
  <c r="H8" i="118"/>
  <c r="H7" i="118"/>
  <c r="H9" i="132"/>
  <c r="H10" i="132"/>
  <c r="H11" i="132"/>
  <c r="H12" i="132"/>
  <c r="H8" i="132"/>
  <c r="F25" i="117" l="1"/>
  <c r="E25" i="117"/>
  <c r="H8" i="131"/>
  <c r="H7" i="131"/>
  <c r="E37" i="129" l="1"/>
  <c r="D37" i="129"/>
  <c r="E36" i="129"/>
  <c r="D36" i="129"/>
  <c r="E35" i="129"/>
  <c r="D35" i="129"/>
  <c r="E34" i="129"/>
  <c r="D34" i="129"/>
  <c r="E33" i="129"/>
  <c r="D33" i="129"/>
  <c r="E32" i="129"/>
  <c r="D32" i="129"/>
  <c r="D31" i="129"/>
  <c r="E30" i="129"/>
  <c r="D30" i="129"/>
  <c r="E29" i="129"/>
  <c r="D29" i="129"/>
  <c r="E28" i="129"/>
  <c r="D28" i="129"/>
  <c r="F25" i="129"/>
  <c r="G25" i="129" s="1"/>
  <c r="E25" i="129"/>
  <c r="H23" i="129"/>
  <c r="H22" i="129"/>
  <c r="H21" i="129"/>
  <c r="H20" i="129"/>
  <c r="H19" i="129"/>
  <c r="H18" i="129"/>
  <c r="H17" i="129"/>
  <c r="H16" i="129"/>
  <c r="H15" i="129"/>
  <c r="H14" i="129"/>
  <c r="H13" i="129"/>
  <c r="H12" i="129"/>
  <c r="H11" i="129"/>
  <c r="H10" i="129"/>
  <c r="H9" i="129"/>
  <c r="H8" i="129"/>
  <c r="H7" i="129"/>
  <c r="H6" i="129"/>
  <c r="H5" i="129"/>
  <c r="E31" i="129" s="1"/>
  <c r="H4" i="129"/>
  <c r="E37" i="128"/>
  <c r="D37" i="128"/>
  <c r="E36" i="128"/>
  <c r="D36" i="128"/>
  <c r="E35" i="128"/>
  <c r="D35" i="128"/>
  <c r="E34" i="128"/>
  <c r="D34" i="128"/>
  <c r="E33" i="128"/>
  <c r="D33" i="128"/>
  <c r="E32" i="128"/>
  <c r="D32" i="128"/>
  <c r="E31" i="128"/>
  <c r="D31" i="128"/>
  <c r="D30" i="128"/>
  <c r="D29" i="128"/>
  <c r="E28" i="128"/>
  <c r="D28" i="128"/>
  <c r="F25" i="128"/>
  <c r="E25" i="128"/>
  <c r="H23" i="128"/>
  <c r="H22" i="128"/>
  <c r="H21" i="128"/>
  <c r="H20" i="128"/>
  <c r="H19" i="128"/>
  <c r="H18" i="128"/>
  <c r="H17" i="128"/>
  <c r="H16" i="128"/>
  <c r="H15" i="128"/>
  <c r="H14" i="128"/>
  <c r="H13" i="128"/>
  <c r="H12" i="128"/>
  <c r="H11" i="128"/>
  <c r="H10" i="128"/>
  <c r="H8" i="128"/>
  <c r="H6" i="128"/>
  <c r="H5" i="128"/>
  <c r="H4" i="128"/>
  <c r="E37" i="127"/>
  <c r="D37" i="127"/>
  <c r="E36" i="127"/>
  <c r="D36" i="127"/>
  <c r="D35" i="127"/>
  <c r="D34" i="127"/>
  <c r="E33" i="127"/>
  <c r="D33" i="127"/>
  <c r="D32" i="127"/>
  <c r="D31" i="127"/>
  <c r="D30" i="127"/>
  <c r="D29" i="127"/>
  <c r="E28" i="127"/>
  <c r="D28" i="127"/>
  <c r="F25" i="127"/>
  <c r="E25" i="127"/>
  <c r="H23" i="127"/>
  <c r="H22" i="127"/>
  <c r="H21" i="127"/>
  <c r="H20" i="127"/>
  <c r="H19" i="127"/>
  <c r="H18" i="127"/>
  <c r="H17" i="127"/>
  <c r="H16" i="127"/>
  <c r="H15" i="127"/>
  <c r="H11" i="127"/>
  <c r="H10" i="127"/>
  <c r="E31" i="127"/>
  <c r="H7" i="127"/>
  <c r="E34" i="127" s="1"/>
  <c r="H6" i="127"/>
  <c r="E32" i="127" s="1"/>
  <c r="H5" i="127"/>
  <c r="H4" i="127"/>
  <c r="E37" i="126"/>
  <c r="D37" i="126"/>
  <c r="E36" i="126"/>
  <c r="D36" i="126"/>
  <c r="D35" i="126"/>
  <c r="E34" i="126"/>
  <c r="D34" i="126"/>
  <c r="E33" i="126"/>
  <c r="D33" i="126"/>
  <c r="D32" i="126"/>
  <c r="D31" i="126"/>
  <c r="E30" i="126"/>
  <c r="D30" i="126"/>
  <c r="D29" i="126"/>
  <c r="E28" i="126"/>
  <c r="D28" i="126"/>
  <c r="F25" i="126"/>
  <c r="E25" i="126"/>
  <c r="H23" i="126"/>
  <c r="H22" i="126"/>
  <c r="H21" i="126"/>
  <c r="H20" i="126"/>
  <c r="H19" i="126"/>
  <c r="H18" i="126"/>
  <c r="H17" i="126"/>
  <c r="H16" i="126"/>
  <c r="H15" i="126"/>
  <c r="H14" i="126"/>
  <c r="H13" i="126"/>
  <c r="E32" i="126" s="1"/>
  <c r="H12" i="126"/>
  <c r="H11" i="126"/>
  <c r="H10" i="126"/>
  <c r="H9" i="126"/>
  <c r="E31" i="126" s="1"/>
  <c r="H8" i="126"/>
  <c r="H7" i="126"/>
  <c r="H6" i="126"/>
  <c r="H5" i="126"/>
  <c r="H4" i="126"/>
  <c r="E37" i="144"/>
  <c r="D37" i="144"/>
  <c r="E36" i="144"/>
  <c r="D36" i="144"/>
  <c r="E35" i="144"/>
  <c r="D35" i="144"/>
  <c r="E34" i="144"/>
  <c r="D34" i="144"/>
  <c r="E33" i="144"/>
  <c r="D33" i="144"/>
  <c r="D32" i="144"/>
  <c r="E31" i="144"/>
  <c r="D31" i="144"/>
  <c r="D30" i="144"/>
  <c r="D29" i="144"/>
  <c r="E28" i="144"/>
  <c r="D28" i="144"/>
  <c r="F25" i="144"/>
  <c r="E25" i="144"/>
  <c r="H23" i="144"/>
  <c r="H22" i="144"/>
  <c r="H21" i="144"/>
  <c r="H20" i="144"/>
  <c r="H19" i="144"/>
  <c r="H18" i="144"/>
  <c r="H17" i="144"/>
  <c r="H16" i="144"/>
  <c r="H15" i="144"/>
  <c r="H14" i="144"/>
  <c r="H13" i="144"/>
  <c r="H12" i="144"/>
  <c r="E30" i="144" s="1"/>
  <c r="H11" i="144"/>
  <c r="E32" i="144" s="1"/>
  <c r="H10" i="144"/>
  <c r="H9" i="144"/>
  <c r="H8" i="144"/>
  <c r="H7" i="144"/>
  <c r="H6" i="144"/>
  <c r="H5" i="144"/>
  <c r="E29" i="144"/>
  <c r="E37" i="143"/>
  <c r="D37" i="143"/>
  <c r="E36" i="143"/>
  <c r="D36" i="143"/>
  <c r="E35" i="143"/>
  <c r="D35" i="143"/>
  <c r="E34" i="143"/>
  <c r="D34" i="143"/>
  <c r="E33" i="143"/>
  <c r="D33" i="143"/>
  <c r="D32" i="143"/>
  <c r="E31" i="143"/>
  <c r="D31" i="143"/>
  <c r="D30" i="143"/>
  <c r="D29" i="143"/>
  <c r="E28" i="143"/>
  <c r="D28" i="143"/>
  <c r="F25" i="143"/>
  <c r="E25" i="143"/>
  <c r="H23" i="143"/>
  <c r="H22" i="143"/>
  <c r="H21" i="143"/>
  <c r="H20" i="143"/>
  <c r="H19" i="143"/>
  <c r="H18" i="143"/>
  <c r="H17" i="143"/>
  <c r="H16" i="143"/>
  <c r="H15" i="143"/>
  <c r="H14" i="143"/>
  <c r="H13" i="143"/>
  <c r="H12" i="143"/>
  <c r="E32" i="143" s="1"/>
  <c r="H11" i="143"/>
  <c r="H10" i="143"/>
  <c r="H9" i="143"/>
  <c r="E30" i="143" s="1"/>
  <c r="H8" i="143"/>
  <c r="H7" i="143"/>
  <c r="H6" i="143"/>
  <c r="H5" i="143"/>
  <c r="H4" i="143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31" i="125"/>
  <c r="D31" i="125"/>
  <c r="E30" i="125"/>
  <c r="D30" i="125"/>
  <c r="D29" i="125"/>
  <c r="E28" i="125"/>
  <c r="D28" i="125"/>
  <c r="F25" i="125"/>
  <c r="E25" i="125"/>
  <c r="H23" i="125"/>
  <c r="H22" i="125"/>
  <c r="H21" i="125"/>
  <c r="H20" i="125"/>
  <c r="H19" i="125"/>
  <c r="H18" i="125"/>
  <c r="H17" i="125"/>
  <c r="H16" i="125"/>
  <c r="H15" i="125"/>
  <c r="H14" i="125"/>
  <c r="H13" i="125"/>
  <c r="H12" i="125"/>
  <c r="H11" i="125"/>
  <c r="H10" i="125"/>
  <c r="H9" i="125"/>
  <c r="H8" i="125"/>
  <c r="H7" i="125"/>
  <c r="H6" i="125"/>
  <c r="H5" i="125"/>
  <c r="H4" i="125"/>
  <c r="E37" i="142"/>
  <c r="D37" i="142"/>
  <c r="E36" i="142"/>
  <c r="D36" i="142"/>
  <c r="E35" i="142"/>
  <c r="D35" i="142"/>
  <c r="E34" i="142"/>
  <c r="D34" i="142"/>
  <c r="D33" i="142"/>
  <c r="E32" i="142"/>
  <c r="D32" i="142"/>
  <c r="E31" i="142"/>
  <c r="D31" i="142"/>
  <c r="D30" i="142"/>
  <c r="D29" i="142"/>
  <c r="E28" i="142"/>
  <c r="D28" i="142"/>
  <c r="F25" i="142"/>
  <c r="E25" i="142"/>
  <c r="H23" i="142"/>
  <c r="H22" i="142"/>
  <c r="H21" i="142"/>
  <c r="H20" i="142"/>
  <c r="H19" i="142"/>
  <c r="H18" i="142"/>
  <c r="H17" i="142"/>
  <c r="E30" i="142"/>
  <c r="E33" i="142"/>
  <c r="H6" i="142"/>
  <c r="H5" i="142"/>
  <c r="H4" i="142"/>
  <c r="E37" i="141"/>
  <c r="D37" i="141"/>
  <c r="D36" i="141"/>
  <c r="E35" i="141"/>
  <c r="D35" i="141"/>
  <c r="E34" i="141"/>
  <c r="D34" i="141"/>
  <c r="E33" i="141"/>
  <c r="D33" i="141"/>
  <c r="E32" i="141"/>
  <c r="D32" i="141"/>
  <c r="D31" i="141"/>
  <c r="E30" i="141"/>
  <c r="D30" i="141"/>
  <c r="E29" i="141"/>
  <c r="D29" i="141"/>
  <c r="E28" i="141"/>
  <c r="D28" i="141"/>
  <c r="F25" i="141"/>
  <c r="E25" i="141"/>
  <c r="H23" i="141"/>
  <c r="H22" i="141"/>
  <c r="H21" i="141"/>
  <c r="H20" i="141"/>
  <c r="H19" i="141"/>
  <c r="H18" i="141"/>
  <c r="H17" i="141"/>
  <c r="E31" i="141"/>
  <c r="E36" i="141"/>
  <c r="E37" i="140"/>
  <c r="D37" i="140"/>
  <c r="D36" i="140"/>
  <c r="E35" i="140"/>
  <c r="D35" i="140"/>
  <c r="E34" i="140"/>
  <c r="D34" i="140"/>
  <c r="E33" i="140"/>
  <c r="D33" i="140"/>
  <c r="D32" i="140"/>
  <c r="E31" i="140"/>
  <c r="D31" i="140"/>
  <c r="E30" i="140"/>
  <c r="D30" i="140"/>
  <c r="D29" i="140"/>
  <c r="D28" i="140"/>
  <c r="F25" i="140"/>
  <c r="E25" i="140"/>
  <c r="H23" i="140"/>
  <c r="H22" i="140"/>
  <c r="H21" i="140"/>
  <c r="H20" i="140"/>
  <c r="H19" i="140"/>
  <c r="H18" i="140"/>
  <c r="H17" i="140"/>
  <c r="H16" i="140"/>
  <c r="H15" i="140"/>
  <c r="H14" i="140"/>
  <c r="H13" i="140"/>
  <c r="E32" i="140" s="1"/>
  <c r="H12" i="140"/>
  <c r="H11" i="140"/>
  <c r="H9" i="140"/>
  <c r="H8" i="140"/>
  <c r="H7" i="140"/>
  <c r="H6" i="140"/>
  <c r="H5" i="140"/>
  <c r="E28" i="140" s="1"/>
  <c r="H4" i="140"/>
  <c r="E37" i="139"/>
  <c r="D37" i="139"/>
  <c r="E36" i="139"/>
  <c r="D36" i="139"/>
  <c r="D35" i="139"/>
  <c r="E34" i="139"/>
  <c r="D34" i="139"/>
  <c r="E33" i="139"/>
  <c r="D33" i="139"/>
  <c r="E32" i="139"/>
  <c r="D32" i="139"/>
  <c r="E31" i="139"/>
  <c r="D31" i="139"/>
  <c r="E30" i="139"/>
  <c r="D30" i="139"/>
  <c r="D29" i="139"/>
  <c r="E28" i="139"/>
  <c r="D28" i="139"/>
  <c r="F25" i="139"/>
  <c r="E25" i="139"/>
  <c r="H23" i="139"/>
  <c r="H22" i="139"/>
  <c r="H21" i="139"/>
  <c r="H20" i="139"/>
  <c r="H19" i="139"/>
  <c r="H18" i="139"/>
  <c r="H17" i="139"/>
  <c r="H16" i="139"/>
  <c r="H15" i="139"/>
  <c r="H9" i="139"/>
  <c r="H8" i="139"/>
  <c r="H6" i="139"/>
  <c r="E35" i="139" s="1"/>
  <c r="H5" i="139"/>
  <c r="E37" i="138"/>
  <c r="D37" i="138"/>
  <c r="E36" i="138"/>
  <c r="D36" i="138"/>
  <c r="D35" i="138"/>
  <c r="E34" i="138"/>
  <c r="D34" i="138"/>
  <c r="E33" i="138"/>
  <c r="D33" i="138"/>
  <c r="E32" i="138"/>
  <c r="D32" i="138"/>
  <c r="E31" i="138"/>
  <c r="D31" i="138"/>
  <c r="E30" i="138"/>
  <c r="D30" i="138"/>
  <c r="D29" i="138"/>
  <c r="E28" i="138"/>
  <c r="D28" i="138"/>
  <c r="F25" i="138"/>
  <c r="E25" i="138"/>
  <c r="H23" i="138"/>
  <c r="H22" i="138"/>
  <c r="H21" i="138"/>
  <c r="H20" i="138"/>
  <c r="H19" i="138"/>
  <c r="H18" i="138"/>
  <c r="H17" i="138"/>
  <c r="H16" i="138"/>
  <c r="H15" i="138"/>
  <c r="H14" i="138"/>
  <c r="H13" i="138"/>
  <c r="H12" i="138"/>
  <c r="H11" i="138"/>
  <c r="E35" i="138" s="1"/>
  <c r="H10" i="138"/>
  <c r="H9" i="138"/>
  <c r="H8" i="138"/>
  <c r="H7" i="138"/>
  <c r="H6" i="138"/>
  <c r="H5" i="138"/>
  <c r="H4" i="138"/>
  <c r="E37" i="137"/>
  <c r="D37" i="137"/>
  <c r="E36" i="137"/>
  <c r="D36" i="137"/>
  <c r="E35" i="137"/>
  <c r="D35" i="137"/>
  <c r="E34" i="137"/>
  <c r="D34" i="137"/>
  <c r="E33" i="137"/>
  <c r="D33" i="137"/>
  <c r="E32" i="137"/>
  <c r="D32" i="137"/>
  <c r="E31" i="137"/>
  <c r="D31" i="137"/>
  <c r="E30" i="137"/>
  <c r="D30" i="137"/>
  <c r="D29" i="137"/>
  <c r="D28" i="137"/>
  <c r="F25" i="137"/>
  <c r="E25" i="137"/>
  <c r="H23" i="137"/>
  <c r="H22" i="137"/>
  <c r="H21" i="137"/>
  <c r="H20" i="137"/>
  <c r="H19" i="137"/>
  <c r="H18" i="137"/>
  <c r="H17" i="137"/>
  <c r="H16" i="137"/>
  <c r="H15" i="137"/>
  <c r="H14" i="137"/>
  <c r="H13" i="137"/>
  <c r="H12" i="137"/>
  <c r="H11" i="137"/>
  <c r="H10" i="137"/>
  <c r="H9" i="137"/>
  <c r="H8" i="137"/>
  <c r="H7" i="137"/>
  <c r="H6" i="137"/>
  <c r="H5" i="137"/>
  <c r="E28" i="137" s="1"/>
  <c r="H4" i="137"/>
  <c r="E37" i="124"/>
  <c r="D37" i="124"/>
  <c r="E36" i="124"/>
  <c r="D36" i="124"/>
  <c r="D35" i="124"/>
  <c r="E34" i="124"/>
  <c r="D34" i="124"/>
  <c r="E33" i="124"/>
  <c r="D33" i="124"/>
  <c r="D32" i="124"/>
  <c r="E31" i="124"/>
  <c r="D31" i="124"/>
  <c r="E30" i="124"/>
  <c r="D30" i="124"/>
  <c r="E29" i="124"/>
  <c r="D29" i="124"/>
  <c r="E28" i="124"/>
  <c r="D28" i="124"/>
  <c r="F25" i="124"/>
  <c r="E25" i="124"/>
  <c r="H23" i="124"/>
  <c r="H22" i="124"/>
  <c r="H21" i="124"/>
  <c r="H20" i="124"/>
  <c r="H19" i="124"/>
  <c r="H18" i="124"/>
  <c r="H17" i="124"/>
  <c r="H16" i="124"/>
  <c r="H8" i="124"/>
  <c r="E35" i="124" s="1"/>
  <c r="H7" i="124"/>
  <c r="H6" i="124"/>
  <c r="H5" i="124"/>
  <c r="E37" i="136"/>
  <c r="D37" i="136"/>
  <c r="D36" i="136"/>
  <c r="E35" i="136"/>
  <c r="D35" i="136"/>
  <c r="E34" i="136"/>
  <c r="D34" i="136"/>
  <c r="E33" i="136"/>
  <c r="D33" i="136"/>
  <c r="E32" i="136"/>
  <c r="D32" i="136"/>
  <c r="E31" i="136"/>
  <c r="D31" i="136"/>
  <c r="D30" i="136"/>
  <c r="D29" i="136"/>
  <c r="E28" i="136"/>
  <c r="D28" i="136"/>
  <c r="F25" i="136"/>
  <c r="E25" i="136"/>
  <c r="H23" i="136"/>
  <c r="H22" i="136"/>
  <c r="H21" i="136"/>
  <c r="H20" i="136"/>
  <c r="H19" i="136"/>
  <c r="H18" i="136"/>
  <c r="H17" i="136"/>
  <c r="H16" i="136"/>
  <c r="H15" i="136"/>
  <c r="H14" i="136"/>
  <c r="H13" i="136"/>
  <c r="H12" i="136"/>
  <c r="H11" i="136"/>
  <c r="H10" i="136"/>
  <c r="E36" i="136" s="1"/>
  <c r="H9" i="136"/>
  <c r="H8" i="136"/>
  <c r="H7" i="136"/>
  <c r="H6" i="136"/>
  <c r="H5" i="136"/>
  <c r="H4" i="136"/>
  <c r="E37" i="135"/>
  <c r="D37" i="135"/>
  <c r="E36" i="135"/>
  <c r="D36" i="135"/>
  <c r="D35" i="135"/>
  <c r="E34" i="135"/>
  <c r="D34" i="135"/>
  <c r="E33" i="135"/>
  <c r="D33" i="135"/>
  <c r="E32" i="135"/>
  <c r="D32" i="135"/>
  <c r="D31" i="135"/>
  <c r="E30" i="135"/>
  <c r="D30" i="135"/>
  <c r="D29" i="135"/>
  <c r="D28" i="135"/>
  <c r="F25" i="135"/>
  <c r="E25" i="135"/>
  <c r="H23" i="135"/>
  <c r="H22" i="135"/>
  <c r="H21" i="135"/>
  <c r="H20" i="135"/>
  <c r="H19" i="135"/>
  <c r="H18" i="135"/>
  <c r="H17" i="135"/>
  <c r="H16" i="135"/>
  <c r="H15" i="135"/>
  <c r="H14" i="135"/>
  <c r="H13" i="135"/>
  <c r="H12" i="135"/>
  <c r="E35" i="135" s="1"/>
  <c r="H11" i="135"/>
  <c r="H10" i="135"/>
  <c r="H9" i="135"/>
  <c r="H8" i="135"/>
  <c r="H7" i="135"/>
  <c r="H6" i="135"/>
  <c r="H5" i="135"/>
  <c r="E28" i="135" s="1"/>
  <c r="H4" i="135"/>
  <c r="E37" i="123"/>
  <c r="D37" i="123"/>
  <c r="E36" i="123"/>
  <c r="D36" i="123"/>
  <c r="E35" i="123"/>
  <c r="D35" i="123"/>
  <c r="D34" i="123"/>
  <c r="E33" i="123"/>
  <c r="D33" i="123"/>
  <c r="E32" i="123"/>
  <c r="D32" i="123"/>
  <c r="D31" i="123"/>
  <c r="D30" i="123"/>
  <c r="D29" i="123"/>
  <c r="D28" i="123"/>
  <c r="F25" i="123"/>
  <c r="E25" i="123"/>
  <c r="H23" i="123"/>
  <c r="H22" i="123"/>
  <c r="H21" i="123"/>
  <c r="H20" i="123"/>
  <c r="H19" i="123"/>
  <c r="H18" i="123"/>
  <c r="H17" i="123"/>
  <c r="H11" i="123"/>
  <c r="H10" i="123"/>
  <c r="E34" i="123" s="1"/>
  <c r="H9" i="123"/>
  <c r="H8" i="123"/>
  <c r="H7" i="123"/>
  <c r="E30" i="123" s="1"/>
  <c r="H6" i="123"/>
  <c r="H5" i="123"/>
  <c r="E28" i="123" s="1"/>
  <c r="H4" i="123"/>
  <c r="E37" i="122"/>
  <c r="D37" i="122"/>
  <c r="E36" i="122"/>
  <c r="D36" i="122"/>
  <c r="D35" i="122"/>
  <c r="D34" i="122"/>
  <c r="D33" i="122"/>
  <c r="E32" i="122"/>
  <c r="D32" i="122"/>
  <c r="E31" i="122"/>
  <c r="D31" i="122"/>
  <c r="E30" i="122"/>
  <c r="D30" i="122"/>
  <c r="D29" i="122"/>
  <c r="D28" i="122"/>
  <c r="F25" i="122"/>
  <c r="E25" i="122"/>
  <c r="H23" i="122"/>
  <c r="H22" i="122"/>
  <c r="H21" i="122"/>
  <c r="H20" i="122"/>
  <c r="H19" i="122"/>
  <c r="H18" i="122"/>
  <c r="H17" i="122"/>
  <c r="H16" i="122"/>
  <c r="H15" i="122"/>
  <c r="H14" i="122"/>
  <c r="H13" i="122"/>
  <c r="H9" i="122"/>
  <c r="H8" i="122"/>
  <c r="E34" i="122" s="1"/>
  <c r="H7" i="122"/>
  <c r="E33" i="122" s="1"/>
  <c r="H6" i="122"/>
  <c r="H5" i="122"/>
  <c r="H4" i="122"/>
  <c r="E37" i="121"/>
  <c r="D37" i="121"/>
  <c r="E36" i="121"/>
  <c r="D36" i="121"/>
  <c r="D35" i="121"/>
  <c r="E34" i="121"/>
  <c r="D34" i="121"/>
  <c r="E33" i="121"/>
  <c r="D33" i="121"/>
  <c r="E32" i="121"/>
  <c r="D32" i="121"/>
  <c r="E31" i="121"/>
  <c r="D31" i="121"/>
  <c r="E30" i="121"/>
  <c r="D30" i="121"/>
  <c r="D29" i="121"/>
  <c r="D28" i="121"/>
  <c r="F25" i="121"/>
  <c r="E25" i="121"/>
  <c r="H23" i="121"/>
  <c r="H22" i="121"/>
  <c r="H21" i="121"/>
  <c r="H20" i="121"/>
  <c r="H19" i="121"/>
  <c r="H18" i="121"/>
  <c r="H17" i="121"/>
  <c r="H16" i="121"/>
  <c r="H14" i="121"/>
  <c r="H8" i="121"/>
  <c r="E35" i="121" s="1"/>
  <c r="H7" i="121"/>
  <c r="H6" i="121"/>
  <c r="H5" i="121"/>
  <c r="H4" i="121"/>
  <c r="E37" i="120"/>
  <c r="D37" i="120"/>
  <c r="D36" i="120"/>
  <c r="D35" i="120"/>
  <c r="D34" i="120"/>
  <c r="E33" i="120"/>
  <c r="D33" i="120"/>
  <c r="D32" i="120"/>
  <c r="E31" i="120"/>
  <c r="D31" i="120"/>
  <c r="D30" i="120"/>
  <c r="D29" i="120"/>
  <c r="D28" i="120"/>
  <c r="F25" i="120"/>
  <c r="E25" i="120"/>
  <c r="H23" i="120"/>
  <c r="H22" i="120"/>
  <c r="H21" i="120"/>
  <c r="H20" i="120"/>
  <c r="H19" i="120"/>
  <c r="H18" i="120"/>
  <c r="H17" i="120"/>
  <c r="H16" i="120"/>
  <c r="H15" i="120"/>
  <c r="H14" i="120"/>
  <c r="H13" i="120"/>
  <c r="E34" i="120" s="1"/>
  <c r="H12" i="120"/>
  <c r="E30" i="120" s="1"/>
  <c r="E35" i="120"/>
  <c r="E36" i="120"/>
  <c r="E29" i="120"/>
  <c r="H5" i="120"/>
  <c r="H4" i="120"/>
  <c r="E32" i="120" s="1"/>
  <c r="E37" i="119"/>
  <c r="D37" i="119"/>
  <c r="E36" i="119"/>
  <c r="D36" i="119"/>
  <c r="D35" i="119"/>
  <c r="E34" i="119"/>
  <c r="D34" i="119"/>
  <c r="E33" i="119"/>
  <c r="D33" i="119"/>
  <c r="D32" i="119"/>
  <c r="D31" i="119"/>
  <c r="E30" i="119"/>
  <c r="D30" i="119"/>
  <c r="D29" i="119"/>
  <c r="E28" i="119"/>
  <c r="D28" i="119"/>
  <c r="F25" i="119"/>
  <c r="E25" i="119"/>
  <c r="H23" i="119"/>
  <c r="H22" i="119"/>
  <c r="H21" i="119"/>
  <c r="H20" i="119"/>
  <c r="H19" i="119"/>
  <c r="H18" i="119"/>
  <c r="H17" i="119"/>
  <c r="H16" i="119"/>
  <c r="H15" i="119"/>
  <c r="H14" i="119"/>
  <c r="E31" i="119" s="1"/>
  <c r="H13" i="119"/>
  <c r="H12" i="119"/>
  <c r="H11" i="119"/>
  <c r="H10" i="119"/>
  <c r="H9" i="119"/>
  <c r="H8" i="119"/>
  <c r="E35" i="119" s="1"/>
  <c r="H7" i="119"/>
  <c r="H6" i="119"/>
  <c r="E32" i="119" s="1"/>
  <c r="H5" i="119"/>
  <c r="H4" i="119"/>
  <c r="E29" i="119" s="1"/>
  <c r="E37" i="146"/>
  <c r="D37" i="146"/>
  <c r="E36" i="146"/>
  <c r="D36" i="146"/>
  <c r="E35" i="146"/>
  <c r="D35" i="146"/>
  <c r="E34" i="146"/>
  <c r="D34" i="146"/>
  <c r="E33" i="146"/>
  <c r="D33" i="146"/>
  <c r="D32" i="146"/>
  <c r="E31" i="146"/>
  <c r="D31" i="146"/>
  <c r="D30" i="146"/>
  <c r="D29" i="146"/>
  <c r="D28" i="146"/>
  <c r="F25" i="146"/>
  <c r="E25" i="146"/>
  <c r="H23" i="146"/>
  <c r="H22" i="146"/>
  <c r="H21" i="146"/>
  <c r="H20" i="146"/>
  <c r="H19" i="146"/>
  <c r="H18" i="146"/>
  <c r="H17" i="146"/>
  <c r="H16" i="146"/>
  <c r="H15" i="146"/>
  <c r="H14" i="146"/>
  <c r="H13" i="146"/>
  <c r="E29" i="146" s="1"/>
  <c r="H12" i="146"/>
  <c r="H11" i="146"/>
  <c r="H10" i="146"/>
  <c r="H9" i="146"/>
  <c r="H8" i="146"/>
  <c r="E32" i="146" s="1"/>
  <c r="H7" i="146"/>
  <c r="H6" i="146"/>
  <c r="H5" i="146"/>
  <c r="E28" i="146" s="1"/>
  <c r="H4" i="146"/>
  <c r="E37" i="145"/>
  <c r="D37" i="145"/>
  <c r="E36" i="145"/>
  <c r="D36" i="145"/>
  <c r="E35" i="145"/>
  <c r="D35" i="145"/>
  <c r="E34" i="145"/>
  <c r="D34" i="145"/>
  <c r="E33" i="145"/>
  <c r="D33" i="145"/>
  <c r="E32" i="145"/>
  <c r="D32" i="145"/>
  <c r="E31" i="145"/>
  <c r="D31" i="145"/>
  <c r="E30" i="145"/>
  <c r="D30" i="145"/>
  <c r="D29" i="145"/>
  <c r="E28" i="145"/>
  <c r="D28" i="145"/>
  <c r="F25" i="145"/>
  <c r="E25" i="145"/>
  <c r="H23" i="145"/>
  <c r="H22" i="145"/>
  <c r="H21" i="145"/>
  <c r="H20" i="145"/>
  <c r="H19" i="145"/>
  <c r="H18" i="145"/>
  <c r="H17" i="145"/>
  <c r="H16" i="145"/>
  <c r="H15" i="145"/>
  <c r="H14" i="145"/>
  <c r="H13" i="145"/>
  <c r="H12" i="145"/>
  <c r="E37" i="118"/>
  <c r="D37" i="118"/>
  <c r="E36" i="118"/>
  <c r="D36" i="118"/>
  <c r="E35" i="118"/>
  <c r="D35" i="118"/>
  <c r="E34" i="118"/>
  <c r="D34" i="118"/>
  <c r="E33" i="118"/>
  <c r="D33" i="118"/>
  <c r="D32" i="118"/>
  <c r="E31" i="118"/>
  <c r="D31" i="118"/>
  <c r="E30" i="118"/>
  <c r="D30" i="118"/>
  <c r="D29" i="118"/>
  <c r="D28" i="118"/>
  <c r="F25" i="118"/>
  <c r="E25" i="118"/>
  <c r="H23" i="118"/>
  <c r="H22" i="118"/>
  <c r="H21" i="118"/>
  <c r="H20" i="118"/>
  <c r="H19" i="118"/>
  <c r="H18" i="118"/>
  <c r="H17" i="118"/>
  <c r="H16" i="118"/>
  <c r="H15" i="118"/>
  <c r="H14" i="118"/>
  <c r="H9" i="118"/>
  <c r="E32" i="118" s="1"/>
  <c r="H6" i="118"/>
  <c r="H5" i="118"/>
  <c r="H4" i="118"/>
  <c r="E37" i="117"/>
  <c r="D37" i="117"/>
  <c r="D36" i="117"/>
  <c r="D35" i="117"/>
  <c r="D34" i="117"/>
  <c r="D33" i="117"/>
  <c r="D32" i="117"/>
  <c r="E31" i="117"/>
  <c r="D31" i="117"/>
  <c r="D30" i="117"/>
  <c r="D29" i="117"/>
  <c r="E28" i="117"/>
  <c r="D28" i="117"/>
  <c r="G25" i="117"/>
  <c r="H23" i="117"/>
  <c r="H22" i="117"/>
  <c r="H21" i="117"/>
  <c r="H20" i="117"/>
  <c r="H19" i="117"/>
  <c r="H18" i="117"/>
  <c r="H17" i="117"/>
  <c r="H16" i="117"/>
  <c r="H15" i="117"/>
  <c r="H14" i="117"/>
  <c r="H13" i="117"/>
  <c r="E33" i="117" s="1"/>
  <c r="H12" i="117"/>
  <c r="E34" i="117" s="1"/>
  <c r="H11" i="117"/>
  <c r="H10" i="117"/>
  <c r="H9" i="117"/>
  <c r="E35" i="117" s="1"/>
  <c r="H8" i="117"/>
  <c r="H7" i="117"/>
  <c r="H6" i="117"/>
  <c r="H5" i="117"/>
  <c r="H4" i="117"/>
  <c r="E37" i="111"/>
  <c r="D37" i="111"/>
  <c r="E36" i="111"/>
  <c r="D36" i="111"/>
  <c r="D35" i="111"/>
  <c r="E34" i="111"/>
  <c r="D34" i="111"/>
  <c r="E33" i="111"/>
  <c r="D33" i="111"/>
  <c r="D32" i="111"/>
  <c r="E31" i="111"/>
  <c r="D31" i="111"/>
  <c r="E30" i="111"/>
  <c r="D30" i="111"/>
  <c r="D29" i="111"/>
  <c r="D28" i="111"/>
  <c r="F25" i="111"/>
  <c r="E25" i="111"/>
  <c r="H23" i="111"/>
  <c r="H22" i="111"/>
  <c r="H21" i="111"/>
  <c r="H20" i="111"/>
  <c r="H19" i="111"/>
  <c r="H18" i="111"/>
  <c r="H17" i="111"/>
  <c r="H16" i="111"/>
  <c r="H15" i="111"/>
  <c r="H14" i="111"/>
  <c r="E32" i="111"/>
  <c r="H6" i="111"/>
  <c r="H5" i="111"/>
  <c r="E28" i="111" s="1"/>
  <c r="H4" i="111"/>
  <c r="E37" i="109"/>
  <c r="D37" i="109"/>
  <c r="D36" i="109"/>
  <c r="D35" i="109"/>
  <c r="E34" i="109"/>
  <c r="D34" i="109"/>
  <c r="D33" i="109"/>
  <c r="E32" i="109"/>
  <c r="D32" i="109"/>
  <c r="D31" i="109"/>
  <c r="E30" i="109"/>
  <c r="D30" i="109"/>
  <c r="D29" i="109"/>
  <c r="D28" i="109"/>
  <c r="F25" i="109"/>
  <c r="E25" i="109"/>
  <c r="H23" i="109"/>
  <c r="H22" i="109"/>
  <c r="H21" i="109"/>
  <c r="H20" i="109"/>
  <c r="H19" i="109"/>
  <c r="H18" i="109"/>
  <c r="H17" i="109"/>
  <c r="H16" i="109"/>
  <c r="H15" i="109"/>
  <c r="H14" i="109"/>
  <c r="H13" i="109"/>
  <c r="E36" i="109" s="1"/>
  <c r="H12" i="109"/>
  <c r="E35" i="109" s="1"/>
  <c r="H11" i="109"/>
  <c r="E31" i="109" s="1"/>
  <c r="H10" i="109"/>
  <c r="H9" i="109"/>
  <c r="H8" i="109"/>
  <c r="E29" i="109" s="1"/>
  <c r="H7" i="109"/>
  <c r="H6" i="109"/>
  <c r="E33" i="109" s="1"/>
  <c r="H5" i="109"/>
  <c r="H4" i="109"/>
  <c r="E37" i="97"/>
  <c r="D37" i="97"/>
  <c r="E36" i="97"/>
  <c r="D36" i="97"/>
  <c r="E35" i="97"/>
  <c r="D35" i="97"/>
  <c r="E34" i="97"/>
  <c r="D34" i="97"/>
  <c r="E33" i="97"/>
  <c r="D33" i="97"/>
  <c r="E32" i="97"/>
  <c r="D32" i="97"/>
  <c r="E31" i="97"/>
  <c r="D31" i="97"/>
  <c r="E30" i="97"/>
  <c r="D30" i="97"/>
  <c r="E29" i="97"/>
  <c r="D29" i="97"/>
  <c r="E28" i="97"/>
  <c r="D28" i="97"/>
  <c r="F25" i="97"/>
  <c r="E25" i="97"/>
  <c r="H23" i="97"/>
  <c r="H22" i="97"/>
  <c r="H21" i="97"/>
  <c r="H20" i="97"/>
  <c r="H19" i="97"/>
  <c r="H18" i="97"/>
  <c r="H17" i="97"/>
  <c r="H16" i="97"/>
  <c r="H15" i="97"/>
  <c r="H14" i="97"/>
  <c r="H13" i="97"/>
  <c r="H12" i="97"/>
  <c r="H11" i="97"/>
  <c r="H10" i="97"/>
  <c r="H9" i="97"/>
  <c r="H8" i="97"/>
  <c r="H7" i="97"/>
  <c r="H6" i="97"/>
  <c r="H5" i="97"/>
  <c r="H4" i="97"/>
  <c r="E37" i="130"/>
  <c r="D37" i="130"/>
  <c r="E36" i="130"/>
  <c r="D36" i="130"/>
  <c r="E35" i="130"/>
  <c r="D35" i="130"/>
  <c r="E34" i="130"/>
  <c r="D34" i="130"/>
  <c r="E33" i="130"/>
  <c r="D33" i="130"/>
  <c r="E32" i="130"/>
  <c r="D32" i="130"/>
  <c r="E31" i="130"/>
  <c r="D31" i="130"/>
  <c r="D30" i="130"/>
  <c r="D29" i="130"/>
  <c r="D28" i="130"/>
  <c r="F25" i="130"/>
  <c r="E25" i="130"/>
  <c r="H23" i="130"/>
  <c r="H22" i="130"/>
  <c r="H21" i="130"/>
  <c r="H20" i="130"/>
  <c r="H19" i="130"/>
  <c r="H18" i="130"/>
  <c r="H17" i="130"/>
  <c r="H16" i="130"/>
  <c r="H15" i="130"/>
  <c r="H14" i="130"/>
  <c r="H13" i="130"/>
  <c r="H12" i="130"/>
  <c r="H11" i="130"/>
  <c r="E28" i="130" s="1"/>
  <c r="H10" i="130"/>
  <c r="H9" i="130"/>
  <c r="E30" i="130" s="1"/>
  <c r="H8" i="130"/>
  <c r="H7" i="130"/>
  <c r="H6" i="130"/>
  <c r="H5" i="130"/>
  <c r="H4" i="130"/>
  <c r="E37" i="131"/>
  <c r="D37" i="131"/>
  <c r="D36" i="131"/>
  <c r="D35" i="131"/>
  <c r="E34" i="131"/>
  <c r="D34" i="131"/>
  <c r="D33" i="131"/>
  <c r="E32" i="131"/>
  <c r="D32" i="131"/>
  <c r="E31" i="131"/>
  <c r="D31" i="131"/>
  <c r="E30" i="131"/>
  <c r="D30" i="131"/>
  <c r="E29" i="131"/>
  <c r="D29" i="131"/>
  <c r="D28" i="131"/>
  <c r="F25" i="131"/>
  <c r="E25" i="131"/>
  <c r="H23" i="131"/>
  <c r="H22" i="131"/>
  <c r="H21" i="131"/>
  <c r="H20" i="131"/>
  <c r="H19" i="131"/>
  <c r="H18" i="131"/>
  <c r="H17" i="131"/>
  <c r="H16" i="131"/>
  <c r="H15" i="131"/>
  <c r="E36" i="131" s="1"/>
  <c r="H14" i="131"/>
  <c r="H13" i="131"/>
  <c r="H12" i="131"/>
  <c r="E33" i="131" s="1"/>
  <c r="H11" i="131"/>
  <c r="E35" i="131" s="1"/>
  <c r="H10" i="131"/>
  <c r="H9" i="131"/>
  <c r="H6" i="131"/>
  <c r="H5" i="131"/>
  <c r="H4" i="131"/>
  <c r="E30" i="132"/>
  <c r="E31" i="132"/>
  <c r="E32" i="132"/>
  <c r="E33" i="132"/>
  <c r="E35" i="132"/>
  <c r="E36" i="132"/>
  <c r="E37" i="132"/>
  <c r="D29" i="132"/>
  <c r="D30" i="132"/>
  <c r="D31" i="132"/>
  <c r="D32" i="132"/>
  <c r="D33" i="132"/>
  <c r="D34" i="132"/>
  <c r="D35" i="132"/>
  <c r="D36" i="132"/>
  <c r="D37" i="132"/>
  <c r="D28" i="132"/>
  <c r="E30" i="127" l="1"/>
  <c r="E29" i="127"/>
  <c r="E35" i="126"/>
  <c r="E29" i="126"/>
  <c r="E38" i="126" s="1"/>
  <c r="G25" i="144"/>
  <c r="E29" i="143"/>
  <c r="E38" i="143" s="1"/>
  <c r="E36" i="140"/>
  <c r="E29" i="140"/>
  <c r="E29" i="139"/>
  <c r="E38" i="139" s="1"/>
  <c r="F31" i="139" s="1"/>
  <c r="E29" i="138"/>
  <c r="E38" i="138" s="1"/>
  <c r="F33" i="138" s="1"/>
  <c r="E29" i="137"/>
  <c r="E38" i="137" s="1"/>
  <c r="E31" i="135"/>
  <c r="E31" i="123"/>
  <c r="E29" i="123"/>
  <c r="E35" i="122"/>
  <c r="E28" i="122"/>
  <c r="E29" i="121"/>
  <c r="E28" i="121"/>
  <c r="E38" i="121" s="1"/>
  <c r="F38" i="121" s="1"/>
  <c r="G25" i="121"/>
  <c r="E28" i="120"/>
  <c r="E38" i="120" s="1"/>
  <c r="E28" i="118"/>
  <c r="E29" i="118"/>
  <c r="E32" i="117"/>
  <c r="E36" i="117"/>
  <c r="E29" i="111"/>
  <c r="E35" i="111"/>
  <c r="E28" i="109"/>
  <c r="E38" i="109" s="1"/>
  <c r="F33" i="109" s="1"/>
  <c r="E28" i="131"/>
  <c r="E38" i="131" s="1"/>
  <c r="G38" i="131" s="1"/>
  <c r="D38" i="121"/>
  <c r="G25" i="138"/>
  <c r="D38" i="144"/>
  <c r="G25" i="111"/>
  <c r="G25" i="120"/>
  <c r="D38" i="138"/>
  <c r="G25" i="143"/>
  <c r="D38" i="137"/>
  <c r="D38" i="111"/>
  <c r="D38" i="120"/>
  <c r="G25" i="137"/>
  <c r="D38" i="143"/>
  <c r="E29" i="128"/>
  <c r="E30" i="128"/>
  <c r="G25" i="128"/>
  <c r="D38" i="128"/>
  <c r="E35" i="127"/>
  <c r="G25" i="127"/>
  <c r="E29" i="125"/>
  <c r="E38" i="125" s="1"/>
  <c r="G25" i="125"/>
  <c r="E29" i="142"/>
  <c r="G25" i="142"/>
  <c r="D38" i="142"/>
  <c r="G25" i="141"/>
  <c r="E32" i="124"/>
  <c r="E38" i="124" s="1"/>
  <c r="G25" i="124"/>
  <c r="D38" i="124"/>
  <c r="E30" i="136"/>
  <c r="E29" i="136"/>
  <c r="G25" i="136"/>
  <c r="D38" i="136"/>
  <c r="E29" i="135"/>
  <c r="G25" i="135"/>
  <c r="D38" i="135"/>
  <c r="G25" i="123"/>
  <c r="D38" i="123"/>
  <c r="E29" i="122"/>
  <c r="G25" i="122"/>
  <c r="D38" i="122"/>
  <c r="G25" i="119"/>
  <c r="D38" i="119"/>
  <c r="E30" i="146"/>
  <c r="E38" i="146" s="1"/>
  <c r="F29" i="146" s="1"/>
  <c r="D38" i="146"/>
  <c r="E29" i="145"/>
  <c r="E38" i="145" s="1"/>
  <c r="F37" i="145" s="1"/>
  <c r="D38" i="145"/>
  <c r="G25" i="145"/>
  <c r="E29" i="130"/>
  <c r="E38" i="130" s="1"/>
  <c r="F32" i="130" s="1"/>
  <c r="D38" i="127"/>
  <c r="G25" i="126"/>
  <c r="D38" i="126"/>
  <c r="D38" i="125"/>
  <c r="D38" i="141"/>
  <c r="D38" i="140"/>
  <c r="G25" i="140"/>
  <c r="G25" i="139"/>
  <c r="D38" i="139"/>
  <c r="E38" i="119"/>
  <c r="F32" i="119" s="1"/>
  <c r="G25" i="146"/>
  <c r="D38" i="118"/>
  <c r="G25" i="118"/>
  <c r="G25" i="109"/>
  <c r="E29" i="117"/>
  <c r="E30" i="117"/>
  <c r="D38" i="117"/>
  <c r="D38" i="109"/>
  <c r="D38" i="97"/>
  <c r="G25" i="97"/>
  <c r="G25" i="130"/>
  <c r="D38" i="130"/>
  <c r="G25" i="131"/>
  <c r="D38" i="131"/>
  <c r="E38" i="129"/>
  <c r="F29" i="129" s="1"/>
  <c r="D38" i="129"/>
  <c r="E38" i="144"/>
  <c r="E38" i="142"/>
  <c r="E38" i="141"/>
  <c r="G38" i="119"/>
  <c r="F28" i="119"/>
  <c r="F38" i="119"/>
  <c r="F34" i="119"/>
  <c r="F36" i="119"/>
  <c r="E38" i="97"/>
  <c r="F34" i="97" s="1"/>
  <c r="E38" i="127" l="1"/>
  <c r="F31" i="127" s="1"/>
  <c r="F28" i="126"/>
  <c r="F30" i="126"/>
  <c r="F34" i="143"/>
  <c r="G38" i="143"/>
  <c r="F31" i="143"/>
  <c r="F28" i="143"/>
  <c r="F38" i="143"/>
  <c r="F33" i="143"/>
  <c r="F32" i="143"/>
  <c r="F37" i="143"/>
  <c r="F29" i="143"/>
  <c r="F36" i="143"/>
  <c r="F35" i="143"/>
  <c r="F30" i="143"/>
  <c r="E38" i="140"/>
  <c r="G38" i="140" s="1"/>
  <c r="F29" i="140"/>
  <c r="F36" i="140"/>
  <c r="F29" i="139"/>
  <c r="G38" i="138"/>
  <c r="F30" i="138"/>
  <c r="F32" i="138"/>
  <c r="F28" i="138"/>
  <c r="F38" i="138"/>
  <c r="F29" i="137"/>
  <c r="F33" i="137"/>
  <c r="F32" i="137"/>
  <c r="F28" i="137"/>
  <c r="F35" i="137"/>
  <c r="F38" i="137"/>
  <c r="F37" i="137"/>
  <c r="G38" i="137"/>
  <c r="F34" i="137"/>
  <c r="F31" i="137"/>
  <c r="F36" i="137"/>
  <c r="F30" i="137"/>
  <c r="E38" i="135"/>
  <c r="F38" i="135" s="1"/>
  <c r="E38" i="123"/>
  <c r="F30" i="123" s="1"/>
  <c r="F34" i="123"/>
  <c r="F36" i="123"/>
  <c r="F38" i="123"/>
  <c r="F32" i="123"/>
  <c r="E38" i="122"/>
  <c r="F33" i="121"/>
  <c r="F32" i="121"/>
  <c r="F30" i="121"/>
  <c r="F37" i="121"/>
  <c r="G38" i="121"/>
  <c r="F31" i="121"/>
  <c r="F34" i="121"/>
  <c r="F29" i="121"/>
  <c r="F36" i="121"/>
  <c r="F31" i="120"/>
  <c r="G38" i="120"/>
  <c r="F34" i="120"/>
  <c r="F36" i="120"/>
  <c r="F37" i="120"/>
  <c r="F35" i="120"/>
  <c r="F38" i="120"/>
  <c r="F33" i="120"/>
  <c r="F28" i="120"/>
  <c r="F29" i="120"/>
  <c r="F30" i="120"/>
  <c r="F32" i="120"/>
  <c r="E38" i="118"/>
  <c r="F34" i="118" s="1"/>
  <c r="E38" i="111"/>
  <c r="F34" i="111" s="1"/>
  <c r="F38" i="109"/>
  <c r="F36" i="139"/>
  <c r="G38" i="126"/>
  <c r="F37" i="140"/>
  <c r="F37" i="126"/>
  <c r="F30" i="139"/>
  <c r="F34" i="139"/>
  <c r="F35" i="140"/>
  <c r="F34" i="140"/>
  <c r="F34" i="126"/>
  <c r="F28" i="129"/>
  <c r="F31" i="126"/>
  <c r="F28" i="139"/>
  <c r="F38" i="139"/>
  <c r="F33" i="140"/>
  <c r="F38" i="140"/>
  <c r="F38" i="126"/>
  <c r="F35" i="129"/>
  <c r="F32" i="139"/>
  <c r="G38" i="139"/>
  <c r="F31" i="140"/>
  <c r="F32" i="140"/>
  <c r="F32" i="126"/>
  <c r="F36" i="126"/>
  <c r="F33" i="126"/>
  <c r="F35" i="126"/>
  <c r="F31" i="138"/>
  <c r="F35" i="121"/>
  <c r="F28" i="121"/>
  <c r="F34" i="138"/>
  <c r="F36" i="138"/>
  <c r="F37" i="138"/>
  <c r="F29" i="138"/>
  <c r="F35" i="138"/>
  <c r="F38" i="129"/>
  <c r="E38" i="128"/>
  <c r="F30" i="128" s="1"/>
  <c r="F30" i="127"/>
  <c r="F32" i="127"/>
  <c r="F34" i="127"/>
  <c r="F38" i="127"/>
  <c r="F36" i="127"/>
  <c r="G38" i="127"/>
  <c r="F28" i="127"/>
  <c r="F35" i="124"/>
  <c r="F31" i="124"/>
  <c r="F32" i="124"/>
  <c r="F38" i="124"/>
  <c r="F30" i="124"/>
  <c r="F28" i="124"/>
  <c r="F29" i="124"/>
  <c r="F36" i="124"/>
  <c r="G38" i="124"/>
  <c r="F34" i="124"/>
  <c r="F33" i="124"/>
  <c r="F37" i="124"/>
  <c r="E38" i="136"/>
  <c r="F29" i="136" s="1"/>
  <c r="F33" i="135"/>
  <c r="F36" i="135"/>
  <c r="F28" i="123"/>
  <c r="F37" i="123"/>
  <c r="F33" i="123"/>
  <c r="F31" i="123"/>
  <c r="F35" i="122"/>
  <c r="F31" i="122"/>
  <c r="G38" i="122"/>
  <c r="F38" i="122"/>
  <c r="F34" i="122"/>
  <c r="F29" i="122"/>
  <c r="F30" i="122"/>
  <c r="F32" i="122"/>
  <c r="F28" i="122"/>
  <c r="F36" i="122"/>
  <c r="F33" i="122"/>
  <c r="F37" i="122"/>
  <c r="F37" i="119"/>
  <c r="F35" i="119"/>
  <c r="F33" i="119"/>
  <c r="F31" i="119"/>
  <c r="F29" i="119"/>
  <c r="F30" i="119"/>
  <c r="F33" i="145"/>
  <c r="F35" i="145"/>
  <c r="F31" i="145"/>
  <c r="F29" i="145"/>
  <c r="F30" i="145"/>
  <c r="F38" i="145"/>
  <c r="G38" i="145"/>
  <c r="F32" i="145"/>
  <c r="F36" i="145"/>
  <c r="F34" i="145"/>
  <c r="F28" i="145"/>
  <c r="F37" i="131"/>
  <c r="F35" i="127"/>
  <c r="F29" i="127"/>
  <c r="F33" i="127"/>
  <c r="F37" i="127"/>
  <c r="F29" i="126"/>
  <c r="F37" i="139"/>
  <c r="F35" i="139"/>
  <c r="F33" i="139"/>
  <c r="E38" i="117"/>
  <c r="F31" i="117" s="1"/>
  <c r="F36" i="109"/>
  <c r="F34" i="109"/>
  <c r="F32" i="109"/>
  <c r="F28" i="109"/>
  <c r="F31" i="109"/>
  <c r="F30" i="109"/>
  <c r="G38" i="109"/>
  <c r="F35" i="109"/>
  <c r="F29" i="109"/>
  <c r="F37" i="109"/>
  <c r="F35" i="130"/>
  <c r="G38" i="130"/>
  <c r="F31" i="130"/>
  <c r="F36" i="130"/>
  <c r="F29" i="130"/>
  <c r="F37" i="130"/>
  <c r="F30" i="130"/>
  <c r="F33" i="130"/>
  <c r="F28" i="130"/>
  <c r="F38" i="130"/>
  <c r="F34" i="130"/>
  <c r="F31" i="131"/>
  <c r="F29" i="131"/>
  <c r="F32" i="131"/>
  <c r="F33" i="131"/>
  <c r="F38" i="131"/>
  <c r="F28" i="131"/>
  <c r="F35" i="131"/>
  <c r="F30" i="131"/>
  <c r="F36" i="131"/>
  <c r="F34" i="131"/>
  <c r="F32" i="129"/>
  <c r="F33" i="129"/>
  <c r="F34" i="129"/>
  <c r="F36" i="129"/>
  <c r="G38" i="129"/>
  <c r="F31" i="129"/>
  <c r="F30" i="129"/>
  <c r="F37" i="129"/>
  <c r="G38" i="144"/>
  <c r="F36" i="144"/>
  <c r="F32" i="144"/>
  <c r="F38" i="144"/>
  <c r="F28" i="144"/>
  <c r="F31" i="144"/>
  <c r="F37" i="144"/>
  <c r="F29" i="144"/>
  <c r="F35" i="144"/>
  <c r="F34" i="144"/>
  <c r="F33" i="144"/>
  <c r="F30" i="144"/>
  <c r="G38" i="125"/>
  <c r="F36" i="125"/>
  <c r="F32" i="125"/>
  <c r="F28" i="125"/>
  <c r="F38" i="125"/>
  <c r="F37" i="125"/>
  <c r="F29" i="125"/>
  <c r="F31" i="125"/>
  <c r="F35" i="125"/>
  <c r="F34" i="125"/>
  <c r="F33" i="125"/>
  <c r="F30" i="125"/>
  <c r="G38" i="142"/>
  <c r="F36" i="142"/>
  <c r="F28" i="142"/>
  <c r="F38" i="142"/>
  <c r="F32" i="142"/>
  <c r="F37" i="142"/>
  <c r="F29" i="142"/>
  <c r="F35" i="142"/>
  <c r="F34" i="142"/>
  <c r="F31" i="142"/>
  <c r="F33" i="142"/>
  <c r="F30" i="142"/>
  <c r="G38" i="141"/>
  <c r="F32" i="141"/>
  <c r="F38" i="141"/>
  <c r="F36" i="141"/>
  <c r="F28" i="141"/>
  <c r="F37" i="141"/>
  <c r="F29" i="141"/>
  <c r="F35" i="141"/>
  <c r="F34" i="141"/>
  <c r="F31" i="141"/>
  <c r="F33" i="141"/>
  <c r="F30" i="141"/>
  <c r="F31" i="136"/>
  <c r="F28" i="136"/>
  <c r="F34" i="136"/>
  <c r="F31" i="146"/>
  <c r="F37" i="146"/>
  <c r="G38" i="146"/>
  <c r="F38" i="146"/>
  <c r="F36" i="146"/>
  <c r="F32" i="146"/>
  <c r="F28" i="146"/>
  <c r="F35" i="146"/>
  <c r="F34" i="146"/>
  <c r="F33" i="146"/>
  <c r="F30" i="146"/>
  <c r="F29" i="97"/>
  <c r="F35" i="97"/>
  <c r="G38" i="97"/>
  <c r="F36" i="97"/>
  <c r="F32" i="97"/>
  <c r="F28" i="97"/>
  <c r="F38" i="97"/>
  <c r="F31" i="97"/>
  <c r="F37" i="97"/>
  <c r="F33" i="97"/>
  <c r="F30" i="97"/>
  <c r="F33" i="128" l="1"/>
  <c r="F37" i="128"/>
  <c r="F29" i="128"/>
  <c r="F28" i="140"/>
  <c r="F30" i="140"/>
  <c r="G38" i="135"/>
  <c r="F32" i="135"/>
  <c r="F34" i="135"/>
  <c r="F31" i="135"/>
  <c r="F28" i="135"/>
  <c r="F35" i="135"/>
  <c r="F30" i="135"/>
  <c r="F29" i="135"/>
  <c r="F37" i="135"/>
  <c r="F29" i="123"/>
  <c r="F35" i="123"/>
  <c r="G38" i="123"/>
  <c r="F33" i="118"/>
  <c r="F36" i="118"/>
  <c r="F37" i="118"/>
  <c r="F35" i="118"/>
  <c r="F38" i="118"/>
  <c r="F29" i="118"/>
  <c r="F30" i="118"/>
  <c r="F28" i="118"/>
  <c r="F31" i="118"/>
  <c r="F32" i="118"/>
  <c r="G38" i="118"/>
  <c r="F37" i="111"/>
  <c r="F30" i="111"/>
  <c r="F31" i="111"/>
  <c r="F29" i="111"/>
  <c r="F32" i="111"/>
  <c r="F36" i="111"/>
  <c r="F32" i="128"/>
  <c r="F36" i="128"/>
  <c r="F28" i="128"/>
  <c r="F34" i="128"/>
  <c r="F33" i="111"/>
  <c r="F35" i="111"/>
  <c r="F38" i="111"/>
  <c r="F28" i="111"/>
  <c r="G38" i="111"/>
  <c r="F31" i="128"/>
  <c r="F35" i="136"/>
  <c r="F30" i="136"/>
  <c r="F36" i="136"/>
  <c r="G38" i="136"/>
  <c r="F32" i="136"/>
  <c r="F33" i="136"/>
  <c r="F38" i="136"/>
  <c r="F37" i="136"/>
  <c r="F35" i="128"/>
  <c r="F38" i="128"/>
  <c r="G38" i="128"/>
  <c r="F34" i="117"/>
  <c r="G38" i="117"/>
  <c r="F32" i="117"/>
  <c r="F30" i="117"/>
  <c r="F29" i="117"/>
  <c r="F35" i="117"/>
  <c r="F38" i="117"/>
  <c r="F37" i="117"/>
  <c r="F33" i="117"/>
  <c r="F28" i="117"/>
  <c r="F36" i="117"/>
  <c r="E13" i="18"/>
  <c r="H4" i="132" l="1"/>
  <c r="E37" i="19" l="1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8" i="19"/>
  <c r="D28" i="19"/>
  <c r="F25" i="132" l="1"/>
  <c r="E25" i="132"/>
  <c r="F25" i="19"/>
  <c r="E25" i="19"/>
  <c r="G25" i="19" s="1"/>
  <c r="H23" i="132"/>
  <c r="H22" i="132"/>
  <c r="H21" i="132"/>
  <c r="H20" i="132"/>
  <c r="H19" i="132"/>
  <c r="H18" i="132"/>
  <c r="H17" i="132"/>
  <c r="H16" i="132"/>
  <c r="H15" i="132"/>
  <c r="H14" i="132"/>
  <c r="H13" i="132"/>
  <c r="E34" i="132"/>
  <c r="H7" i="132"/>
  <c r="H6" i="132"/>
  <c r="H5" i="132"/>
  <c r="E28" i="132" s="1"/>
  <c r="E29" i="132" l="1"/>
  <c r="E38" i="132" s="1"/>
  <c r="G25" i="132"/>
  <c r="D33" i="18" s="1"/>
  <c r="AH33" i="18"/>
  <c r="AD33" i="18"/>
  <c r="E11" i="18"/>
  <c r="O33" i="18"/>
  <c r="Y33" i="18"/>
  <c r="X33" i="18"/>
  <c r="Q33" i="18"/>
  <c r="M33" i="18"/>
  <c r="J33" i="18"/>
  <c r="I33" i="18"/>
  <c r="F34" i="18"/>
  <c r="F35" i="18" s="1"/>
  <c r="AB33" i="18"/>
  <c r="AA33" i="18"/>
  <c r="Z33" i="18"/>
  <c r="V33" i="18"/>
  <c r="U33" i="18"/>
  <c r="T33" i="18"/>
  <c r="S33" i="18"/>
  <c r="F33" i="18"/>
  <c r="E33" i="18"/>
  <c r="K33" i="18"/>
  <c r="R33" i="18"/>
  <c r="AG33" i="18"/>
  <c r="N33" i="18"/>
  <c r="H33" i="18"/>
  <c r="AF33" i="18"/>
  <c r="P33" i="18"/>
  <c r="G33" i="18"/>
  <c r="D38" i="132"/>
  <c r="AE33" i="18"/>
  <c r="AC33" i="18"/>
  <c r="Z34" i="18"/>
  <c r="Z35" i="18" s="1"/>
  <c r="E5" i="18" l="1"/>
  <c r="AA34" i="18"/>
  <c r="AA35" i="18" s="1"/>
  <c r="T34" i="18"/>
  <c r="T35" i="18" s="1"/>
  <c r="M34" i="18"/>
  <c r="M35" i="18" s="1"/>
  <c r="F36" i="18"/>
  <c r="E34" i="18"/>
  <c r="E35" i="18" s="1"/>
  <c r="S34" i="18"/>
  <c r="S36" i="18" s="1"/>
  <c r="Z36" i="18"/>
  <c r="L33" i="18"/>
  <c r="AC34" i="18"/>
  <c r="AC35" i="18" s="1"/>
  <c r="X34" i="18"/>
  <c r="X35" i="18" s="1"/>
  <c r="W34" i="18"/>
  <c r="F33" i="132"/>
  <c r="V34" i="18"/>
  <c r="V35" i="18" s="1"/>
  <c r="AH34" i="18" l="1"/>
  <c r="AH36" i="18" s="1"/>
  <c r="AA36" i="18"/>
  <c r="Y34" i="18"/>
  <c r="Y36" i="18" s="1"/>
  <c r="T36" i="18"/>
  <c r="L34" i="18"/>
  <c r="L35" i="18" s="1"/>
  <c r="M36" i="18"/>
  <c r="E36" i="18"/>
  <c r="S35" i="18"/>
  <c r="AG34" i="18"/>
  <c r="AG35" i="18" s="1"/>
  <c r="AH35" i="18"/>
  <c r="AF34" i="18"/>
  <c r="AF36" i="18" s="1"/>
  <c r="F35" i="132"/>
  <c r="F31" i="132"/>
  <c r="F34" i="132"/>
  <c r="D34" i="18"/>
  <c r="D35" i="18" s="1"/>
  <c r="F28" i="132"/>
  <c r="F32" i="132"/>
  <c r="F37" i="132"/>
  <c r="F38" i="132"/>
  <c r="F30" i="132"/>
  <c r="F36" i="132"/>
  <c r="G38" i="132"/>
  <c r="F29" i="132"/>
  <c r="AD34" i="18"/>
  <c r="AD35" i="18" s="1"/>
  <c r="AC36" i="18"/>
  <c r="X36" i="18"/>
  <c r="W35" i="18"/>
  <c r="V36" i="18"/>
  <c r="L36" i="18" l="1"/>
  <c r="Y35" i="18"/>
  <c r="AG36" i="18"/>
  <c r="AF35" i="18"/>
  <c r="D36" i="18"/>
  <c r="AE34" i="18"/>
  <c r="AD36" i="18"/>
  <c r="AE36" i="18" l="1"/>
  <c r="AE35" i="18"/>
  <c r="AB34" i="18" l="1"/>
  <c r="R34" i="18" l="1"/>
  <c r="R35" i="18" s="1"/>
  <c r="AB35" i="18"/>
  <c r="AB36" i="18"/>
  <c r="U34" i="18"/>
  <c r="R36" i="18" l="1"/>
  <c r="U35" i="18"/>
  <c r="U36" i="18"/>
  <c r="Q34" i="18" l="1"/>
  <c r="Q35" i="18" l="1"/>
  <c r="Q36" i="18"/>
  <c r="P34" i="18" l="1"/>
  <c r="N34" i="18" l="1"/>
  <c r="N35" i="18" s="1"/>
  <c r="P35" i="18"/>
  <c r="P36" i="18"/>
  <c r="O34" i="18"/>
  <c r="O35" i="18" l="1"/>
  <c r="O36" i="18"/>
  <c r="N36" i="18"/>
  <c r="K34" i="18" l="1"/>
  <c r="K35" i="18" s="1"/>
  <c r="J34" i="18" l="1"/>
  <c r="K36" i="18"/>
  <c r="J35" i="18" l="1"/>
  <c r="J36" i="18"/>
  <c r="E4" i="18"/>
  <c r="E12" i="18" l="1"/>
  <c r="I34" i="18" l="1"/>
  <c r="I35" i="18" l="1"/>
  <c r="I36" i="18"/>
  <c r="H34" i="18" l="1"/>
  <c r="H35" i="18" s="1"/>
  <c r="H36" i="18" l="1"/>
  <c r="E8" i="18" l="1"/>
  <c r="E10" i="18"/>
  <c r="E9" i="18" l="1"/>
  <c r="E6" i="18"/>
  <c r="E7" i="18"/>
  <c r="E14" i="18" l="1"/>
  <c r="F13" i="18" l="1"/>
  <c r="F14" i="18"/>
  <c r="G34" i="18"/>
  <c r="C34" i="18" s="1"/>
  <c r="G35" i="18" l="1"/>
  <c r="C35" i="18" s="1"/>
  <c r="G36" i="18"/>
  <c r="E38" i="19" l="1"/>
  <c r="F33" i="19" l="1"/>
  <c r="F29" i="19"/>
  <c r="F34" i="19"/>
  <c r="F30" i="19"/>
  <c r="F32" i="19"/>
  <c r="F36" i="19"/>
  <c r="F28" i="19"/>
  <c r="F31" i="19"/>
  <c r="F35" i="19"/>
  <c r="F37" i="19"/>
  <c r="F38" i="19"/>
  <c r="G38" i="19"/>
  <c r="D38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F4" i="18" l="1"/>
  <c r="F11" i="18"/>
  <c r="F12" i="18"/>
  <c r="F10" i="18"/>
  <c r="F6" i="18"/>
  <c r="F9" i="18"/>
  <c r="F5" i="18"/>
  <c r="F8" i="18"/>
  <c r="F7" i="18"/>
  <c r="W33" i="18"/>
  <c r="C33" i="18" s="1"/>
  <c r="W36" i="18" l="1"/>
  <c r="C36" i="18" s="1"/>
</calcChain>
</file>

<file path=xl/comments1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0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1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2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3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4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5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6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7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8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19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0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1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2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3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4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5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6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7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8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29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3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30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31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32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4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5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6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7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8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comments9.xml><?xml version="1.0" encoding="utf-8"?>
<comments xmlns="http://schemas.openxmlformats.org/spreadsheetml/2006/main">
  <authors>
    <author>KHIZHNYAK, Igor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KHIZHNYAK, Igor:</t>
        </r>
        <r>
          <rPr>
            <sz val="9"/>
            <color indexed="81"/>
            <rFont val="Tahoma"/>
            <family val="2"/>
            <charset val="204"/>
          </rPr>
          <t xml:space="preserve">
Формат 0:00 (часы:минуты)
</t>
        </r>
      </text>
    </comment>
  </commentList>
</comments>
</file>

<file path=xl/sharedStrings.xml><?xml version="1.0" encoding="utf-8"?>
<sst xmlns="http://schemas.openxmlformats.org/spreadsheetml/2006/main" count="1493" uniqueCount="48">
  <si>
    <t>план</t>
  </si>
  <si>
    <t>факт</t>
  </si>
  <si>
    <t>задача</t>
  </si>
  <si>
    <t>начало</t>
  </si>
  <si>
    <t>конец</t>
  </si>
  <si>
    <t>комментарии</t>
  </si>
  <si>
    <t>План</t>
  </si>
  <si>
    <t>Факт</t>
  </si>
  <si>
    <t>Блок</t>
  </si>
  <si>
    <t>Итого</t>
  </si>
  <si>
    <t>HR</t>
  </si>
  <si>
    <t>Распределение времени</t>
  </si>
  <si>
    <t>HSE</t>
  </si>
  <si>
    <t>Общая эффективность</t>
  </si>
  <si>
    <t xml:space="preserve">эффективность к 8 часам </t>
  </si>
  <si>
    <t>Вид задачи</t>
  </si>
  <si>
    <t>вид задачи</t>
  </si>
  <si>
    <t>Срочное-Важное</t>
  </si>
  <si>
    <t>Срочное-не важное</t>
  </si>
  <si>
    <t>Не срочное-Важное</t>
  </si>
  <si>
    <t>Не срочное-не важное</t>
  </si>
  <si>
    <t>время работы</t>
  </si>
  <si>
    <t>Эффективность к проведенному на работе времени</t>
  </si>
  <si>
    <t>провел на работе, (ч:мин)</t>
  </si>
  <si>
    <t>отработанное эффективное время, (ч:мин)</t>
  </si>
  <si>
    <t>Среднее</t>
  </si>
  <si>
    <t>QUA</t>
  </si>
  <si>
    <t>PM Routine</t>
  </si>
  <si>
    <t>IE &amp; POMS</t>
  </si>
  <si>
    <t>Yaearly task</t>
  </si>
  <si>
    <t>New Prоj.</t>
  </si>
  <si>
    <t>УК</t>
  </si>
  <si>
    <t>РО</t>
  </si>
  <si>
    <t>LOGI / Purchasing</t>
  </si>
  <si>
    <t>задача1</t>
  </si>
  <si>
    <t>задача2</t>
  </si>
  <si>
    <t>задача3</t>
  </si>
  <si>
    <t>задача4</t>
  </si>
  <si>
    <t>задача5</t>
  </si>
  <si>
    <t>задача6</t>
  </si>
  <si>
    <t>задача7</t>
  </si>
  <si>
    <t>задача8</t>
  </si>
  <si>
    <t>задача9</t>
  </si>
  <si>
    <t>задача10</t>
  </si>
  <si>
    <t>задача11</t>
  </si>
  <si>
    <t>задача12</t>
  </si>
  <si>
    <t>задача13</t>
  </si>
  <si>
    <t>задача14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</si>
</sst>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h]:mm"/>
    <numFmt numFmtId="166" formatCode="h:mm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/>
    <xf numFmtId="9" fontId="0" fillId="0" borderId="0" xfId="1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9" fontId="1" fillId="0" borderId="0" xfId="1" applyFont="1"/>
    <xf numFmtId="164" fontId="0" fillId="0" borderId="1" xfId="0" applyNumberFormat="1" applyBorder="1"/>
    <xf numFmtId="0" fontId="0" fillId="0" borderId="2" xfId="0" applyBorder="1"/>
    <xf numFmtId="20" fontId="0" fillId="0" borderId="2" xfId="0" applyNumberFormat="1" applyBorder="1"/>
    <xf numFmtId="9" fontId="0" fillId="0" borderId="1" xfId="1" applyFont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20" fontId="1" fillId="2" borderId="1" xfId="0" applyNumberFormat="1" applyFont="1" applyFill="1" applyBorder="1" applyAlignment="1">
      <alignment wrapText="1"/>
    </xf>
    <xf numFmtId="9" fontId="1" fillId="2" borderId="1" xfId="1" applyFont="1" applyFill="1" applyBorder="1" applyAlignment="1">
      <alignment wrapText="1"/>
    </xf>
    <xf numFmtId="165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1" applyFont="1" applyAlignment="1">
      <alignment horizontal="right"/>
    </xf>
    <xf numFmtId="49" fontId="0" fillId="3" borderId="0" xfId="0" applyNumberFormat="1" applyFill="1"/>
    <xf numFmtId="49" fontId="0" fillId="0" borderId="0" xfId="0" applyNumberFormat="1" applyFill="1"/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0" fontId="0" fillId="0" borderId="0" xfId="0" applyFill="1"/>
    <xf numFmtId="20" fontId="0" fillId="0" borderId="0" xfId="0" applyNumberFormat="1" applyFill="1"/>
    <xf numFmtId="166" fontId="1" fillId="0" borderId="0" xfId="0" applyNumberFormat="1" applyFont="1"/>
    <xf numFmtId="166" fontId="1" fillId="0" borderId="0" xfId="0" applyNumberFormat="1" applyFont="1" applyAlignment="1">
      <alignment wrapText="1"/>
    </xf>
    <xf numFmtId="166" fontId="0" fillId="0" borderId="0" xfId="1" applyNumberFormat="1" applyFont="1"/>
    <xf numFmtId="166" fontId="1" fillId="0" borderId="0" xfId="1" applyNumberFormat="1" applyFon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1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3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5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6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1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2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3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4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'Бланк дня'!$C$28:$C$36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'Бланк дня'!$F$28:$F$36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9-4D3C-BDDA-F73E63D635A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'4'!$F$28:$F$37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4FFD-BD6A-84C68505786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'5'!$F$28:$F$36</c:f>
              <c:numCache>
                <c:formatCode>0%</c:formatCode>
                <c:ptCount val="9"/>
                <c:pt idx="0">
                  <c:v>0.26470588235294101</c:v>
                </c:pt>
                <c:pt idx="1">
                  <c:v>0.11764705882352956</c:v>
                </c:pt>
                <c:pt idx="2">
                  <c:v>0</c:v>
                </c:pt>
                <c:pt idx="3">
                  <c:v>5.8823529411764781E-2</c:v>
                </c:pt>
                <c:pt idx="4">
                  <c:v>0.10784313725490184</c:v>
                </c:pt>
                <c:pt idx="5">
                  <c:v>0.12745098039215697</c:v>
                </c:pt>
                <c:pt idx="6">
                  <c:v>0</c:v>
                </c:pt>
                <c:pt idx="7">
                  <c:v>8.8235294117647009E-2</c:v>
                </c:pt>
                <c:pt idx="8">
                  <c:v>0.23529411764705879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44DB-A69D-CB4710145F4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'5'!$F$28:$F$37</c:f>
              <c:numCache>
                <c:formatCode>0%</c:formatCode>
                <c:ptCount val="10"/>
                <c:pt idx="0">
                  <c:v>0.26470588235294101</c:v>
                </c:pt>
                <c:pt idx="1">
                  <c:v>0.11764705882352956</c:v>
                </c:pt>
                <c:pt idx="2">
                  <c:v>0</c:v>
                </c:pt>
                <c:pt idx="3">
                  <c:v>5.8823529411764781E-2</c:v>
                </c:pt>
                <c:pt idx="4">
                  <c:v>0.10784313725490184</c:v>
                </c:pt>
                <c:pt idx="5">
                  <c:v>0.12745098039215697</c:v>
                </c:pt>
                <c:pt idx="6">
                  <c:v>0</c:v>
                </c:pt>
                <c:pt idx="7">
                  <c:v>8.8235294117647009E-2</c:v>
                </c:pt>
                <c:pt idx="8">
                  <c:v>0.23529411764705879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D-4E75-A934-A3E85E33336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'6'!$F$28:$F$36</c:f>
              <c:numCache>
                <c:formatCode>0%</c:formatCode>
                <c:ptCount val="9"/>
                <c:pt idx="0">
                  <c:v>0.1428571428571429</c:v>
                </c:pt>
                <c:pt idx="1">
                  <c:v>0.17142857142857135</c:v>
                </c:pt>
                <c:pt idx="2">
                  <c:v>0</c:v>
                </c:pt>
                <c:pt idx="3">
                  <c:v>0</c:v>
                </c:pt>
                <c:pt idx="4">
                  <c:v>0.16190476190476188</c:v>
                </c:pt>
                <c:pt idx="5">
                  <c:v>0</c:v>
                </c:pt>
                <c:pt idx="6">
                  <c:v>0</c:v>
                </c:pt>
                <c:pt idx="7">
                  <c:v>0.52380952380952384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0-434E-B78A-1BD6D6E4411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'6'!$F$28:$F$37</c:f>
              <c:numCache>
                <c:formatCode>0%</c:formatCode>
                <c:ptCount val="10"/>
                <c:pt idx="0">
                  <c:v>0.1428571428571429</c:v>
                </c:pt>
                <c:pt idx="1">
                  <c:v>0.17142857142857135</c:v>
                </c:pt>
                <c:pt idx="2">
                  <c:v>0</c:v>
                </c:pt>
                <c:pt idx="3">
                  <c:v>0</c:v>
                </c:pt>
                <c:pt idx="4">
                  <c:v>0.16190476190476188</c:v>
                </c:pt>
                <c:pt idx="5">
                  <c:v>0</c:v>
                </c:pt>
                <c:pt idx="6">
                  <c:v>0</c:v>
                </c:pt>
                <c:pt idx="7">
                  <c:v>0.52380952380952384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46D-BE8F-EBF92C03539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'7'!$F$28:$F$36</c:f>
              <c:numCache>
                <c:formatCode>0%</c:formatCode>
                <c:ptCount val="9"/>
                <c:pt idx="0">
                  <c:v>6.3829787234042659E-2</c:v>
                </c:pt>
                <c:pt idx="1">
                  <c:v>0.53191489361702127</c:v>
                </c:pt>
                <c:pt idx="2">
                  <c:v>0</c:v>
                </c:pt>
                <c:pt idx="3">
                  <c:v>0</c:v>
                </c:pt>
                <c:pt idx="4">
                  <c:v>8.5106382978723444E-2</c:v>
                </c:pt>
                <c:pt idx="5">
                  <c:v>0</c:v>
                </c:pt>
                <c:pt idx="6">
                  <c:v>6.3829787234042659E-2</c:v>
                </c:pt>
                <c:pt idx="7">
                  <c:v>0.15957446808510614</c:v>
                </c:pt>
                <c:pt idx="8">
                  <c:v>9.5744680851063829E-2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4721-A137-F8BD0897378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'7'!$F$28:$F$37</c:f>
              <c:numCache>
                <c:formatCode>0%</c:formatCode>
                <c:ptCount val="10"/>
                <c:pt idx="0">
                  <c:v>6.3829787234042659E-2</c:v>
                </c:pt>
                <c:pt idx="1">
                  <c:v>0.53191489361702127</c:v>
                </c:pt>
                <c:pt idx="2">
                  <c:v>0</c:v>
                </c:pt>
                <c:pt idx="3">
                  <c:v>0</c:v>
                </c:pt>
                <c:pt idx="4">
                  <c:v>8.5106382978723444E-2</c:v>
                </c:pt>
                <c:pt idx="5">
                  <c:v>0</c:v>
                </c:pt>
                <c:pt idx="6">
                  <c:v>6.3829787234042659E-2</c:v>
                </c:pt>
                <c:pt idx="7">
                  <c:v>0.15957446808510614</c:v>
                </c:pt>
                <c:pt idx="8">
                  <c:v>9.5744680851063829E-2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3-45A0-9D86-CFF56850087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'8'!$F$28:$F$36</c:f>
              <c:numCache>
                <c:formatCode>0%</c:formatCode>
                <c:ptCount val="9"/>
                <c:pt idx="0">
                  <c:v>5.9405940594059507E-2</c:v>
                </c:pt>
                <c:pt idx="1">
                  <c:v>0.55445544554455428</c:v>
                </c:pt>
                <c:pt idx="2">
                  <c:v>2.970297029702991E-2</c:v>
                </c:pt>
                <c:pt idx="3">
                  <c:v>0</c:v>
                </c:pt>
                <c:pt idx="4">
                  <c:v>0.11881188118811885</c:v>
                </c:pt>
                <c:pt idx="5">
                  <c:v>0</c:v>
                </c:pt>
                <c:pt idx="6">
                  <c:v>0</c:v>
                </c:pt>
                <c:pt idx="7">
                  <c:v>0.1188118811881187</c:v>
                </c:pt>
                <c:pt idx="8">
                  <c:v>0.1188118811881187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A-423C-B807-557D5D0595D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'8'!$C$28:$C$37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'8'!$F$28:$F$37</c:f>
              <c:numCache>
                <c:formatCode>0%</c:formatCode>
                <c:ptCount val="10"/>
                <c:pt idx="0">
                  <c:v>5.9405940594059507E-2</c:v>
                </c:pt>
                <c:pt idx="1">
                  <c:v>0.55445544554455428</c:v>
                </c:pt>
                <c:pt idx="2">
                  <c:v>2.970297029702991E-2</c:v>
                </c:pt>
                <c:pt idx="3">
                  <c:v>0</c:v>
                </c:pt>
                <c:pt idx="4">
                  <c:v>0.11881188118811885</c:v>
                </c:pt>
                <c:pt idx="5">
                  <c:v>0</c:v>
                </c:pt>
                <c:pt idx="6">
                  <c:v>0</c:v>
                </c:pt>
                <c:pt idx="7">
                  <c:v>0.1188118811881187</c:v>
                </c:pt>
                <c:pt idx="8">
                  <c:v>0.1188118811881187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E-4201-832F-7BEB38BA488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'9'!$F$28:$F$36</c:f>
              <c:numCache>
                <c:formatCode>0%</c:formatCode>
                <c:ptCount val="9"/>
                <c:pt idx="0">
                  <c:v>5.3097345132743445E-2</c:v>
                </c:pt>
                <c:pt idx="1">
                  <c:v>0.54867256637168116</c:v>
                </c:pt>
                <c:pt idx="2">
                  <c:v>0</c:v>
                </c:pt>
                <c:pt idx="3">
                  <c:v>8.8495575221238881E-2</c:v>
                </c:pt>
                <c:pt idx="4">
                  <c:v>0</c:v>
                </c:pt>
                <c:pt idx="5">
                  <c:v>0.21238938053097348</c:v>
                </c:pt>
                <c:pt idx="6">
                  <c:v>0</c:v>
                </c:pt>
                <c:pt idx="7">
                  <c:v>9.7345132743363025E-2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E-41E7-BDB9-D2E78DD5E1C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'Анализ месяца'!$D$4:$D$13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'Анализ месяца'!$F$4:$F$13</c:f>
              <c:numCache>
                <c:formatCode>0%</c:formatCode>
                <c:ptCount val="10"/>
                <c:pt idx="0">
                  <c:v>0.10864644635581718</c:v>
                </c:pt>
                <c:pt idx="1">
                  <c:v>0.3988229968311453</c:v>
                </c:pt>
                <c:pt idx="2">
                  <c:v>8.3657763693979162E-2</c:v>
                </c:pt>
                <c:pt idx="3">
                  <c:v>2.2634676324128557E-2</c:v>
                </c:pt>
                <c:pt idx="4">
                  <c:v>9.7781801720235401E-2</c:v>
                </c:pt>
                <c:pt idx="5">
                  <c:v>4.2191036668175641E-2</c:v>
                </c:pt>
                <c:pt idx="6">
                  <c:v>9.5065640561340058E-3</c:v>
                </c:pt>
                <c:pt idx="7">
                  <c:v>0.20235400633770939</c:v>
                </c:pt>
                <c:pt idx="8">
                  <c:v>3.4404708012675415E-2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8-4469-B483-83BE0E30765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'9'!$F$28:$F$37</c:f>
              <c:numCache>
                <c:formatCode>0%</c:formatCode>
                <c:ptCount val="10"/>
                <c:pt idx="0">
                  <c:v>5.3097345132743445E-2</c:v>
                </c:pt>
                <c:pt idx="1">
                  <c:v>0.54867256637168116</c:v>
                </c:pt>
                <c:pt idx="2">
                  <c:v>0</c:v>
                </c:pt>
                <c:pt idx="3">
                  <c:v>8.8495575221238881E-2</c:v>
                </c:pt>
                <c:pt idx="4">
                  <c:v>0</c:v>
                </c:pt>
                <c:pt idx="5">
                  <c:v>0.21238938053097348</c:v>
                </c:pt>
                <c:pt idx="6">
                  <c:v>0</c:v>
                </c:pt>
                <c:pt idx="7">
                  <c:v>9.7345132743363025E-2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3-4794-9183-CFC007DF4CB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'10'!$C$28:$C$36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'10'!$F$28:$F$36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B-48F1-A872-3140ED95129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'10'!$C$28:$C$37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'10'!$F$28:$F$37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4-4128-8F80-FFC801E09C9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'11'!$C$28:$C$36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'11'!$F$28:$F$36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C-434B-9102-763150C2AB8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'11'!$C$28:$C$37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'11'!$F$28:$F$37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D-48ED-8B57-65C22F58E59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6-4599-A2B4-2B52366A215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'12'!$C$28:$C$37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'12'!$F$28:$F$37</c:f>
              <c:numCache>
                <c:formatCode>0%</c:formatCode>
                <c:ptCount val="10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B-40B3-B6E0-6960C7F967C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'13'!$C$28:$C$36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'13'!$F$28:$F$36</c:f>
              <c:numCache>
                <c:formatCode>0%</c:formatCode>
                <c:ptCount val="9"/>
                <c:pt idx="0">
                  <c:v>0.22857142857142862</c:v>
                </c:pt>
                <c:pt idx="1">
                  <c:v>0.28571428571428553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0.48571428571428582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873-B35A-5830115989D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C5B-8060-564CA324355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'13'!$C$28:$C$37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'13'!$F$28:$F$37</c:f>
              <c:numCache>
                <c:formatCode>0%</c:formatCode>
                <c:ptCount val="10"/>
                <c:pt idx="0">
                  <c:v>0.22857142857142862</c:v>
                </c:pt>
                <c:pt idx="1">
                  <c:v>0.28571428571428553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0.48571428571428582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2C2-A09A-5D96684D37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02822592090493E-2"/>
          <c:y val="0.10420106860405284"/>
          <c:w val="0.95551853130032904"/>
          <c:h val="0.87972690547774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'Анализ месяца'!$B$35</c:f>
              <c:strCache>
                <c:ptCount val="1"/>
                <c:pt idx="0">
                  <c:v>эффективность к 8 часам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'Анализ месяца'!$D$32:$AH$32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'Анализ месяца'!$D$35:$AH$35</c:f>
              <c:numCache>
                <c:formatCode>0%</c:formatCode>
                <c:ptCount val="31"/>
                <c:pt idx="0">
                  <c:v>1.0729166666666672</c:v>
                </c:pt>
                <c:pt idx="1">
                  <c:v>1.1875000000000002</c:v>
                </c:pt>
                <c:pt idx="2">
                  <c:v>0</c:v>
                </c:pt>
                <c:pt idx="3">
                  <c:v>0</c:v>
                </c:pt>
                <c:pt idx="4">
                  <c:v>1.2142857142857149</c:v>
                </c:pt>
                <c:pt idx="5">
                  <c:v>1.0937500000000004</c:v>
                </c:pt>
                <c:pt idx="6">
                  <c:v>0.97916666666666674</c:v>
                </c:pt>
                <c:pt idx="7">
                  <c:v>1.0520833333333335</c:v>
                </c:pt>
                <c:pt idx="8">
                  <c:v>1.1770833333333337</c:v>
                </c:pt>
                <c:pt idx="9">
                  <c:v>0</c:v>
                </c:pt>
                <c:pt idx="10">
                  <c:v>0</c:v>
                </c:pt>
                <c:pt idx="11">
                  <c:v>0.92708333333333326</c:v>
                </c:pt>
                <c:pt idx="12">
                  <c:v>1.0937500000000004</c:v>
                </c:pt>
                <c:pt idx="13">
                  <c:v>1.2104166666666663</c:v>
                </c:pt>
                <c:pt idx="14">
                  <c:v>0.98750000000000038</c:v>
                </c:pt>
                <c:pt idx="15">
                  <c:v>0.95833333333333315</c:v>
                </c:pt>
                <c:pt idx="16">
                  <c:v>0</c:v>
                </c:pt>
                <c:pt idx="17">
                  <c:v>0</c:v>
                </c:pt>
                <c:pt idx="18">
                  <c:v>1.1250000000000002</c:v>
                </c:pt>
                <c:pt idx="19">
                  <c:v>1.03125</c:v>
                </c:pt>
                <c:pt idx="20">
                  <c:v>0.93750000000000033</c:v>
                </c:pt>
                <c:pt idx="21">
                  <c:v>1.0104166666666667</c:v>
                </c:pt>
                <c:pt idx="22">
                  <c:v>1.1458333333333335</c:v>
                </c:pt>
                <c:pt idx="23">
                  <c:v>0</c:v>
                </c:pt>
                <c:pt idx="24">
                  <c:v>0</c:v>
                </c:pt>
                <c:pt idx="25">
                  <c:v>0.95833333333333315</c:v>
                </c:pt>
                <c:pt idx="26">
                  <c:v>1.0104166666666667</c:v>
                </c:pt>
                <c:pt idx="27">
                  <c:v>1.0000000000000002</c:v>
                </c:pt>
                <c:pt idx="28">
                  <c:v>1.0000000000000004</c:v>
                </c:pt>
                <c:pt idx="29">
                  <c:v>0.98958333333333337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C-410B-A86C-48EFB4D0083D}"/>
            </c:ext>
          </c:extLst>
        </c:ser>
        <c:ser>
          <c:idx val="1"/>
          <c:order val="1"/>
          <c:tx>
            <c:strRef>
              <c:f>'Анализ месяца'!$B$36</c:f>
              <c:strCache>
                <c:ptCount val="1"/>
                <c:pt idx="0">
                  <c:v>Эффективность к проведенному на работе времени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'Анализ месяца'!$D$36:$AH$36</c:f>
              <c:numCache>
                <c:formatCode>0%</c:formatCode>
                <c:ptCount val="31"/>
                <c:pt idx="0">
                  <c:v>0.78625954198473313</c:v>
                </c:pt>
                <c:pt idx="1">
                  <c:v>0.75496688741721862</c:v>
                </c:pt>
                <c:pt idx="2">
                  <c:v>0</c:v>
                </c:pt>
                <c:pt idx="3">
                  <c:v>0</c:v>
                </c:pt>
                <c:pt idx="4">
                  <c:v>0.83606557377049218</c:v>
                </c:pt>
                <c:pt idx="5">
                  <c:v>0.82031250000000022</c:v>
                </c:pt>
                <c:pt idx="6">
                  <c:v>0.86238532110091748</c:v>
                </c:pt>
                <c:pt idx="7">
                  <c:v>0.96190476190476204</c:v>
                </c:pt>
                <c:pt idx="8">
                  <c:v>0.90400000000000014</c:v>
                </c:pt>
                <c:pt idx="9">
                  <c:v>0</c:v>
                </c:pt>
                <c:pt idx="10">
                  <c:v>0</c:v>
                </c:pt>
                <c:pt idx="11">
                  <c:v>0.85576923076923062</c:v>
                </c:pt>
                <c:pt idx="12">
                  <c:v>0.94594594594594616</c:v>
                </c:pt>
                <c:pt idx="13">
                  <c:v>0.78513513513513489</c:v>
                </c:pt>
                <c:pt idx="14">
                  <c:v>0.79000000000000026</c:v>
                </c:pt>
                <c:pt idx="15">
                  <c:v>0.79310344827586199</c:v>
                </c:pt>
                <c:pt idx="16">
                  <c:v>0</c:v>
                </c:pt>
                <c:pt idx="17">
                  <c:v>0</c:v>
                </c:pt>
                <c:pt idx="18">
                  <c:v>0.94736842105263175</c:v>
                </c:pt>
                <c:pt idx="19">
                  <c:v>0.91666666666666685</c:v>
                </c:pt>
                <c:pt idx="20">
                  <c:v>0.81818181818181868</c:v>
                </c:pt>
                <c:pt idx="21">
                  <c:v>0.8584070796460177</c:v>
                </c:pt>
                <c:pt idx="22">
                  <c:v>0.93220338983050866</c:v>
                </c:pt>
                <c:pt idx="23">
                  <c:v>0</c:v>
                </c:pt>
                <c:pt idx="24">
                  <c:v>0</c:v>
                </c:pt>
                <c:pt idx="25">
                  <c:v>0.80701754385964897</c:v>
                </c:pt>
                <c:pt idx="26">
                  <c:v>0.66438356164383572</c:v>
                </c:pt>
                <c:pt idx="27">
                  <c:v>0.8727272727272728</c:v>
                </c:pt>
                <c:pt idx="28">
                  <c:v>0.88888888888888895</c:v>
                </c:pt>
                <c:pt idx="29">
                  <c:v>0.89622641509433987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C-410B-A86C-48EFB4D008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9176448"/>
        <c:axId val="189198720"/>
      </c:barChart>
      <c:catAx>
        <c:axId val="1891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198720"/>
        <c:crosses val="autoZero"/>
        <c:auto val="1"/>
        <c:lblAlgn val="ctr"/>
        <c:lblOffset val="100"/>
        <c:noMultiLvlLbl val="0"/>
      </c:catAx>
      <c:valAx>
        <c:axId val="189198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89176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'14'!$C$28:$C$36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'14'!$F$28:$F$36</c:f>
              <c:numCache>
                <c:formatCode>0%</c:formatCode>
                <c:ptCount val="9"/>
                <c:pt idx="0">
                  <c:v>6.8846815834767427E-2</c:v>
                </c:pt>
                <c:pt idx="1">
                  <c:v>0.25817555938037867</c:v>
                </c:pt>
                <c:pt idx="2">
                  <c:v>0.51635111876075745</c:v>
                </c:pt>
                <c:pt idx="3">
                  <c:v>0</c:v>
                </c:pt>
                <c:pt idx="4">
                  <c:v>0</c:v>
                </c:pt>
                <c:pt idx="5">
                  <c:v>5.3356282271944756E-2</c:v>
                </c:pt>
                <c:pt idx="6">
                  <c:v>0</c:v>
                </c:pt>
                <c:pt idx="7">
                  <c:v>0.10327022375215168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A-443A-9390-51999571B05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C-408F-9375-2477011865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'14'!$C$28:$C$37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'14'!$F$28:$F$37</c:f>
              <c:numCache>
                <c:formatCode>0%</c:formatCode>
                <c:ptCount val="10"/>
                <c:pt idx="0">
                  <c:v>6.8846815834767427E-2</c:v>
                </c:pt>
                <c:pt idx="1">
                  <c:v>0.25817555938037867</c:v>
                </c:pt>
                <c:pt idx="2">
                  <c:v>0.51635111876075745</c:v>
                </c:pt>
                <c:pt idx="3">
                  <c:v>0</c:v>
                </c:pt>
                <c:pt idx="4">
                  <c:v>0</c:v>
                </c:pt>
                <c:pt idx="5">
                  <c:v>5.3356282271944756E-2</c:v>
                </c:pt>
                <c:pt idx="6">
                  <c:v>0</c:v>
                </c:pt>
                <c:pt idx="7">
                  <c:v>0.10327022375215168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D-42A2-AD0E-45330E2E4B5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'15'!$F$28:$F$36</c:f>
              <c:numCache>
                <c:formatCode>0%</c:formatCode>
                <c:ptCount val="9"/>
                <c:pt idx="0">
                  <c:v>0.12658227848101267</c:v>
                </c:pt>
                <c:pt idx="1">
                  <c:v>4.2194092827004391E-2</c:v>
                </c:pt>
                <c:pt idx="2">
                  <c:v>0.1455696202531645</c:v>
                </c:pt>
                <c:pt idx="3">
                  <c:v>0.16877637130801673</c:v>
                </c:pt>
                <c:pt idx="4">
                  <c:v>0.1687763713080169</c:v>
                </c:pt>
                <c:pt idx="5">
                  <c:v>0</c:v>
                </c:pt>
                <c:pt idx="6">
                  <c:v>9.4936708860759458E-2</c:v>
                </c:pt>
                <c:pt idx="7">
                  <c:v>0.25316455696202533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3-4854-B612-CC6C15D0950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882-B035-D997B301A75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'15'!$F$28:$F$37</c:f>
              <c:numCache>
                <c:formatCode>0%</c:formatCode>
                <c:ptCount val="10"/>
                <c:pt idx="0">
                  <c:v>0.12658227848101267</c:v>
                </c:pt>
                <c:pt idx="1">
                  <c:v>4.2194092827004391E-2</c:v>
                </c:pt>
                <c:pt idx="2">
                  <c:v>0.1455696202531645</c:v>
                </c:pt>
                <c:pt idx="3">
                  <c:v>0.16877637130801673</c:v>
                </c:pt>
                <c:pt idx="4">
                  <c:v>0.1687763713080169</c:v>
                </c:pt>
                <c:pt idx="5">
                  <c:v>0</c:v>
                </c:pt>
                <c:pt idx="6">
                  <c:v>9.4936708860759458E-2</c:v>
                </c:pt>
                <c:pt idx="7">
                  <c:v>0.25316455696202533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0-4FD2-82AD-019B48B8C37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'16'!$C$28:$C$36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'16'!$F$28:$F$36</c:f>
              <c:numCache>
                <c:formatCode>0%</c:formatCode>
                <c:ptCount val="9"/>
                <c:pt idx="0">
                  <c:v>6.5217391304347963E-2</c:v>
                </c:pt>
                <c:pt idx="1">
                  <c:v>0.28260869565217367</c:v>
                </c:pt>
                <c:pt idx="2">
                  <c:v>0</c:v>
                </c:pt>
                <c:pt idx="3">
                  <c:v>0.13043478260869573</c:v>
                </c:pt>
                <c:pt idx="4">
                  <c:v>0.42391304347826086</c:v>
                </c:pt>
                <c:pt idx="5">
                  <c:v>0</c:v>
                </c:pt>
                <c:pt idx="6">
                  <c:v>0</c:v>
                </c:pt>
                <c:pt idx="7">
                  <c:v>9.7826086956521757E-2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3A7-9890-A7F0A265F39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9B1-B32D-4D990DC3E93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'16'!$C$28:$C$37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'16'!$F$28:$F$37</c:f>
              <c:numCache>
                <c:formatCode>0%</c:formatCode>
                <c:ptCount val="10"/>
                <c:pt idx="0">
                  <c:v>6.5217391304347963E-2</c:v>
                </c:pt>
                <c:pt idx="1">
                  <c:v>0.28260869565217367</c:v>
                </c:pt>
                <c:pt idx="2">
                  <c:v>0</c:v>
                </c:pt>
                <c:pt idx="3">
                  <c:v>0.13043478260869573</c:v>
                </c:pt>
                <c:pt idx="4">
                  <c:v>0.42391304347826086</c:v>
                </c:pt>
                <c:pt idx="5">
                  <c:v>0</c:v>
                </c:pt>
                <c:pt idx="6">
                  <c:v>0</c:v>
                </c:pt>
                <c:pt idx="7">
                  <c:v>9.7826086956521757E-2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B55-9FAF-FF5252DAF71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'17'!$C$28:$C$36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'17'!$F$28:$F$36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2-4E97-AF29-4534488109F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'1'!$F$28:$F$37</c:f>
              <c:numCache>
                <c:formatCode>0%</c:formatCode>
                <c:ptCount val="10"/>
                <c:pt idx="0">
                  <c:v>0.12621359223300985</c:v>
                </c:pt>
                <c:pt idx="1">
                  <c:v>0.83495145631067968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3.8834951456310531E-2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EF3-8248-1DEBFF88090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412-81CA-8B9E80CBF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'17'!$C$28:$C$37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'17'!$F$28:$F$37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5-49E7-BF5D-61628432109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D-42FF-8C85-B459F9EEA21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46B-9B4D-0ACDE02BFC3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'18'!$F$28:$F$37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1CE-8559-02964EF3DDE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'19'!$C$28:$C$36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'19'!$F$28:$F$36</c:f>
              <c:numCache>
                <c:formatCode>0%</c:formatCode>
                <c:ptCount val="9"/>
                <c:pt idx="0">
                  <c:v>5.5555555555555643E-2</c:v>
                </c:pt>
                <c:pt idx="1">
                  <c:v>0.94444444444444431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C46-B06E-B7DD710B3C6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163-ACE3-39BD10B5CB9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1-4188-8C13-B74220222CC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'19'!$C$28:$C$37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'19'!$F$28:$F$37</c:f>
              <c:numCache>
                <c:formatCode>0%</c:formatCode>
                <c:ptCount val="10"/>
                <c:pt idx="0">
                  <c:v>5.5555555555555643E-2</c:v>
                </c:pt>
                <c:pt idx="1">
                  <c:v>0.94444444444444431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4384-8476-C094A8FE39F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'20'!$F$28:$F$36</c:f>
              <c:numCache>
                <c:formatCode>0%</c:formatCode>
                <c:ptCount val="9"/>
                <c:pt idx="0">
                  <c:v>6.0606060606060712E-2</c:v>
                </c:pt>
                <c:pt idx="1">
                  <c:v>0.49494949494949514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0.36363636363636331</c:v>
                </c:pt>
                <c:pt idx="8">
                  <c:v>8.0808080808080843E-2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0-4E59-A6F1-07CB806E6C5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'2'!$F$28:$F$36</c:f>
              <c:numCache>
                <c:formatCode>0%</c:formatCode>
                <c:ptCount val="9"/>
                <c:pt idx="0">
                  <c:v>0.14912280701754388</c:v>
                </c:pt>
                <c:pt idx="1">
                  <c:v>7.0175438596491391E-2</c:v>
                </c:pt>
                <c:pt idx="2">
                  <c:v>0.34210526315789447</c:v>
                </c:pt>
                <c:pt idx="3">
                  <c:v>0</c:v>
                </c:pt>
                <c:pt idx="4">
                  <c:v>0</c:v>
                </c:pt>
                <c:pt idx="5">
                  <c:v>0.31578947368421051</c:v>
                </c:pt>
                <c:pt idx="6">
                  <c:v>0</c:v>
                </c:pt>
                <c:pt idx="7">
                  <c:v>0.12280701754385977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B-43D7-94AB-5EB9BD73866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A-4756-A655-F900CF07F7E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2-42B8-8591-5AA43B75357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'20'!$F$28:$F$37</c:f>
              <c:numCache>
                <c:formatCode>0%</c:formatCode>
                <c:ptCount val="10"/>
                <c:pt idx="0">
                  <c:v>6.0606060606060712E-2</c:v>
                </c:pt>
                <c:pt idx="1">
                  <c:v>0.49494949494949514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0.36363636363636331</c:v>
                </c:pt>
                <c:pt idx="8">
                  <c:v>8.0808080808080843E-2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23F-BC1D-040428376B6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'21'!$C$28:$C$36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'21'!$F$28:$F$36</c:f>
              <c:numCache>
                <c:formatCode>0%</c:formatCode>
                <c:ptCount val="9"/>
                <c:pt idx="0">
                  <c:v>0.155555555555556</c:v>
                </c:pt>
                <c:pt idx="1">
                  <c:v>0.64444444444444404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6.6666666666666582E-2</c:v>
                </c:pt>
                <c:pt idx="8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C-473E-B306-42CCA466181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8-40E9-BED2-B5A9B19FB29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2C6-83C1-B48801D3643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'21'!$C$28:$C$37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'21'!$F$28:$F$37</c:f>
              <c:numCache>
                <c:formatCode>0%</c:formatCode>
                <c:ptCount val="10"/>
                <c:pt idx="0">
                  <c:v>0.155555555555556</c:v>
                </c:pt>
                <c:pt idx="1">
                  <c:v>0.64444444444444404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6.6666666666666582E-2</c:v>
                </c:pt>
                <c:pt idx="8">
                  <c:v>0.13333333333333333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28F-86AF-EE97AB4AA21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'22'!$F$28:$F$36</c:f>
              <c:numCache>
                <c:formatCode>0%</c:formatCode>
                <c:ptCount val="9"/>
                <c:pt idx="0">
                  <c:v>0.22680412371134023</c:v>
                </c:pt>
                <c:pt idx="1">
                  <c:v>0.41237113402061876</c:v>
                </c:pt>
                <c:pt idx="2">
                  <c:v>0</c:v>
                </c:pt>
                <c:pt idx="3">
                  <c:v>0</c:v>
                </c:pt>
                <c:pt idx="4">
                  <c:v>0.22680412371134009</c:v>
                </c:pt>
                <c:pt idx="5">
                  <c:v>8.2474226804123751E-2</c:v>
                </c:pt>
                <c:pt idx="6">
                  <c:v>0</c:v>
                </c:pt>
                <c:pt idx="7">
                  <c:v>0</c:v>
                </c:pt>
                <c:pt idx="8">
                  <c:v>5.1546391752577143E-2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F-488B-B1AF-C9CD877FA1A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B3D-8CF7-843E08FE959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5-4439-A1B4-876AA33CB35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'2'!$F$28:$F$37</c:f>
              <c:numCache>
                <c:formatCode>0%</c:formatCode>
                <c:ptCount val="10"/>
                <c:pt idx="0">
                  <c:v>0.14912280701754388</c:v>
                </c:pt>
                <c:pt idx="1">
                  <c:v>7.0175438596491391E-2</c:v>
                </c:pt>
                <c:pt idx="2">
                  <c:v>0.34210526315789447</c:v>
                </c:pt>
                <c:pt idx="3">
                  <c:v>0</c:v>
                </c:pt>
                <c:pt idx="4">
                  <c:v>0</c:v>
                </c:pt>
                <c:pt idx="5">
                  <c:v>0.31578947368421051</c:v>
                </c:pt>
                <c:pt idx="6">
                  <c:v>0</c:v>
                </c:pt>
                <c:pt idx="7">
                  <c:v>0.12280701754385977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E-4911-82E7-1E8FE59EAFA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'22'!$C$28:$C$37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'22'!$F$28:$F$37</c:f>
              <c:numCache>
                <c:formatCode>0%</c:formatCode>
                <c:ptCount val="10"/>
                <c:pt idx="0">
                  <c:v>0.22680412371134023</c:v>
                </c:pt>
                <c:pt idx="1">
                  <c:v>0.41237113402061876</c:v>
                </c:pt>
                <c:pt idx="2">
                  <c:v>0</c:v>
                </c:pt>
                <c:pt idx="3">
                  <c:v>0</c:v>
                </c:pt>
                <c:pt idx="4">
                  <c:v>0.22680412371134009</c:v>
                </c:pt>
                <c:pt idx="5">
                  <c:v>8.2474226804123751E-2</c:v>
                </c:pt>
                <c:pt idx="6">
                  <c:v>0</c:v>
                </c:pt>
                <c:pt idx="7">
                  <c:v>0</c:v>
                </c:pt>
                <c:pt idx="8">
                  <c:v>5.1546391752577143E-2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4-4D26-B0EB-B2E6B456FA1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'23'!$C$28:$C$36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'23'!$F$28:$F$36</c:f>
              <c:numCache>
                <c:formatCode>0%</c:formatCode>
                <c:ptCount val="9"/>
                <c:pt idx="0">
                  <c:v>0.20000000000000015</c:v>
                </c:pt>
                <c:pt idx="1">
                  <c:v>0.29999999999999966</c:v>
                </c:pt>
                <c:pt idx="2">
                  <c:v>0</c:v>
                </c:pt>
                <c:pt idx="3">
                  <c:v>0</c:v>
                </c:pt>
                <c:pt idx="4">
                  <c:v>2.7272727272727466E-2</c:v>
                </c:pt>
                <c:pt idx="5">
                  <c:v>5.4545454545454349E-2</c:v>
                </c:pt>
                <c:pt idx="6">
                  <c:v>0</c:v>
                </c:pt>
                <c:pt idx="7">
                  <c:v>0.41818181818181843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4-4119-89C1-39825C39918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3-472E-9E9D-C524D00573F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0-48BC-AF02-470463838CE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'23'!$C$28:$C$37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'23'!$F$28:$F$37</c:f>
              <c:numCache>
                <c:formatCode>0%</c:formatCode>
                <c:ptCount val="10"/>
                <c:pt idx="0">
                  <c:v>0.20000000000000015</c:v>
                </c:pt>
                <c:pt idx="1">
                  <c:v>0.29999999999999966</c:v>
                </c:pt>
                <c:pt idx="2">
                  <c:v>0</c:v>
                </c:pt>
                <c:pt idx="3">
                  <c:v>0</c:v>
                </c:pt>
                <c:pt idx="4">
                  <c:v>2.7272727272727466E-2</c:v>
                </c:pt>
                <c:pt idx="5">
                  <c:v>5.4545454545454349E-2</c:v>
                </c:pt>
                <c:pt idx="6">
                  <c:v>0</c:v>
                </c:pt>
                <c:pt idx="7">
                  <c:v>0.41818181818181843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D-4F3B-9DB0-1E88903E413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'24'!$C$28:$C$36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'24'!$F$28:$F$36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B13-8CAA-D04D2B26B15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'23'!$C$28:$C$36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'23'!$F$28:$F$36</c:f>
              <c:numCache>
                <c:formatCode>0%</c:formatCode>
                <c:ptCount val="9"/>
                <c:pt idx="0">
                  <c:v>0.20000000000000015</c:v>
                </c:pt>
                <c:pt idx="1">
                  <c:v>0.29999999999999966</c:v>
                </c:pt>
                <c:pt idx="2">
                  <c:v>0</c:v>
                </c:pt>
                <c:pt idx="3">
                  <c:v>0</c:v>
                </c:pt>
                <c:pt idx="4">
                  <c:v>2.7272727272727466E-2</c:v>
                </c:pt>
                <c:pt idx="5">
                  <c:v>5.4545454545454349E-2</c:v>
                </c:pt>
                <c:pt idx="6">
                  <c:v>0</c:v>
                </c:pt>
                <c:pt idx="7">
                  <c:v>0.41818181818181843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D-4EDB-BD26-EBEF7D0B1E0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DEB-9364-C90A222D3ED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C-416D-98CC-A8E1D0FF515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6329866765860299"/>
          <c:y val="0.11138862642169729"/>
          <c:w val="0.46281624483323069"/>
          <c:h val="0.77722274715660544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'24'!$C$28:$C$37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'24'!$F$28:$F$37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548-A77A-B1AB6227DF0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'3'!$F$28:$F$36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1-48FC-8645-C68B8645908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'25'!$C$28:$C$36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'25'!$F$28:$F$36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2-4DB5-B49F-D584024926F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203-B713-304ED92FAA8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C-44FC-8AA6-DA98BABF752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'25'!$C$28:$C$37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'25'!$F$28:$F$37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F-4B66-B1BC-F4385B8A768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'26'!$C$28:$C$36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'26'!$F$28:$F$36</c:f>
              <c:numCache>
                <c:formatCode>h:mm;@</c:formatCode>
                <c:ptCount val="9"/>
                <c:pt idx="0">
                  <c:v>0</c:v>
                </c:pt>
                <c:pt idx="1">
                  <c:v>0.66304347826086985</c:v>
                </c:pt>
                <c:pt idx="2">
                  <c:v>0.14130434782608667</c:v>
                </c:pt>
                <c:pt idx="3">
                  <c:v>0</c:v>
                </c:pt>
                <c:pt idx="4">
                  <c:v>0.19565217391304351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4B9-8449-26EE5451D17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A-47F6-9FDF-2BF530F5016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0-471E-84DD-F4471C243CE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5800556192881602"/>
          <c:y val="0.10694418197725285"/>
          <c:w val="0.46281624483323069"/>
          <c:h val="0.77722274715660544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'26'!$C$28:$C$37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'26'!$F$28:$F$37</c:f>
              <c:numCache>
                <c:formatCode>h:mm;@</c:formatCode>
                <c:ptCount val="10"/>
                <c:pt idx="0">
                  <c:v>0</c:v>
                </c:pt>
                <c:pt idx="1">
                  <c:v>0.66304347826086985</c:v>
                </c:pt>
                <c:pt idx="2">
                  <c:v>0.14130434782608667</c:v>
                </c:pt>
                <c:pt idx="3">
                  <c:v>0</c:v>
                </c:pt>
                <c:pt idx="4">
                  <c:v>0.19565217391304351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5-486C-BC9F-E25B08D3503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'27'!$C$28:$C$36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'27'!$F$28:$F$36</c:f>
              <c:numCache>
                <c:formatCode>0%</c:formatCode>
                <c:ptCount val="9"/>
                <c:pt idx="0">
                  <c:v>0</c:v>
                </c:pt>
                <c:pt idx="1">
                  <c:v>0.24742268041237123</c:v>
                </c:pt>
                <c:pt idx="2">
                  <c:v>0.12371134020618545</c:v>
                </c:pt>
                <c:pt idx="3">
                  <c:v>0</c:v>
                </c:pt>
                <c:pt idx="4">
                  <c:v>0.24742268041237123</c:v>
                </c:pt>
                <c:pt idx="5">
                  <c:v>0</c:v>
                </c:pt>
                <c:pt idx="6">
                  <c:v>0</c:v>
                </c:pt>
                <c:pt idx="7">
                  <c:v>0.38144329896907209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4595-8DE3-8D7B4E6CBB9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62B-919C-70FEFA13C78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'3'!$F$28:$F$37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3-451B-BE82-D20D0C1D5C0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03F-A3D7-CF873DF27CD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'27'!$C$28:$C$37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'27'!$F$28:$F$37</c:f>
              <c:numCache>
                <c:formatCode>0%</c:formatCode>
                <c:ptCount val="10"/>
                <c:pt idx="0">
                  <c:v>0</c:v>
                </c:pt>
                <c:pt idx="1">
                  <c:v>0.24742268041237123</c:v>
                </c:pt>
                <c:pt idx="2">
                  <c:v>0.12371134020618545</c:v>
                </c:pt>
                <c:pt idx="3">
                  <c:v>0</c:v>
                </c:pt>
                <c:pt idx="4">
                  <c:v>0.24742268041237123</c:v>
                </c:pt>
                <c:pt idx="5">
                  <c:v>0</c:v>
                </c:pt>
                <c:pt idx="6">
                  <c:v>0</c:v>
                </c:pt>
                <c:pt idx="7">
                  <c:v>0.38144329896907209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8-4F5A-90FC-3AF0034A1C9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'28'!$F$28:$F$36</c:f>
              <c:numCache>
                <c:formatCode>0%</c:formatCode>
                <c:ptCount val="9"/>
                <c:pt idx="0">
                  <c:v>0</c:v>
                </c:pt>
                <c:pt idx="1">
                  <c:v>0.42708333333333359</c:v>
                </c:pt>
                <c:pt idx="2">
                  <c:v>0.11458333333333325</c:v>
                </c:pt>
                <c:pt idx="3">
                  <c:v>6.2499999999999771E-2</c:v>
                </c:pt>
                <c:pt idx="4">
                  <c:v>7.2916666666666727E-2</c:v>
                </c:pt>
                <c:pt idx="5">
                  <c:v>0</c:v>
                </c:pt>
                <c:pt idx="6">
                  <c:v>0</c:v>
                </c:pt>
                <c:pt idx="7">
                  <c:v>0.32291666666666663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0-43E1-9BBF-95DA73ADDD0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657-8980-07B431004E1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6AB-8BF4-EEBA49DCACD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'28'!$C$28:$C$37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'28'!$F$28:$F$37</c:f>
              <c:numCache>
                <c:formatCode>0%</c:formatCode>
                <c:ptCount val="10"/>
                <c:pt idx="0">
                  <c:v>0</c:v>
                </c:pt>
                <c:pt idx="1">
                  <c:v>0.42708333333333359</c:v>
                </c:pt>
                <c:pt idx="2">
                  <c:v>0.11458333333333325</c:v>
                </c:pt>
                <c:pt idx="3">
                  <c:v>6.2499999999999771E-2</c:v>
                </c:pt>
                <c:pt idx="4">
                  <c:v>7.2916666666666727E-2</c:v>
                </c:pt>
                <c:pt idx="5">
                  <c:v>0</c:v>
                </c:pt>
                <c:pt idx="6">
                  <c:v>0</c:v>
                </c:pt>
                <c:pt idx="7">
                  <c:v>0.32291666666666663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D-4300-A129-E7219E21BAA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'29'!$C$28:$C$36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'29'!$F$28:$F$36</c:f>
              <c:numCache>
                <c:formatCode>0%</c:formatCode>
                <c:ptCount val="9"/>
                <c:pt idx="0">
                  <c:v>0</c:v>
                </c:pt>
                <c:pt idx="1">
                  <c:v>0.3541666666666663</c:v>
                </c:pt>
                <c:pt idx="2">
                  <c:v>8.3333333333333676E-2</c:v>
                </c:pt>
                <c:pt idx="3">
                  <c:v>0</c:v>
                </c:pt>
                <c:pt idx="4">
                  <c:v>0.12499999999999986</c:v>
                </c:pt>
                <c:pt idx="5">
                  <c:v>0</c:v>
                </c:pt>
                <c:pt idx="6">
                  <c:v>0</c:v>
                </c:pt>
                <c:pt idx="7">
                  <c:v>0.43750000000000017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D-4A3A-994C-A4F426B3F6A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A78-A970-31B2C5588BB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9-43AC-B899-AF2E903B455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'29'!$C$28:$C$37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'29'!$F$28:$F$37</c:f>
              <c:numCache>
                <c:formatCode>0%</c:formatCode>
                <c:ptCount val="10"/>
                <c:pt idx="0">
                  <c:v>0</c:v>
                </c:pt>
                <c:pt idx="1">
                  <c:v>0.3541666666666663</c:v>
                </c:pt>
                <c:pt idx="2">
                  <c:v>8.3333333333333676E-2</c:v>
                </c:pt>
                <c:pt idx="3">
                  <c:v>0</c:v>
                </c:pt>
                <c:pt idx="4">
                  <c:v>0.12499999999999986</c:v>
                </c:pt>
                <c:pt idx="5">
                  <c:v>0</c:v>
                </c:pt>
                <c:pt idx="6">
                  <c:v>0</c:v>
                </c:pt>
                <c:pt idx="7">
                  <c:v>0.43750000000000017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4151-9EAF-60C409E6813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'4'!$F$28:$F$36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382-9FE5-FB09110A30C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'30'!$C$28:$C$36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'30'!$F$28:$F$36</c:f>
              <c:numCache>
                <c:formatCode>0%</c:formatCode>
                <c:ptCount val="9"/>
                <c:pt idx="0">
                  <c:v>0</c:v>
                </c:pt>
                <c:pt idx="1">
                  <c:v>0.55789473684210511</c:v>
                </c:pt>
                <c:pt idx="2">
                  <c:v>0.22105263157894758</c:v>
                </c:pt>
                <c:pt idx="3">
                  <c:v>0</c:v>
                </c:pt>
                <c:pt idx="4">
                  <c:v>0.22105263157894725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D-42A9-9DDB-6680CEFF58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4-4493-AC3A-3E2EA24091A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5-42D6-93AF-196D4323E17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'30'!$C$28:$C$37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'30'!$F$28:$F$37</c:f>
              <c:numCache>
                <c:formatCode>0%</c:formatCode>
                <c:ptCount val="10"/>
                <c:pt idx="0">
                  <c:v>0</c:v>
                </c:pt>
                <c:pt idx="1">
                  <c:v>0.55789473684210511</c:v>
                </c:pt>
                <c:pt idx="2">
                  <c:v>0.22105263157894758</c:v>
                </c:pt>
                <c:pt idx="3">
                  <c:v>0</c:v>
                </c:pt>
                <c:pt idx="4">
                  <c:v>0.22105263157894725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5AA-88E2-0E4A7B30FFC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'31'!$C$28:$C$36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'31'!$F$28:$F$36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D-40FB-BEB4-C289B22C760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'18'!$F$28:$F$36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9-4E71-943F-211838F72AF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'12'!$C$28:$C$36</c:f>
              <c:strCache>
                <c:ptCount val="9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</c:strCache>
            </c:strRef>
          </c:cat>
          <c:val>
            <c:numRef>
              <c:f>'12'!$F$28:$F$36</c:f>
              <c:numCache>
                <c:formatCode>0%</c:formatCode>
                <c:ptCount val="9"/>
                <c:pt idx="0">
                  <c:v>0.33707865168539319</c:v>
                </c:pt>
                <c:pt idx="1">
                  <c:v>4.4943820224719308E-2</c:v>
                </c:pt>
                <c:pt idx="2">
                  <c:v>4.4943820224718947E-2</c:v>
                </c:pt>
                <c:pt idx="3">
                  <c:v>0</c:v>
                </c:pt>
                <c:pt idx="4">
                  <c:v>6.7415730337078594E-2</c:v>
                </c:pt>
                <c:pt idx="5">
                  <c:v>0</c:v>
                </c:pt>
                <c:pt idx="6">
                  <c:v>6.7415730337078775E-2</c:v>
                </c:pt>
                <c:pt idx="7">
                  <c:v>0.37078651685393238</c:v>
                </c:pt>
                <c:pt idx="8">
                  <c:v>6.7415730337078775E-2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0-47A1-807F-4E84D15ACE9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'31'!$C$28:$C$37</c:f>
              <c:strCache>
                <c:ptCount val="10"/>
                <c:pt idx="0">
                  <c:v>PM Routine</c:v>
                </c:pt>
                <c:pt idx="1">
                  <c:v>QUA</c:v>
                </c:pt>
                <c:pt idx="2">
                  <c:v>HR</c:v>
                </c:pt>
                <c:pt idx="3">
                  <c:v>HSE</c:v>
                </c:pt>
                <c:pt idx="4">
                  <c:v>УК</c:v>
                </c:pt>
                <c:pt idx="5">
                  <c:v>РО</c:v>
                </c:pt>
                <c:pt idx="6">
                  <c:v>IE &amp; POMS</c:v>
                </c:pt>
                <c:pt idx="7">
                  <c:v>New Prоj.</c:v>
                </c:pt>
                <c:pt idx="8">
                  <c:v>LOGI / Purchasing</c:v>
                </c:pt>
                <c:pt idx="9">
                  <c:v>Yaearly task</c:v>
                </c:pt>
              </c:strCache>
            </c:strRef>
          </c:cat>
          <c:val>
            <c:numRef>
              <c:f>'31'!$F$28:$F$37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C7D-B34E-318B0B3EA88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14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14</xdr:row>
      <xdr:rowOff>60960</xdr:rowOff>
    </xdr:from>
    <xdr:to>
      <xdr:col>8</xdr:col>
      <xdr:colOff>426720</xdr:colOff>
      <xdr:row>29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32657</xdr:colOff>
      <xdr:row>37</xdr:row>
      <xdr:rowOff>0</xdr:rowOff>
    </xdr:from>
    <xdr:to>
      <xdr:col>22</xdr:col>
      <xdr:colOff>337457</xdr:colOff>
      <xdr:row>63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39</xdr:row>
      <xdr:rowOff>0</xdr:rowOff>
    </xdr:from>
    <xdr:to>
      <xdr:col>6</xdr:col>
      <xdr:colOff>137160</xdr:colOff>
      <xdr:row>54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C2:D12"/>
  <sheetViews>
    <sheetView topLeftCell="A16" workbookViewId="0">
      <selection activeCell="D38" sqref="D38"/>
    </sheetView>
  </sheetViews>
  <sheetFormatPr defaultRowHeight="15" x14ac:dyDescent="0.25"/>
  <cols>
    <col min="3" max="3" width="23.5703125" bestFit="1" customWidth="1"/>
    <col min="4" max="4" width="14.85546875" customWidth="1"/>
  </cols>
  <sheetData>
    <row r="2" spans="3:4" x14ac:dyDescent="0.25">
      <c r="C2" s="3" t="s">
        <v>8</v>
      </c>
      <c r="D2" s="3" t="s">
        <v>16</v>
      </c>
    </row>
    <row r="3" spans="3:4" x14ac:dyDescent="0.25">
      <c r="C3" t="s">
        <v>27</v>
      </c>
      <c r="D3" t="s">
        <v>17</v>
      </c>
    </row>
    <row r="4" spans="3:4" x14ac:dyDescent="0.25">
      <c r="C4" t="s">
        <v>26</v>
      </c>
      <c r="D4" t="s">
        <v>18</v>
      </c>
    </row>
    <row r="5" spans="3:4" x14ac:dyDescent="0.25">
      <c r="C5" t="s">
        <v>10</v>
      </c>
      <c r="D5" t="s">
        <v>19</v>
      </c>
    </row>
    <row r="6" spans="3:4" x14ac:dyDescent="0.25">
      <c r="C6" t="s">
        <v>12</v>
      </c>
      <c r="D6" t="s">
        <v>20</v>
      </c>
    </row>
    <row r="7" spans="3:4" x14ac:dyDescent="0.25">
      <c r="C7" t="s">
        <v>31</v>
      </c>
    </row>
    <row r="8" spans="3:4" x14ac:dyDescent="0.25">
      <c r="C8" t="s">
        <v>32</v>
      </c>
    </row>
    <row r="9" spans="3:4" x14ac:dyDescent="0.25">
      <c r="C9" t="s">
        <v>28</v>
      </c>
    </row>
    <row r="10" spans="3:4" x14ac:dyDescent="0.25">
      <c r="C10" t="s">
        <v>30</v>
      </c>
    </row>
    <row r="11" spans="3:4" x14ac:dyDescent="0.25">
      <c r="C11" t="s">
        <v>33</v>
      </c>
    </row>
    <row r="12" spans="3:4" x14ac:dyDescent="0.25">
      <c r="C12" t="s">
        <v>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>
    <tabColor rgb="FF00B050"/>
  </sheetPr>
  <dimension ref="B3:J39"/>
  <sheetViews>
    <sheetView topLeftCell="B2" zoomScale="90" zoomScaleNormal="90" workbookViewId="0">
      <selection activeCell="D4" sqref="D4:D14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0.36805555555555558</v>
      </c>
      <c r="F4" s="17">
        <v>0.39583333333333331</v>
      </c>
      <c r="G4" s="17">
        <v>2.7777777777777776E-2</v>
      </c>
      <c r="H4" s="1">
        <f>F4-E4</f>
        <v>2.7777777777777735E-2</v>
      </c>
      <c r="I4" s="1" t="s">
        <v>19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0.41666666666666669</v>
      </c>
      <c r="F6" s="17">
        <v>0.45833333333333331</v>
      </c>
      <c r="G6" s="17">
        <v>4.1666666666666664E-2</v>
      </c>
      <c r="H6" s="1">
        <f t="shared" si="0"/>
        <v>4.166666666666663E-2</v>
      </c>
      <c r="I6" s="1" t="s">
        <v>17</v>
      </c>
    </row>
    <row r="7" spans="3:10" x14ac:dyDescent="0.25">
      <c r="C7" t="s">
        <v>30</v>
      </c>
      <c r="D7" s="18" t="s">
        <v>37</v>
      </c>
      <c r="E7" s="17">
        <v>0.45833333333333331</v>
      </c>
      <c r="F7" s="17">
        <v>0.48958333333333331</v>
      </c>
      <c r="G7" s="17">
        <v>3.125E-2</v>
      </c>
      <c r="H7" s="1">
        <f t="shared" si="0"/>
        <v>3.125E-2</v>
      </c>
      <c r="I7" s="1" t="s">
        <v>17</v>
      </c>
    </row>
    <row r="8" spans="3:10" x14ac:dyDescent="0.25">
      <c r="C8" t="s">
        <v>26</v>
      </c>
      <c r="D8" s="18" t="s">
        <v>38</v>
      </c>
      <c r="E8" s="17">
        <v>0.54166666666666663</v>
      </c>
      <c r="F8" s="17">
        <v>0.58333333333333337</v>
      </c>
      <c r="G8" s="17">
        <v>4.1666666666666664E-2</v>
      </c>
      <c r="H8" s="1">
        <f t="shared" si="0"/>
        <v>4.1666666666666741E-2</v>
      </c>
      <c r="I8" s="1" t="s">
        <v>19</v>
      </c>
    </row>
    <row r="9" spans="3:10" x14ac:dyDescent="0.25">
      <c r="C9" t="s">
        <v>30</v>
      </c>
      <c r="D9" s="18" t="s">
        <v>39</v>
      </c>
      <c r="E9" s="17">
        <v>0.58333333333333337</v>
      </c>
      <c r="F9" s="17">
        <v>0.60416666666666663</v>
      </c>
      <c r="G9" s="17">
        <v>2.0833333333333332E-2</v>
      </c>
      <c r="H9" s="1">
        <f t="shared" si="0"/>
        <v>2.0833333333333259E-2</v>
      </c>
      <c r="I9" s="1" t="s">
        <v>19</v>
      </c>
    </row>
    <row r="10" spans="3:10" x14ac:dyDescent="0.25">
      <c r="C10" t="s">
        <v>26</v>
      </c>
      <c r="D10" s="18" t="s">
        <v>40</v>
      </c>
      <c r="E10" s="17">
        <v>0.60416666666666663</v>
      </c>
      <c r="F10" s="17">
        <v>0.66666666666666663</v>
      </c>
      <c r="G10" s="17">
        <v>6.25E-2</v>
      </c>
      <c r="H10" s="1">
        <f t="shared" si="0"/>
        <v>6.25E-2</v>
      </c>
      <c r="I10" s="1" t="s">
        <v>17</v>
      </c>
    </row>
    <row r="11" spans="3:10" x14ac:dyDescent="0.25">
      <c r="C11" t="s">
        <v>31</v>
      </c>
      <c r="D11" s="18" t="s">
        <v>41</v>
      </c>
      <c r="E11" s="17">
        <v>0.66666666666666663</v>
      </c>
      <c r="F11" s="17">
        <v>0.68055555555555547</v>
      </c>
      <c r="G11" s="17">
        <v>1.3888888888888888E-2</v>
      </c>
      <c r="H11" s="1">
        <f t="shared" si="0"/>
        <v>1.388888888888884E-2</v>
      </c>
      <c r="I11" s="1" t="s">
        <v>17</v>
      </c>
    </row>
    <row r="12" spans="3:10" x14ac:dyDescent="0.25">
      <c r="C12" t="s">
        <v>28</v>
      </c>
      <c r="D12" s="18" t="s">
        <v>42</v>
      </c>
      <c r="E12" s="17">
        <v>0.68055555555555547</v>
      </c>
      <c r="F12" s="17">
        <v>0.70138888888888884</v>
      </c>
      <c r="G12" s="17">
        <v>2.0833333333333332E-2</v>
      </c>
      <c r="H12" s="1">
        <f t="shared" si="0"/>
        <v>2.083333333333337E-2</v>
      </c>
      <c r="I12" s="1" t="s">
        <v>19</v>
      </c>
    </row>
    <row r="13" spans="3:10" x14ac:dyDescent="0.25">
      <c r="C13" t="s">
        <v>33</v>
      </c>
      <c r="D13" s="18" t="s">
        <v>43</v>
      </c>
      <c r="E13" s="17">
        <v>0.70138888888888884</v>
      </c>
      <c r="F13" s="17">
        <v>0.73263888888888884</v>
      </c>
      <c r="G13" s="17">
        <v>3.125E-2</v>
      </c>
      <c r="H13" s="1">
        <f t="shared" si="0"/>
        <v>3.125E-2</v>
      </c>
      <c r="I13" s="1" t="s">
        <v>19</v>
      </c>
      <c r="J13" s="2"/>
    </row>
    <row r="14" spans="3:10" x14ac:dyDescent="0.25">
      <c r="C14" t="s">
        <v>31</v>
      </c>
      <c r="D14" s="18" t="s">
        <v>44</v>
      </c>
      <c r="E14" s="17">
        <v>0.73263888888888884</v>
      </c>
      <c r="F14" s="17">
        <v>0.74652777777777779</v>
      </c>
      <c r="G14" s="17">
        <v>1.3888888888888888E-2</v>
      </c>
      <c r="H14" s="1">
        <f t="shared" si="0"/>
        <v>1.3888888888888951E-2</v>
      </c>
      <c r="I14" s="1" t="s">
        <v>19</v>
      </c>
    </row>
    <row r="15" spans="3:10" x14ac:dyDescent="0.25">
      <c r="D15" s="18"/>
      <c r="E15" s="17"/>
      <c r="F15" s="17"/>
      <c r="G15" s="17"/>
      <c r="H15" s="1">
        <f t="shared" si="0"/>
        <v>0</v>
      </c>
      <c r="I15" s="1"/>
    </row>
    <row r="16" spans="3:10" x14ac:dyDescent="0.25">
      <c r="D16" s="18"/>
      <c r="E16" s="17"/>
      <c r="F16" s="17"/>
      <c r="G16" s="17"/>
      <c r="H16" s="1">
        <f t="shared" si="0"/>
        <v>0</v>
      </c>
      <c r="I16" s="1"/>
    </row>
    <row r="17" spans="2:10" x14ac:dyDescent="0.25">
      <c r="D17" s="18"/>
      <c r="E17" s="17"/>
      <c r="F17" s="17"/>
      <c r="G17" s="17"/>
      <c r="H17" s="1">
        <f t="shared" si="0"/>
        <v>0</v>
      </c>
      <c r="I17" s="1"/>
    </row>
    <row r="18" spans="2:10" x14ac:dyDescent="0.25">
      <c r="D18" s="18"/>
      <c r="E18" s="17"/>
      <c r="F18" s="17"/>
      <c r="G18" s="17"/>
      <c r="H18" s="1">
        <f t="shared" si="0"/>
        <v>0</v>
      </c>
      <c r="I18" s="1"/>
    </row>
    <row r="19" spans="2:10" x14ac:dyDescent="0.25">
      <c r="E19" s="22"/>
      <c r="F19" s="22"/>
      <c r="G19" s="22"/>
      <c r="H19" s="1">
        <f t="shared" si="0"/>
        <v>0</v>
      </c>
      <c r="I19" s="1"/>
      <c r="J19" s="2"/>
    </row>
    <row r="20" spans="2:10" x14ac:dyDescent="0.25">
      <c r="E20" s="22"/>
      <c r="F20" s="22"/>
      <c r="G20" s="22"/>
      <c r="H20" s="1">
        <f t="shared" si="0"/>
        <v>0</v>
      </c>
      <c r="I20" s="1"/>
    </row>
    <row r="21" spans="2:10" x14ac:dyDescent="0.25">
      <c r="E21" s="22"/>
      <c r="F21" s="22"/>
      <c r="G21" s="22"/>
      <c r="H21" s="1">
        <f t="shared" si="0"/>
        <v>0</v>
      </c>
      <c r="I21" s="1"/>
    </row>
    <row r="22" spans="2:10" x14ac:dyDescent="0.25">
      <c r="E22" s="22"/>
      <c r="F22" s="22"/>
      <c r="G22" s="22"/>
      <c r="H22" s="1">
        <f t="shared" si="0"/>
        <v>0</v>
      </c>
      <c r="I22" s="1"/>
    </row>
    <row r="23" spans="2:10" x14ac:dyDescent="0.25">
      <c r="E23" s="22"/>
      <c r="F23" s="22"/>
      <c r="G23" s="22"/>
      <c r="H23" s="1">
        <f t="shared" si="0"/>
        <v>0</v>
      </c>
      <c r="I23" s="1"/>
    </row>
    <row r="24" spans="2:10" x14ac:dyDescent="0.25">
      <c r="E24" s="22"/>
      <c r="F24" s="22"/>
      <c r="G24" s="22"/>
    </row>
    <row r="25" spans="2:10" x14ac:dyDescent="0.25">
      <c r="D25" t="s">
        <v>21</v>
      </c>
      <c r="E25" s="1">
        <f>MIN(E4:E24)</f>
        <v>0.36805555555555558</v>
      </c>
      <c r="F25" s="1">
        <f>MAX(F4:F24)</f>
        <v>0.74652777777777779</v>
      </c>
      <c r="G25" s="1">
        <f>F25-E25</f>
        <v>0.37847222222222221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2.0833333333333332E-2</v>
      </c>
      <c r="E28" s="4">
        <f xml:space="preserve"> SUMIF($C$4:$C$24,C28, $H$4:$H$24)</f>
        <v>2.083333333333337E-2</v>
      </c>
      <c r="F28" s="5">
        <f>E28/E38</f>
        <v>6.3829787234042659E-2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0.1736111111111111</v>
      </c>
      <c r="E29" s="4">
        <f t="shared" ref="E29:E37" si="2" xml:space="preserve"> SUMIF($C$4:$C$24,C29, $H$4:$H$24)</f>
        <v>0.1736111111111111</v>
      </c>
      <c r="F29" s="5">
        <f>E29/E38</f>
        <v>0.53191489361702127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1"/>
        <v>2.7777777777777776E-2</v>
      </c>
      <c r="E32" s="4">
        <f t="shared" si="2"/>
        <v>2.777777777777779E-2</v>
      </c>
      <c r="F32" s="5">
        <f>E32/E38</f>
        <v>8.5106382978723444E-2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1"/>
        <v>2.0833333333333332E-2</v>
      </c>
      <c r="E34" s="4">
        <f t="shared" si="2"/>
        <v>2.083333333333337E-2</v>
      </c>
      <c r="F34" s="5">
        <f>E34/$E$38</f>
        <v>6.3829787234042659E-2</v>
      </c>
    </row>
    <row r="35" spans="2:7" x14ac:dyDescent="0.25">
      <c r="B35">
        <v>8</v>
      </c>
      <c r="C35" t="s">
        <v>30</v>
      </c>
      <c r="D35" s="4">
        <f t="shared" si="1"/>
        <v>5.2083333333333329E-2</v>
      </c>
      <c r="E35" s="4">
        <f t="shared" si="2"/>
        <v>5.2083333333333259E-2</v>
      </c>
      <c r="F35" s="5">
        <f>E35/$E$38</f>
        <v>0.15957446808510614</v>
      </c>
    </row>
    <row r="36" spans="2:7" x14ac:dyDescent="0.25">
      <c r="B36">
        <v>9</v>
      </c>
      <c r="C36" t="s">
        <v>33</v>
      </c>
      <c r="D36" s="4">
        <f t="shared" si="1"/>
        <v>3.125E-2</v>
      </c>
      <c r="E36" s="4">
        <f t="shared" si="2"/>
        <v>3.125E-2</v>
      </c>
      <c r="F36" s="5">
        <f>E36/$E$38</f>
        <v>9.5744680851063829E-2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0.3263888888888889</v>
      </c>
      <c r="E38" s="7">
        <f>SUM(E28:E37)</f>
        <v>0.3263888888888889</v>
      </c>
      <c r="F38" s="8">
        <f>E38/E38</f>
        <v>1</v>
      </c>
      <c r="G38" s="8">
        <f>E38/D39</f>
        <v>0.97916666666666674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>
    <tabColor rgb="FF00B050"/>
  </sheetPr>
  <dimension ref="B3:J39"/>
  <sheetViews>
    <sheetView topLeftCell="B1" zoomScale="90" zoomScaleNormal="90" workbookViewId="0">
      <selection activeCell="D4" sqref="D4:D17"/>
    </sheetView>
  </sheetViews>
  <sheetFormatPr defaultRowHeight="15" x14ac:dyDescent="0.25"/>
  <cols>
    <col min="3" max="3" width="13.5703125" bestFit="1" customWidth="1"/>
    <col min="4" max="4" width="38.28515625" customWidth="1"/>
    <col min="5" max="6" width="9.140625" style="2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23" t="s">
        <v>3</v>
      </c>
      <c r="F3" s="2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9">
        <v>0.35416666666666669</v>
      </c>
      <c r="F4" s="19">
        <v>0.3888888888888889</v>
      </c>
      <c r="G4" s="17">
        <v>3.4722222222222224E-2</v>
      </c>
      <c r="H4" s="1">
        <f>F4-E4</f>
        <v>3.472222222222221E-2</v>
      </c>
      <c r="I4" s="1" t="s">
        <v>17</v>
      </c>
    </row>
    <row r="5" spans="3:10" x14ac:dyDescent="0.25">
      <c r="C5" t="s">
        <v>26</v>
      </c>
      <c r="D5" s="18" t="s">
        <v>35</v>
      </c>
      <c r="E5" s="19">
        <v>0.3888888888888889</v>
      </c>
      <c r="F5" s="19">
        <v>0.39583333333333331</v>
      </c>
      <c r="G5" s="17">
        <v>6.9444444444444441E-3</v>
      </c>
      <c r="H5" s="1">
        <f t="shared" ref="H5:H23" si="0">F5-E5</f>
        <v>6.9444444444444198E-3</v>
      </c>
      <c r="I5" s="1" t="s">
        <v>19</v>
      </c>
    </row>
    <row r="6" spans="3:10" x14ac:dyDescent="0.25">
      <c r="C6" t="s">
        <v>27</v>
      </c>
      <c r="D6" s="18" t="s">
        <v>36</v>
      </c>
      <c r="E6" s="19">
        <v>0.39583333333333331</v>
      </c>
      <c r="F6" s="19">
        <v>0.41666666666666669</v>
      </c>
      <c r="G6" s="17">
        <v>2.0833333333333332E-2</v>
      </c>
      <c r="H6" s="1">
        <f t="shared" si="0"/>
        <v>2.083333333333337E-2</v>
      </c>
      <c r="I6" s="1" t="s">
        <v>19</v>
      </c>
    </row>
    <row r="7" spans="3:10" x14ac:dyDescent="0.25">
      <c r="C7" t="s">
        <v>33</v>
      </c>
      <c r="D7" s="18" t="s">
        <v>37</v>
      </c>
      <c r="E7" s="19">
        <v>0.41666666666666669</v>
      </c>
      <c r="F7" s="19">
        <v>0.45833333333333331</v>
      </c>
      <c r="G7" s="17">
        <v>4.1666666666666664E-2</v>
      </c>
      <c r="H7" s="1">
        <f t="shared" ref="H7:H8" si="1">F7-E7</f>
        <v>4.166666666666663E-2</v>
      </c>
      <c r="I7" s="1" t="s">
        <v>19</v>
      </c>
    </row>
    <row r="8" spans="3:10" x14ac:dyDescent="0.25">
      <c r="C8" t="s">
        <v>26</v>
      </c>
      <c r="D8" s="18" t="s">
        <v>38</v>
      </c>
      <c r="E8" s="19">
        <v>0.45833333333333331</v>
      </c>
      <c r="F8" s="19">
        <v>0.4861111111111111</v>
      </c>
      <c r="G8" s="17">
        <v>6.25E-2</v>
      </c>
      <c r="H8" s="1">
        <f t="shared" si="1"/>
        <v>2.777777777777779E-2</v>
      </c>
      <c r="I8" s="1" t="s">
        <v>19</v>
      </c>
    </row>
    <row r="9" spans="3:10" x14ac:dyDescent="0.25">
      <c r="C9" t="s">
        <v>31</v>
      </c>
      <c r="D9" s="18" t="s">
        <v>39</v>
      </c>
      <c r="E9" s="19">
        <v>0.4861111111111111</v>
      </c>
      <c r="F9" s="19">
        <v>0.51388888888888895</v>
      </c>
      <c r="G9" s="17">
        <v>1.3888888888888888E-2</v>
      </c>
      <c r="H9" s="1">
        <f t="shared" si="0"/>
        <v>2.7777777777777846E-2</v>
      </c>
      <c r="I9" s="1" t="s">
        <v>19</v>
      </c>
    </row>
    <row r="10" spans="3:10" x14ac:dyDescent="0.25">
      <c r="C10" t="s">
        <v>31</v>
      </c>
      <c r="D10" s="18" t="s">
        <v>40</v>
      </c>
      <c r="E10" s="19">
        <v>0.51388888888888895</v>
      </c>
      <c r="F10" s="19">
        <v>0.52777777777777779</v>
      </c>
      <c r="G10" s="17">
        <v>1.3888888888888888E-2</v>
      </c>
      <c r="H10" s="1">
        <f t="shared" ref="H10" si="2">F10-E10</f>
        <v>1.388888888888884E-2</v>
      </c>
      <c r="I10" s="1" t="s">
        <v>19</v>
      </c>
    </row>
    <row r="11" spans="3:10" x14ac:dyDescent="0.25">
      <c r="C11" t="s">
        <v>26</v>
      </c>
      <c r="D11" s="18" t="s">
        <v>41</v>
      </c>
      <c r="E11" s="19">
        <v>0.54166666666666663</v>
      </c>
      <c r="F11" s="19">
        <v>0.5625</v>
      </c>
      <c r="G11" s="17">
        <v>2.0833333333333332E-2</v>
      </c>
      <c r="H11" s="1">
        <f t="shared" si="0"/>
        <v>2.083333333333337E-2</v>
      </c>
      <c r="I11" s="1" t="s">
        <v>19</v>
      </c>
    </row>
    <row r="12" spans="3:10" x14ac:dyDescent="0.25">
      <c r="C12" t="s">
        <v>30</v>
      </c>
      <c r="D12" s="18" t="s">
        <v>42</v>
      </c>
      <c r="E12" s="19">
        <v>0.5625</v>
      </c>
      <c r="F12" s="19">
        <v>0.60416666666666663</v>
      </c>
      <c r="G12" s="17">
        <v>4.1666666666666664E-2</v>
      </c>
      <c r="H12" s="1">
        <f t="shared" ref="H12:H13" si="3">F12-E12</f>
        <v>4.166666666666663E-2</v>
      </c>
      <c r="I12" s="1" t="s">
        <v>19</v>
      </c>
    </row>
    <row r="13" spans="3:10" x14ac:dyDescent="0.25">
      <c r="C13" t="s">
        <v>10</v>
      </c>
      <c r="D13" s="18" t="s">
        <v>43</v>
      </c>
      <c r="E13" s="19">
        <v>0.60416666666666663</v>
      </c>
      <c r="F13" s="19">
        <v>0.61458333333333337</v>
      </c>
      <c r="G13" s="17">
        <v>1.0416666666666666E-2</v>
      </c>
      <c r="H13" s="1">
        <f t="shared" si="3"/>
        <v>1.0416666666666741E-2</v>
      </c>
      <c r="I13" s="1" t="s">
        <v>19</v>
      </c>
      <c r="J13" s="2"/>
    </row>
    <row r="14" spans="3:10" x14ac:dyDescent="0.25">
      <c r="C14" t="s">
        <v>26</v>
      </c>
      <c r="D14" s="18" t="s">
        <v>44</v>
      </c>
      <c r="E14" s="19">
        <v>0.61458333333333337</v>
      </c>
      <c r="F14" s="19">
        <v>0.63541666666666663</v>
      </c>
      <c r="G14" s="17">
        <v>2.0833333333333332E-2</v>
      </c>
      <c r="H14" s="1">
        <f t="shared" si="0"/>
        <v>2.0833333333333259E-2</v>
      </c>
      <c r="I14" s="1" t="s">
        <v>19</v>
      </c>
    </row>
    <row r="15" spans="3:10" x14ac:dyDescent="0.25">
      <c r="C15" t="s">
        <v>26</v>
      </c>
      <c r="D15" s="18" t="s">
        <v>45</v>
      </c>
      <c r="E15" s="19">
        <v>0.63541666666666663</v>
      </c>
      <c r="F15" s="19">
        <v>0.65625</v>
      </c>
      <c r="G15" s="17">
        <v>2.0833333333333332E-2</v>
      </c>
      <c r="H15" s="1">
        <f t="shared" si="0"/>
        <v>2.083333333333337E-2</v>
      </c>
      <c r="I15" s="1" t="s">
        <v>19</v>
      </c>
    </row>
    <row r="16" spans="3:10" x14ac:dyDescent="0.25">
      <c r="C16" t="s">
        <v>26</v>
      </c>
      <c r="D16" s="18" t="s">
        <v>46</v>
      </c>
      <c r="E16" s="19">
        <v>0.65625</v>
      </c>
      <c r="F16" s="19">
        <v>0.70833333333333337</v>
      </c>
      <c r="G16" s="17">
        <v>5.5555555555555552E-2</v>
      </c>
      <c r="H16" s="1">
        <f t="shared" si="0"/>
        <v>5.208333333333337E-2</v>
      </c>
      <c r="I16" s="1" t="s">
        <v>19</v>
      </c>
    </row>
    <row r="17" spans="2:10" x14ac:dyDescent="0.25">
      <c r="C17" t="s">
        <v>26</v>
      </c>
      <c r="D17" s="18" t="s">
        <v>47</v>
      </c>
      <c r="E17" s="19">
        <v>0.70833333333333337</v>
      </c>
      <c r="F17" s="19">
        <v>0.71875</v>
      </c>
      <c r="G17" s="17">
        <v>1.0416666666666666E-2</v>
      </c>
      <c r="H17" s="1">
        <f t="shared" si="0"/>
        <v>1.041666666666663E-2</v>
      </c>
      <c r="I17" s="1" t="s">
        <v>19</v>
      </c>
    </row>
    <row r="18" spans="2:10" x14ac:dyDescent="0.25">
      <c r="E18" s="20"/>
      <c r="F18" s="20"/>
      <c r="G18" s="1"/>
      <c r="H18" s="1">
        <f t="shared" si="0"/>
        <v>0</v>
      </c>
      <c r="I18" s="1"/>
    </row>
    <row r="19" spans="2:10" x14ac:dyDescent="0.25">
      <c r="E19" s="20"/>
      <c r="F19" s="20"/>
      <c r="G19" s="1"/>
      <c r="H19" s="1">
        <f t="shared" si="0"/>
        <v>0</v>
      </c>
      <c r="I19" s="1"/>
      <c r="J19" s="2"/>
    </row>
    <row r="20" spans="2:10" x14ac:dyDescent="0.25">
      <c r="E20" s="20"/>
      <c r="F20" s="20"/>
      <c r="H20" s="1">
        <f t="shared" si="0"/>
        <v>0</v>
      </c>
      <c r="I20" s="1"/>
    </row>
    <row r="21" spans="2:10" x14ac:dyDescent="0.25">
      <c r="E21" s="20"/>
      <c r="F21" s="20"/>
      <c r="H21" s="1">
        <f t="shared" si="0"/>
        <v>0</v>
      </c>
      <c r="I21" s="1"/>
    </row>
    <row r="22" spans="2:10" x14ac:dyDescent="0.25">
      <c r="E22" s="20"/>
      <c r="F22" s="20"/>
      <c r="H22" s="1">
        <f t="shared" si="0"/>
        <v>0</v>
      </c>
      <c r="I22" s="1"/>
    </row>
    <row r="23" spans="2:10" x14ac:dyDescent="0.25">
      <c r="E23" s="20"/>
      <c r="F23" s="20"/>
      <c r="H23" s="1">
        <f t="shared" si="0"/>
        <v>0</v>
      </c>
      <c r="I23" s="1"/>
    </row>
    <row r="25" spans="2:10" x14ac:dyDescent="0.25">
      <c r="D25" t="s">
        <v>21</v>
      </c>
      <c r="E25" s="20">
        <f>MIN(E4:E24)</f>
        <v>0.35416666666666669</v>
      </c>
      <c r="F25" s="20">
        <f>MAX(F4:F24)</f>
        <v>0.71875</v>
      </c>
      <c r="G25" s="1">
        <f>F25-E25</f>
        <v>0.36458333333333331</v>
      </c>
    </row>
    <row r="27" spans="2:10" ht="60" x14ac:dyDescent="0.25">
      <c r="C27" s="3" t="s">
        <v>8</v>
      </c>
      <c r="D27" s="3" t="s">
        <v>6</v>
      </c>
      <c r="E27" s="23" t="s">
        <v>7</v>
      </c>
      <c r="F27" s="24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2.0833333333333332E-2</v>
      </c>
      <c r="E28" s="25">
        <f xml:space="preserve"> SUMIF($C$4:$C$24,C28, $H$4:$H$24)</f>
        <v>2.083333333333337E-2</v>
      </c>
      <c r="F28" s="26">
        <f>E28/E38</f>
        <v>5.9405940594059507E-2</v>
      </c>
    </row>
    <row r="29" spans="2:10" x14ac:dyDescent="0.25">
      <c r="B29">
        <v>2</v>
      </c>
      <c r="C29" t="s">
        <v>26</v>
      </c>
      <c r="D29" s="4">
        <f t="shared" ref="D29:D37" si="4" xml:space="preserve"> SUMIF($C$4:$C$24,C29, $G$4:$G$24)</f>
        <v>0.2326388888888889</v>
      </c>
      <c r="E29" s="25">
        <f t="shared" ref="E29:E37" si="5" xml:space="preserve"> SUMIF($C$4:$C$24,C29, $H$4:$H$24)</f>
        <v>0.19444444444444442</v>
      </c>
      <c r="F29" s="26">
        <f>E29/E38</f>
        <v>0.55445544554455428</v>
      </c>
    </row>
    <row r="30" spans="2:10" x14ac:dyDescent="0.25">
      <c r="B30">
        <v>3</v>
      </c>
      <c r="C30" t="s">
        <v>10</v>
      </c>
      <c r="D30" s="4">
        <f t="shared" si="4"/>
        <v>1.0416666666666666E-2</v>
      </c>
      <c r="E30" s="25">
        <f t="shared" si="5"/>
        <v>1.0416666666666741E-2</v>
      </c>
      <c r="F30" s="26">
        <f>E30/E38</f>
        <v>2.970297029702991E-2</v>
      </c>
    </row>
    <row r="31" spans="2:10" x14ac:dyDescent="0.25">
      <c r="B31">
        <v>4</v>
      </c>
      <c r="C31" t="s">
        <v>12</v>
      </c>
      <c r="D31" s="4">
        <f t="shared" si="4"/>
        <v>0</v>
      </c>
      <c r="E31" s="25">
        <f t="shared" si="5"/>
        <v>0</v>
      </c>
      <c r="F31" s="26">
        <f>E31/E38</f>
        <v>0</v>
      </c>
    </row>
    <row r="32" spans="2:10" x14ac:dyDescent="0.25">
      <c r="B32">
        <v>5</v>
      </c>
      <c r="C32" t="s">
        <v>31</v>
      </c>
      <c r="D32" s="4">
        <f t="shared" si="4"/>
        <v>2.7777777777777776E-2</v>
      </c>
      <c r="E32" s="25">
        <f t="shared" si="5"/>
        <v>4.1666666666666685E-2</v>
      </c>
      <c r="F32" s="26">
        <f>E32/E38</f>
        <v>0.11881188118811885</v>
      </c>
    </row>
    <row r="33" spans="2:7" x14ac:dyDescent="0.25">
      <c r="B33">
        <v>6</v>
      </c>
      <c r="C33" t="s">
        <v>32</v>
      </c>
      <c r="D33" s="4">
        <f t="shared" si="4"/>
        <v>0</v>
      </c>
      <c r="E33" s="25">
        <f t="shared" si="5"/>
        <v>0</v>
      </c>
      <c r="F33" s="26">
        <f>E33/E38</f>
        <v>0</v>
      </c>
    </row>
    <row r="34" spans="2:7" x14ac:dyDescent="0.25">
      <c r="B34">
        <v>7</v>
      </c>
      <c r="C34" t="s">
        <v>28</v>
      </c>
      <c r="D34" s="4">
        <f t="shared" si="4"/>
        <v>0</v>
      </c>
      <c r="E34" s="25">
        <f t="shared" si="5"/>
        <v>0</v>
      </c>
      <c r="F34" s="26">
        <f>E34/$E$38</f>
        <v>0</v>
      </c>
    </row>
    <row r="35" spans="2:7" x14ac:dyDescent="0.25">
      <c r="B35">
        <v>8</v>
      </c>
      <c r="C35" t="s">
        <v>30</v>
      </c>
      <c r="D35" s="4">
        <f t="shared" si="4"/>
        <v>4.1666666666666664E-2</v>
      </c>
      <c r="E35" s="25">
        <f t="shared" si="5"/>
        <v>4.166666666666663E-2</v>
      </c>
      <c r="F35" s="26">
        <f>E35/$E$38</f>
        <v>0.1188118811881187</v>
      </c>
    </row>
    <row r="36" spans="2:7" x14ac:dyDescent="0.25">
      <c r="B36">
        <v>9</v>
      </c>
      <c r="C36" t="s">
        <v>33</v>
      </c>
      <c r="D36" s="4">
        <f t="shared" si="4"/>
        <v>4.1666666666666664E-2</v>
      </c>
      <c r="E36" s="25">
        <f t="shared" si="5"/>
        <v>4.166666666666663E-2</v>
      </c>
      <c r="F36" s="26">
        <f>E36/$E$38</f>
        <v>0.1188118811881187</v>
      </c>
    </row>
    <row r="37" spans="2:7" x14ac:dyDescent="0.25">
      <c r="B37">
        <v>10</v>
      </c>
      <c r="C37" t="s">
        <v>29</v>
      </c>
      <c r="D37" s="4">
        <f t="shared" si="4"/>
        <v>0</v>
      </c>
      <c r="E37" s="25">
        <f t="shared" si="5"/>
        <v>0</v>
      </c>
      <c r="F37" s="26">
        <f>E37/$E$38</f>
        <v>0</v>
      </c>
    </row>
    <row r="38" spans="2:7" x14ac:dyDescent="0.25">
      <c r="C38" s="3" t="s">
        <v>9</v>
      </c>
      <c r="D38" s="7">
        <f>SUM(D28:D37)</f>
        <v>0.37500000000000006</v>
      </c>
      <c r="E38" s="27">
        <f>SUM(E28:E37)</f>
        <v>0.35069444444444448</v>
      </c>
      <c r="F38" s="28">
        <f>E38/E38</f>
        <v>1</v>
      </c>
      <c r="G38" s="8">
        <f>E38/D39</f>
        <v>1.0520833333333335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2">
    <tabColor rgb="FF00B050"/>
  </sheetPr>
  <dimension ref="B3:J39"/>
  <sheetViews>
    <sheetView topLeftCell="C1" zoomScale="90" zoomScaleNormal="90" workbookViewId="0">
      <selection activeCell="D4" sqref="D4:D11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0.35416666666666669</v>
      </c>
      <c r="F4" s="17">
        <v>0.38541666666666669</v>
      </c>
      <c r="G4" s="17">
        <v>3.125E-2</v>
      </c>
      <c r="H4" s="1">
        <f t="shared" ref="H4:H23" si="0">F4-E4</f>
        <v>3.125E-2</v>
      </c>
      <c r="I4" s="1" t="s">
        <v>19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si="0"/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0.41666666666666669</v>
      </c>
      <c r="F6" s="17">
        <v>0.52083333333333337</v>
      </c>
      <c r="G6" s="17">
        <v>0.10416666666666667</v>
      </c>
      <c r="H6" s="1">
        <f t="shared" si="0"/>
        <v>0.10416666666666669</v>
      </c>
      <c r="I6" s="1" t="s">
        <v>17</v>
      </c>
    </row>
    <row r="7" spans="3:10" x14ac:dyDescent="0.25">
      <c r="C7" t="s">
        <v>26</v>
      </c>
      <c r="D7" s="18" t="s">
        <v>37</v>
      </c>
      <c r="E7" s="17">
        <v>0.55208333333333337</v>
      </c>
      <c r="F7" s="17">
        <v>0.59375</v>
      </c>
      <c r="G7" s="17">
        <v>4.1666666666666664E-2</v>
      </c>
      <c r="H7" s="1">
        <f t="shared" si="0"/>
        <v>4.166666666666663E-2</v>
      </c>
      <c r="I7" s="1" t="s">
        <v>17</v>
      </c>
    </row>
    <row r="8" spans="3:10" x14ac:dyDescent="0.25">
      <c r="C8" t="s">
        <v>12</v>
      </c>
      <c r="D8" s="18" t="s">
        <v>38</v>
      </c>
      <c r="E8" s="17">
        <v>0.59375</v>
      </c>
      <c r="F8" s="17">
        <v>0.62847222222222221</v>
      </c>
      <c r="G8" s="17">
        <v>3.4722222222222224E-2</v>
      </c>
      <c r="H8" s="1">
        <f t="shared" si="0"/>
        <v>3.472222222222221E-2</v>
      </c>
      <c r="I8" s="1" t="s">
        <v>19</v>
      </c>
    </row>
    <row r="9" spans="3:10" x14ac:dyDescent="0.25">
      <c r="C9" t="s">
        <v>26</v>
      </c>
      <c r="D9" s="18" t="s">
        <v>39</v>
      </c>
      <c r="E9" s="17">
        <v>0.62847222222222221</v>
      </c>
      <c r="F9" s="17">
        <v>0.66666666666666663</v>
      </c>
      <c r="G9" s="17">
        <v>4.1666666666666664E-2</v>
      </c>
      <c r="H9" s="1">
        <f t="shared" si="0"/>
        <v>3.819444444444442E-2</v>
      </c>
      <c r="I9" s="1" t="s">
        <v>19</v>
      </c>
    </row>
    <row r="10" spans="3:10" x14ac:dyDescent="0.25">
      <c r="C10" t="s">
        <v>32</v>
      </c>
      <c r="D10" s="18" t="s">
        <v>40</v>
      </c>
      <c r="E10" s="17">
        <v>0.66666666666666663</v>
      </c>
      <c r="F10" s="17">
        <v>0.75</v>
      </c>
      <c r="G10" s="17">
        <v>8.3333333333333329E-2</v>
      </c>
      <c r="H10" s="1">
        <f t="shared" ref="H10" si="1">F10-E10</f>
        <v>8.333333333333337E-2</v>
      </c>
      <c r="I10" s="1" t="s">
        <v>19</v>
      </c>
    </row>
    <row r="11" spans="3:10" x14ac:dyDescent="0.25">
      <c r="C11" t="s">
        <v>30</v>
      </c>
      <c r="D11" s="18" t="s">
        <v>41</v>
      </c>
      <c r="E11" s="17">
        <v>0.75</v>
      </c>
      <c r="F11" s="17">
        <v>0.78819444444444453</v>
      </c>
      <c r="G11" s="17">
        <v>4.1666666666666664E-2</v>
      </c>
      <c r="H11" s="1">
        <f t="shared" si="0"/>
        <v>3.8194444444444531E-2</v>
      </c>
      <c r="I11" s="1" t="s">
        <v>19</v>
      </c>
    </row>
    <row r="12" spans="3:10" x14ac:dyDescent="0.25">
      <c r="D12" s="18"/>
      <c r="E12" s="1"/>
      <c r="F12" s="1"/>
      <c r="G12" s="17"/>
      <c r="H12" s="1">
        <f t="shared" si="0"/>
        <v>0</v>
      </c>
      <c r="I12" s="1"/>
    </row>
    <row r="13" spans="3:10" x14ac:dyDescent="0.25">
      <c r="D13" s="29"/>
      <c r="E13" s="1"/>
      <c r="F13" s="1"/>
      <c r="G13" s="17"/>
      <c r="H13" s="1">
        <f t="shared" si="0"/>
        <v>0</v>
      </c>
      <c r="I13" s="1"/>
      <c r="J13" s="2"/>
    </row>
    <row r="14" spans="3:10" x14ac:dyDescent="0.25">
      <c r="D14" s="18"/>
      <c r="E14" s="1"/>
      <c r="F14" s="1"/>
      <c r="G14" s="17"/>
      <c r="H14" s="1">
        <f t="shared" si="0"/>
        <v>0</v>
      </c>
      <c r="I14" s="1"/>
    </row>
    <row r="15" spans="3:10" x14ac:dyDescent="0.25">
      <c r="D15" s="18"/>
      <c r="E15" s="1"/>
      <c r="F15" s="1"/>
      <c r="G15" s="17"/>
      <c r="H15" s="1">
        <f t="shared" si="0"/>
        <v>0</v>
      </c>
      <c r="I15" s="1"/>
    </row>
    <row r="16" spans="3:10" x14ac:dyDescent="0.25">
      <c r="D16" s="18"/>
      <c r="E16" s="17"/>
      <c r="F16" s="17"/>
      <c r="G16" s="17"/>
      <c r="H16" s="1">
        <f t="shared" si="0"/>
        <v>0</v>
      </c>
      <c r="I16" s="1"/>
    </row>
    <row r="17" spans="2:10" x14ac:dyDescent="0.25">
      <c r="D17" s="18"/>
      <c r="E17" s="17"/>
      <c r="F17" s="17"/>
      <c r="G17" s="17"/>
      <c r="H17" s="1">
        <f t="shared" si="0"/>
        <v>0</v>
      </c>
      <c r="I17" s="1"/>
    </row>
    <row r="18" spans="2:10" x14ac:dyDescent="0.25">
      <c r="D18" s="18"/>
      <c r="E18" s="17"/>
      <c r="F18" s="17"/>
      <c r="G18" s="17"/>
      <c r="H18" s="1">
        <f t="shared" si="0"/>
        <v>0</v>
      </c>
      <c r="I18" s="1"/>
    </row>
    <row r="19" spans="2:10" x14ac:dyDescent="0.25">
      <c r="D19" s="18"/>
      <c r="E19" s="17"/>
      <c r="F19" s="17"/>
      <c r="G19" s="17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0.35416666666666669</v>
      </c>
      <c r="F25" s="1">
        <f>MAX(F4:F24)</f>
        <v>0.78819444444444453</v>
      </c>
      <c r="G25" s="1">
        <f>F25-E25</f>
        <v>0.43402777777777785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2.0833333333333332E-2</v>
      </c>
      <c r="E28" s="4">
        <f xml:space="preserve"> SUMIF($C$4:$C$24,C28, $H$4:$H$24)</f>
        <v>2.083333333333337E-2</v>
      </c>
      <c r="F28" s="5">
        <f>E28/E38</f>
        <v>5.3097345132743445E-2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0.21875</v>
      </c>
      <c r="E29" s="4">
        <f t="shared" ref="E29:E37" si="3" xml:space="preserve"> SUMIF($C$4:$C$24,C29, $H$4:$H$24)</f>
        <v>0.21527777777777773</v>
      </c>
      <c r="F29" s="5">
        <f>E29/E38</f>
        <v>0.54867256637168116</v>
      </c>
    </row>
    <row r="30" spans="2:10" x14ac:dyDescent="0.25">
      <c r="B30">
        <v>3</v>
      </c>
      <c r="C30" t="s">
        <v>10</v>
      </c>
      <c r="D30" s="4">
        <f t="shared" si="2"/>
        <v>0</v>
      </c>
      <c r="E30" s="4">
        <f t="shared" si="3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2"/>
        <v>3.4722222222222224E-2</v>
      </c>
      <c r="E31" s="4">
        <f t="shared" si="3"/>
        <v>3.472222222222221E-2</v>
      </c>
      <c r="F31" s="5">
        <f>E31/E38</f>
        <v>8.8495575221238881E-2</v>
      </c>
    </row>
    <row r="32" spans="2:10" x14ac:dyDescent="0.25">
      <c r="B32">
        <v>5</v>
      </c>
      <c r="C32" t="s">
        <v>31</v>
      </c>
      <c r="D32" s="4">
        <f t="shared" si="2"/>
        <v>0</v>
      </c>
      <c r="E32" s="4">
        <f t="shared" si="3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2"/>
        <v>8.3333333333333329E-2</v>
      </c>
      <c r="E33" s="4">
        <f t="shared" si="3"/>
        <v>8.333333333333337E-2</v>
      </c>
      <c r="F33" s="5">
        <f>E33/E38</f>
        <v>0.21238938053097348</v>
      </c>
    </row>
    <row r="34" spans="2:7" x14ac:dyDescent="0.25">
      <c r="B34">
        <v>7</v>
      </c>
      <c r="C34" t="s">
        <v>28</v>
      </c>
      <c r="D34" s="4">
        <f t="shared" si="2"/>
        <v>0</v>
      </c>
      <c r="E34" s="4">
        <f t="shared" si="3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2"/>
        <v>4.1666666666666664E-2</v>
      </c>
      <c r="E35" s="4">
        <f t="shared" si="3"/>
        <v>3.8194444444444531E-2</v>
      </c>
      <c r="F35" s="5">
        <f>E35/$E$38</f>
        <v>9.7345132743363025E-2</v>
      </c>
    </row>
    <row r="36" spans="2:7" x14ac:dyDescent="0.25">
      <c r="B36">
        <v>9</v>
      </c>
      <c r="C36" t="s">
        <v>33</v>
      </c>
      <c r="D36" s="4">
        <f t="shared" si="2"/>
        <v>0</v>
      </c>
      <c r="E36" s="4">
        <f t="shared" si="3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0.39930555555555558</v>
      </c>
      <c r="E38" s="7">
        <f>SUM(E28:E37)</f>
        <v>0.39236111111111122</v>
      </c>
      <c r="F38" s="8">
        <f>E38/E38</f>
        <v>1</v>
      </c>
      <c r="G38" s="8">
        <f>E38/D39</f>
        <v>1.1770833333333337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>
    <tabColor rgb="FFFF0000"/>
  </sheetPr>
  <dimension ref="B3:J39"/>
  <sheetViews>
    <sheetView workbookViewId="0">
      <selection activeCell="J16" sqref="J16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7"/>
      <c r="F4" s="17"/>
      <c r="G4" s="17"/>
      <c r="H4" s="1">
        <f>F4-E4</f>
        <v>0</v>
      </c>
      <c r="I4" s="1"/>
    </row>
    <row r="5" spans="3:10" x14ac:dyDescent="0.25">
      <c r="D5" s="18"/>
      <c r="E5" s="1"/>
      <c r="F5" s="1"/>
      <c r="G5" s="17"/>
      <c r="H5" s="1">
        <f t="shared" ref="H5:H23" si="0">F5-E5</f>
        <v>0</v>
      </c>
      <c r="I5" s="1"/>
    </row>
    <row r="6" spans="3:10" x14ac:dyDescent="0.25">
      <c r="D6" s="18"/>
      <c r="E6" s="1"/>
      <c r="F6" s="1"/>
      <c r="G6" s="17"/>
      <c r="H6" s="1">
        <f t="shared" si="0"/>
        <v>0</v>
      </c>
      <c r="I6" s="1"/>
    </row>
    <row r="7" spans="3:10" x14ac:dyDescent="0.25">
      <c r="D7" s="18"/>
      <c r="E7" s="1"/>
      <c r="F7" s="1"/>
      <c r="G7" s="17"/>
      <c r="H7" s="1">
        <f t="shared" si="0"/>
        <v>0</v>
      </c>
      <c r="I7" s="1"/>
    </row>
    <row r="8" spans="3:10" x14ac:dyDescent="0.25">
      <c r="D8" s="18"/>
      <c r="E8" s="1"/>
      <c r="F8" s="1"/>
      <c r="G8" s="17"/>
      <c r="H8" s="1">
        <f t="shared" si="0"/>
        <v>0</v>
      </c>
      <c r="I8" s="1"/>
    </row>
    <row r="9" spans="3:10" x14ac:dyDescent="0.25">
      <c r="D9" s="18"/>
      <c r="E9" s="17"/>
      <c r="F9" s="17"/>
      <c r="G9" s="17"/>
      <c r="H9" s="1">
        <f t="shared" si="0"/>
        <v>0</v>
      </c>
      <c r="I9" s="1"/>
    </row>
    <row r="10" spans="3:10" x14ac:dyDescent="0.25">
      <c r="D10" s="18"/>
      <c r="E10" s="1"/>
      <c r="F10" s="1"/>
      <c r="G10" s="17"/>
      <c r="H10" s="1">
        <f t="shared" si="0"/>
        <v>0</v>
      </c>
      <c r="I10" s="1"/>
    </row>
    <row r="11" spans="3:10" x14ac:dyDescent="0.25">
      <c r="D11" s="18"/>
      <c r="E11" s="1"/>
      <c r="F11" s="1"/>
      <c r="G11" s="17"/>
      <c r="H11" s="1">
        <f t="shared" si="0"/>
        <v>0</v>
      </c>
      <c r="I11" s="1"/>
    </row>
    <row r="12" spans="3:10" x14ac:dyDescent="0.25">
      <c r="D12" s="18"/>
      <c r="E12" s="1"/>
      <c r="F12" s="1"/>
      <c r="G12" s="17"/>
      <c r="H12" s="1">
        <f t="shared" si="0"/>
        <v>0</v>
      </c>
      <c r="I12" s="1"/>
    </row>
    <row r="13" spans="3:10" x14ac:dyDescent="0.25">
      <c r="D13" s="18"/>
      <c r="E13" s="17"/>
      <c r="F13" s="17"/>
      <c r="G13" s="17"/>
      <c r="H13" s="1">
        <f t="shared" si="0"/>
        <v>0</v>
      </c>
      <c r="I13" s="1"/>
      <c r="J13" s="2"/>
    </row>
    <row r="14" spans="3:10" x14ac:dyDescent="0.25">
      <c r="D14" s="18"/>
      <c r="E14" s="17"/>
      <c r="F14" s="17"/>
      <c r="G14" s="17"/>
      <c r="H14" s="1">
        <f t="shared" si="0"/>
        <v>0</v>
      </c>
      <c r="I14" s="1"/>
    </row>
    <row r="15" spans="3:10" x14ac:dyDescent="0.25">
      <c r="D15" s="18"/>
      <c r="E15" s="17"/>
      <c r="F15" s="17"/>
      <c r="G15" s="17"/>
      <c r="H15" s="1">
        <f t="shared" si="0"/>
        <v>0</v>
      </c>
      <c r="I15" s="1"/>
    </row>
    <row r="16" spans="3:10" x14ac:dyDescent="0.25">
      <c r="D16" s="18"/>
      <c r="E16" s="17"/>
      <c r="F16" s="17"/>
      <c r="G16" s="17"/>
      <c r="H16" s="1">
        <f t="shared" si="0"/>
        <v>0</v>
      </c>
      <c r="I16" s="1"/>
    </row>
    <row r="17" spans="2:10" x14ac:dyDescent="0.25">
      <c r="D17" s="18"/>
      <c r="E17" s="17"/>
      <c r="F17" s="17"/>
      <c r="G17" s="17"/>
      <c r="H17" s="1">
        <f t="shared" si="0"/>
        <v>0</v>
      </c>
      <c r="I17" s="1"/>
    </row>
    <row r="18" spans="2:10" x14ac:dyDescent="0.25">
      <c r="D18" s="18"/>
      <c r="E18" s="17"/>
      <c r="F18" s="17"/>
      <c r="G18" s="17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</v>
      </c>
      <c r="E29" s="4">
        <f t="shared" ref="E29:E37" si="2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>
    <tabColor rgb="FFFF0000"/>
  </sheetPr>
  <dimension ref="B3:J39"/>
  <sheetViews>
    <sheetView workbookViewId="0">
      <selection activeCell="J16" sqref="J16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7"/>
      <c r="F4" s="17"/>
      <c r="G4" s="17"/>
      <c r="H4" s="1">
        <f>F4-E4</f>
        <v>0</v>
      </c>
      <c r="I4" s="1"/>
    </row>
    <row r="5" spans="3:10" x14ac:dyDescent="0.25">
      <c r="D5" s="18"/>
      <c r="E5" s="1"/>
      <c r="F5" s="1"/>
      <c r="G5" s="17"/>
      <c r="H5" s="1">
        <f t="shared" ref="H5:H23" si="0">F5-E5</f>
        <v>0</v>
      </c>
      <c r="I5" s="1"/>
    </row>
    <row r="6" spans="3:10" x14ac:dyDescent="0.25">
      <c r="D6" s="18"/>
      <c r="E6" s="1"/>
      <c r="F6" s="1"/>
      <c r="G6" s="17"/>
      <c r="H6" s="1">
        <f t="shared" si="0"/>
        <v>0</v>
      </c>
      <c r="I6" s="1"/>
    </row>
    <row r="7" spans="3:10" x14ac:dyDescent="0.25">
      <c r="D7" s="18"/>
      <c r="E7" s="1"/>
      <c r="F7" s="1"/>
      <c r="G7" s="17"/>
      <c r="H7" s="1">
        <f t="shared" si="0"/>
        <v>0</v>
      </c>
      <c r="I7" s="1"/>
    </row>
    <row r="8" spans="3:10" x14ac:dyDescent="0.25">
      <c r="D8" s="18"/>
      <c r="E8" s="1"/>
      <c r="F8" s="1"/>
      <c r="G8" s="17"/>
      <c r="H8" s="1">
        <f t="shared" si="0"/>
        <v>0</v>
      </c>
      <c r="I8" s="1"/>
    </row>
    <row r="9" spans="3:10" x14ac:dyDescent="0.25">
      <c r="D9" s="18"/>
      <c r="E9" s="1"/>
      <c r="F9" s="1"/>
      <c r="G9" s="17"/>
      <c r="H9" s="1">
        <f t="shared" si="0"/>
        <v>0</v>
      </c>
      <c r="I9" s="1"/>
    </row>
    <row r="10" spans="3:10" x14ac:dyDescent="0.25">
      <c r="D10" s="18"/>
      <c r="E10" s="1"/>
      <c r="F10" s="1"/>
      <c r="G10" s="17"/>
      <c r="H10" s="1">
        <f t="shared" si="0"/>
        <v>0</v>
      </c>
      <c r="I10" s="1"/>
    </row>
    <row r="11" spans="3:10" x14ac:dyDescent="0.25">
      <c r="D11" s="18"/>
      <c r="E11" s="1"/>
      <c r="F11" s="1"/>
      <c r="G11" s="17"/>
      <c r="H11" s="1">
        <f t="shared" si="0"/>
        <v>0</v>
      </c>
      <c r="I11" s="1"/>
    </row>
    <row r="12" spans="3:10" x14ac:dyDescent="0.25">
      <c r="D12" s="18"/>
      <c r="E12" s="1"/>
      <c r="F12" s="1"/>
      <c r="G12" s="17"/>
      <c r="H12" s="1">
        <f t="shared" si="0"/>
        <v>0</v>
      </c>
      <c r="I12" s="1"/>
    </row>
    <row r="13" spans="3:10" x14ac:dyDescent="0.25">
      <c r="D13" s="18"/>
      <c r="E13" s="1"/>
      <c r="F13" s="1"/>
      <c r="G13" s="17"/>
      <c r="H13" s="1">
        <f t="shared" si="0"/>
        <v>0</v>
      </c>
      <c r="I13" s="1"/>
      <c r="J13" s="2"/>
    </row>
    <row r="14" spans="3:10" x14ac:dyDescent="0.25">
      <c r="D14" s="18"/>
      <c r="E14" s="1"/>
      <c r="F14" s="1"/>
      <c r="G14" s="17"/>
      <c r="H14" s="1">
        <f t="shared" si="0"/>
        <v>0</v>
      </c>
      <c r="I14" s="1"/>
    </row>
    <row r="15" spans="3:10" x14ac:dyDescent="0.25">
      <c r="D15" s="18"/>
      <c r="E15" s="1"/>
      <c r="F15" s="1"/>
      <c r="G15" s="17"/>
      <c r="H15" s="1">
        <f t="shared" si="0"/>
        <v>0</v>
      </c>
      <c r="I15" s="1"/>
    </row>
    <row r="16" spans="3:10" x14ac:dyDescent="0.25">
      <c r="D16" s="18"/>
      <c r="E16" s="1"/>
      <c r="F16" s="1"/>
      <c r="G16" s="17"/>
      <c r="H16" s="1">
        <f t="shared" si="0"/>
        <v>0</v>
      </c>
      <c r="I16" s="1"/>
    </row>
    <row r="17" spans="2:10" x14ac:dyDescent="0.25">
      <c r="D17" s="18"/>
      <c r="E17" s="1"/>
      <c r="F17" s="1"/>
      <c r="G17" s="17"/>
      <c r="H17" s="1">
        <f t="shared" si="0"/>
        <v>0</v>
      </c>
      <c r="I17" s="1"/>
    </row>
    <row r="18" spans="2:10" x14ac:dyDescent="0.25">
      <c r="D18" s="18"/>
      <c r="E18" s="1"/>
      <c r="F18" s="1"/>
      <c r="G18" s="17"/>
      <c r="H18" s="1">
        <f t="shared" si="0"/>
        <v>0</v>
      </c>
      <c r="I18" s="1"/>
    </row>
    <row r="19" spans="2:10" x14ac:dyDescent="0.25">
      <c r="D19" s="18"/>
      <c r="E19" s="1"/>
      <c r="F19" s="1"/>
      <c r="G19" s="17"/>
      <c r="H19" s="1">
        <f t="shared" si="0"/>
        <v>0</v>
      </c>
      <c r="I19" s="1"/>
      <c r="J19" s="2"/>
    </row>
    <row r="20" spans="2:10" x14ac:dyDescent="0.25">
      <c r="D20" s="18"/>
      <c r="E20" s="1"/>
      <c r="F20" s="1"/>
      <c r="G20" s="17"/>
      <c r="H20" s="1">
        <f t="shared" si="0"/>
        <v>0</v>
      </c>
      <c r="I20" s="1"/>
    </row>
    <row r="21" spans="2:10" x14ac:dyDescent="0.25">
      <c r="D21" s="18"/>
      <c r="E21" s="1"/>
      <c r="F21" s="1"/>
      <c r="G21" s="17"/>
      <c r="H21" s="1">
        <f t="shared" si="0"/>
        <v>0</v>
      </c>
      <c r="I21" s="1"/>
    </row>
    <row r="22" spans="2:10" x14ac:dyDescent="0.25">
      <c r="D22" s="18"/>
      <c r="E22" s="17"/>
      <c r="F22" s="17"/>
      <c r="G22" s="17"/>
      <c r="H22" s="1">
        <f t="shared" si="0"/>
        <v>0</v>
      </c>
      <c r="I22" s="1"/>
    </row>
    <row r="23" spans="2:10" x14ac:dyDescent="0.25">
      <c r="D23" s="18"/>
      <c r="E23" s="17"/>
      <c r="F23" s="17"/>
      <c r="G23" s="17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</v>
      </c>
      <c r="E29" s="4">
        <f t="shared" ref="E29:E37" si="2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>
    <tabColor rgb="FF00B050"/>
  </sheetPr>
  <dimension ref="B3:J39"/>
  <sheetViews>
    <sheetView topLeftCell="B1" zoomScale="85" zoomScaleNormal="85" workbookViewId="0">
      <selection activeCell="D4" sqref="D4:D13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31</v>
      </c>
      <c r="D4" s="18" t="s">
        <v>34</v>
      </c>
      <c r="E4" s="17">
        <v>0.3611111111111111</v>
      </c>
      <c r="F4" s="17">
        <v>0.38194444444444442</v>
      </c>
      <c r="G4" s="17">
        <v>2.7777777777777776E-2</v>
      </c>
      <c r="H4" s="1">
        <f>F4-E4</f>
        <v>2.0833333333333315E-2</v>
      </c>
      <c r="I4" s="1" t="s">
        <v>19</v>
      </c>
    </row>
    <row r="5" spans="3:10" x14ac:dyDescent="0.25">
      <c r="C5" t="s">
        <v>27</v>
      </c>
      <c r="D5" s="18" t="s">
        <v>35</v>
      </c>
      <c r="E5" s="17">
        <v>0.38194444444444442</v>
      </c>
      <c r="F5" s="17">
        <v>0.39583333333333331</v>
      </c>
      <c r="G5" s="17">
        <v>1.3888888888888888E-2</v>
      </c>
      <c r="H5" s="1">
        <f t="shared" ref="H5:H23" si="0">F5-E5</f>
        <v>1.3888888888888895E-2</v>
      </c>
      <c r="I5" s="1" t="s">
        <v>19</v>
      </c>
    </row>
    <row r="6" spans="3:10" x14ac:dyDescent="0.25">
      <c r="C6" t="s">
        <v>27</v>
      </c>
      <c r="D6" s="18" t="s">
        <v>36</v>
      </c>
      <c r="E6" s="17">
        <v>0.39583333333333331</v>
      </c>
      <c r="F6" s="17">
        <v>0.40277777777777773</v>
      </c>
      <c r="G6" s="17">
        <v>2.0833333333333332E-2</v>
      </c>
      <c r="H6" s="1">
        <f t="shared" ref="H6:H11" si="1">F6-E6</f>
        <v>6.9444444444444198E-3</v>
      </c>
      <c r="I6" s="1" t="s">
        <v>19</v>
      </c>
    </row>
    <row r="7" spans="3:10" x14ac:dyDescent="0.25">
      <c r="C7" t="s">
        <v>26</v>
      </c>
      <c r="D7" s="18" t="s">
        <v>37</v>
      </c>
      <c r="E7" s="17">
        <v>0.40277777777777773</v>
      </c>
      <c r="F7" s="17">
        <v>0.41666666666666669</v>
      </c>
      <c r="G7" s="17">
        <v>1.3888888888888888E-2</v>
      </c>
      <c r="H7" s="1">
        <f t="shared" si="1"/>
        <v>1.3888888888888951E-2</v>
      </c>
      <c r="I7" s="1" t="s">
        <v>19</v>
      </c>
    </row>
    <row r="8" spans="3:10" x14ac:dyDescent="0.25">
      <c r="C8" t="s">
        <v>27</v>
      </c>
      <c r="D8" s="18" t="s">
        <v>38</v>
      </c>
      <c r="E8" s="17">
        <v>0.41666666666666669</v>
      </c>
      <c r="F8" s="17">
        <v>0.5</v>
      </c>
      <c r="G8" s="17">
        <v>8.3333333333333329E-2</v>
      </c>
      <c r="H8" s="1">
        <f t="shared" si="1"/>
        <v>8.3333333333333315E-2</v>
      </c>
      <c r="I8" s="1" t="s">
        <v>19</v>
      </c>
    </row>
    <row r="9" spans="3:10" x14ac:dyDescent="0.25">
      <c r="C9" t="s">
        <v>30</v>
      </c>
      <c r="D9" s="18" t="s">
        <v>39</v>
      </c>
      <c r="E9" s="17">
        <v>0.55208333333333337</v>
      </c>
      <c r="F9" s="17">
        <v>0.625</v>
      </c>
      <c r="G9" s="17">
        <v>4.1666666666666664E-2</v>
      </c>
      <c r="H9" s="1">
        <f t="shared" si="1"/>
        <v>7.291666666666663E-2</v>
      </c>
      <c r="I9" s="1" t="s">
        <v>19</v>
      </c>
    </row>
    <row r="10" spans="3:10" x14ac:dyDescent="0.25">
      <c r="C10" t="s">
        <v>33</v>
      </c>
      <c r="D10" s="18" t="s">
        <v>40</v>
      </c>
      <c r="E10" s="17">
        <v>0.625</v>
      </c>
      <c r="F10" s="17">
        <v>0.64583333333333337</v>
      </c>
      <c r="G10" s="17">
        <v>2.0833333333333332E-2</v>
      </c>
      <c r="H10" s="1">
        <f t="shared" si="1"/>
        <v>2.083333333333337E-2</v>
      </c>
      <c r="I10" s="1" t="s">
        <v>19</v>
      </c>
    </row>
    <row r="11" spans="3:10" x14ac:dyDescent="0.25">
      <c r="C11" t="s">
        <v>30</v>
      </c>
      <c r="D11" s="18" t="s">
        <v>41</v>
      </c>
      <c r="E11" s="17">
        <v>0.64583333333333337</v>
      </c>
      <c r="F11" s="17">
        <v>0.6875</v>
      </c>
      <c r="G11" s="17">
        <v>2.0833333333333332E-2</v>
      </c>
      <c r="H11" s="1">
        <f t="shared" si="1"/>
        <v>4.166666666666663E-2</v>
      </c>
      <c r="I11" s="1" t="s">
        <v>19</v>
      </c>
    </row>
    <row r="12" spans="3:10" x14ac:dyDescent="0.25">
      <c r="C12" t="s">
        <v>10</v>
      </c>
      <c r="D12" s="18" t="s">
        <v>42</v>
      </c>
      <c r="E12" s="17">
        <v>0.6875</v>
      </c>
      <c r="F12" s="17">
        <v>0.70138888888888884</v>
      </c>
      <c r="G12" s="17">
        <v>1.3888888888888888E-2</v>
      </c>
      <c r="H12" s="1">
        <f t="shared" si="0"/>
        <v>1.388888888888884E-2</v>
      </c>
      <c r="I12" s="1" t="s">
        <v>19</v>
      </c>
    </row>
    <row r="13" spans="3:10" x14ac:dyDescent="0.25">
      <c r="C13" t="s">
        <v>28</v>
      </c>
      <c r="D13" s="18" t="s">
        <v>43</v>
      </c>
      <c r="E13" s="17">
        <v>0.70138888888888884</v>
      </c>
      <c r="F13" s="17">
        <v>0.72222222222222221</v>
      </c>
      <c r="G13" s="17">
        <v>2.0833333333333332E-2</v>
      </c>
      <c r="H13" s="1">
        <f t="shared" si="0"/>
        <v>2.083333333333337E-2</v>
      </c>
      <c r="I13" s="1" t="s">
        <v>19</v>
      </c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0.3611111111111111</v>
      </c>
      <c r="F25" s="1">
        <f>MAX(F4:F24)</f>
        <v>0.72222222222222221</v>
      </c>
      <c r="G25" s="1">
        <f>F25-E25</f>
        <v>0.3611111111111111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0.11805555555555555</v>
      </c>
      <c r="E28" s="4">
        <f xml:space="preserve"> SUMIF($C$4:$C$24,C28, $H$4:$H$24)</f>
        <v>0.10416666666666663</v>
      </c>
      <c r="F28" s="5">
        <f>E28/E38</f>
        <v>0.33707865168539319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1.3888888888888888E-2</v>
      </c>
      <c r="E29" s="4">
        <f t="shared" ref="E29:E37" si="3" xml:space="preserve"> SUMIF($C$4:$C$24,C29, $H$4:$H$24)</f>
        <v>1.3888888888888951E-2</v>
      </c>
      <c r="F29" s="5">
        <f>E29/E38</f>
        <v>4.4943820224719308E-2</v>
      </c>
    </row>
    <row r="30" spans="2:10" x14ac:dyDescent="0.25">
      <c r="B30">
        <v>3</v>
      </c>
      <c r="C30" t="s">
        <v>10</v>
      </c>
      <c r="D30" s="4">
        <f t="shared" si="2"/>
        <v>1.3888888888888888E-2</v>
      </c>
      <c r="E30" s="4">
        <f t="shared" si="3"/>
        <v>1.388888888888884E-2</v>
      </c>
      <c r="F30" s="5">
        <f>E30/E38</f>
        <v>4.4943820224718947E-2</v>
      </c>
    </row>
    <row r="31" spans="2:10" x14ac:dyDescent="0.25">
      <c r="B31">
        <v>4</v>
      </c>
      <c r="C31" t="s">
        <v>12</v>
      </c>
      <c r="D31" s="4">
        <f t="shared" si="2"/>
        <v>0</v>
      </c>
      <c r="E31" s="4">
        <f t="shared" si="3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2"/>
        <v>2.7777777777777776E-2</v>
      </c>
      <c r="E32" s="4">
        <f t="shared" si="3"/>
        <v>2.0833333333333315E-2</v>
      </c>
      <c r="F32" s="5">
        <f>E32/E38</f>
        <v>6.7415730337078594E-2</v>
      </c>
    </row>
    <row r="33" spans="2:7" x14ac:dyDescent="0.25">
      <c r="B33">
        <v>6</v>
      </c>
      <c r="C33" t="s">
        <v>32</v>
      </c>
      <c r="D33" s="4">
        <f t="shared" si="2"/>
        <v>0</v>
      </c>
      <c r="E33" s="4">
        <f t="shared" si="3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2"/>
        <v>2.0833333333333332E-2</v>
      </c>
      <c r="E34" s="4">
        <f t="shared" si="3"/>
        <v>2.083333333333337E-2</v>
      </c>
      <c r="F34" s="5">
        <f>E34/$E$38</f>
        <v>6.7415730337078775E-2</v>
      </c>
    </row>
    <row r="35" spans="2:7" x14ac:dyDescent="0.25">
      <c r="B35">
        <v>8</v>
      </c>
      <c r="C35" t="s">
        <v>30</v>
      </c>
      <c r="D35" s="4">
        <f t="shared" si="2"/>
        <v>6.25E-2</v>
      </c>
      <c r="E35" s="4">
        <f t="shared" si="3"/>
        <v>0.11458333333333326</v>
      </c>
      <c r="F35" s="5">
        <f>E35/$E$38</f>
        <v>0.37078651685393238</v>
      </c>
    </row>
    <row r="36" spans="2:7" x14ac:dyDescent="0.25">
      <c r="B36">
        <v>9</v>
      </c>
      <c r="C36" t="s">
        <v>33</v>
      </c>
      <c r="D36" s="4">
        <f t="shared" si="2"/>
        <v>2.0833333333333332E-2</v>
      </c>
      <c r="E36" s="4">
        <f t="shared" si="3"/>
        <v>2.083333333333337E-2</v>
      </c>
      <c r="F36" s="5">
        <f>E36/$E$38</f>
        <v>6.7415730337078775E-2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0.27777777777777773</v>
      </c>
      <c r="E38" s="7">
        <f>SUM(E28:E37)</f>
        <v>0.30902777777777773</v>
      </c>
      <c r="F38" s="8">
        <f>E38/E38</f>
        <v>1</v>
      </c>
      <c r="G38" s="8">
        <f>E38/D39</f>
        <v>0.92708333333333326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>
    <tabColor rgb="FF00B050"/>
  </sheetPr>
  <dimension ref="B3:J39"/>
  <sheetViews>
    <sheetView topLeftCell="C1" workbookViewId="0">
      <selection activeCell="D4" sqref="D4:D13"/>
    </sheetView>
  </sheetViews>
  <sheetFormatPr defaultRowHeight="15" x14ac:dyDescent="0.25"/>
  <cols>
    <col min="3" max="3" width="13.5703125" bestFit="1" customWidth="1"/>
    <col min="4" max="4" width="27.85546875" customWidth="1"/>
    <col min="8" max="8" width="11.7109375" customWidth="1"/>
    <col min="9" max="9" width="12.14062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0.33333333333333331</v>
      </c>
      <c r="F4" s="17">
        <v>0.375</v>
      </c>
      <c r="G4" s="17">
        <v>4.1666666666666664E-2</v>
      </c>
      <c r="H4" s="1">
        <f>F4-E4</f>
        <v>4.1666666666666685E-2</v>
      </c>
      <c r="I4" s="1" t="s">
        <v>19</v>
      </c>
    </row>
    <row r="5" spans="3:10" x14ac:dyDescent="0.25">
      <c r="C5" t="s">
        <v>26</v>
      </c>
      <c r="D5" s="18" t="s">
        <v>35</v>
      </c>
      <c r="E5" s="17">
        <v>0.375</v>
      </c>
      <c r="F5" s="17">
        <v>0.39583333333333331</v>
      </c>
      <c r="G5" s="17">
        <v>2.0833333333333332E-2</v>
      </c>
      <c r="H5" s="1">
        <f t="shared" ref="H5:H23" si="0">F5-E5</f>
        <v>2.0833333333333315E-2</v>
      </c>
      <c r="I5" s="1" t="s">
        <v>19</v>
      </c>
    </row>
    <row r="6" spans="3:10" x14ac:dyDescent="0.25">
      <c r="C6" t="s">
        <v>27</v>
      </c>
      <c r="D6" s="18" t="s">
        <v>36</v>
      </c>
      <c r="E6" s="17">
        <v>0.39583333333333331</v>
      </c>
      <c r="F6" s="17">
        <v>0.41666666666666669</v>
      </c>
      <c r="G6" s="17">
        <v>2.0833333333333332E-2</v>
      </c>
      <c r="H6" s="1">
        <f t="shared" si="0"/>
        <v>2.083333333333337E-2</v>
      </c>
      <c r="I6" s="1" t="s">
        <v>19</v>
      </c>
    </row>
    <row r="7" spans="3:10" x14ac:dyDescent="0.25">
      <c r="C7" t="s">
        <v>26</v>
      </c>
      <c r="D7" s="18" t="s">
        <v>37</v>
      </c>
      <c r="E7" s="17">
        <v>0.41666666666666669</v>
      </c>
      <c r="F7" s="17">
        <v>0.45833333333333331</v>
      </c>
      <c r="G7" s="17">
        <v>2.0833333333333332E-2</v>
      </c>
      <c r="H7" s="1">
        <f t="shared" si="0"/>
        <v>4.166666666666663E-2</v>
      </c>
      <c r="I7" s="1" t="s">
        <v>19</v>
      </c>
    </row>
    <row r="8" spans="3:10" x14ac:dyDescent="0.25">
      <c r="C8" t="s">
        <v>30</v>
      </c>
      <c r="D8" s="18" t="s">
        <v>38</v>
      </c>
      <c r="E8" s="17">
        <v>0.45833333333333331</v>
      </c>
      <c r="F8" s="17">
        <v>0.52083333333333337</v>
      </c>
      <c r="G8" s="17">
        <v>4.1666666666666664E-2</v>
      </c>
      <c r="H8" s="1">
        <f t="shared" si="0"/>
        <v>6.2500000000000056E-2</v>
      </c>
      <c r="I8" s="1" t="s">
        <v>19</v>
      </c>
    </row>
    <row r="9" spans="3:10" x14ac:dyDescent="0.25">
      <c r="C9" t="s">
        <v>30</v>
      </c>
      <c r="D9" s="18" t="s">
        <v>39</v>
      </c>
      <c r="E9" s="17">
        <v>0.54166666666666663</v>
      </c>
      <c r="F9" s="17">
        <v>0.58333333333333337</v>
      </c>
      <c r="G9" s="17">
        <v>4.1666666666666664E-2</v>
      </c>
      <c r="H9" s="1">
        <f t="shared" ref="H9:H13" si="1">F9-E9</f>
        <v>4.1666666666666741E-2</v>
      </c>
      <c r="I9" s="1"/>
    </row>
    <row r="10" spans="3:10" x14ac:dyDescent="0.25">
      <c r="C10" t="s">
        <v>30</v>
      </c>
      <c r="D10" s="18" t="s">
        <v>40</v>
      </c>
      <c r="E10" s="17">
        <v>0.58333333333333337</v>
      </c>
      <c r="F10" s="17">
        <v>0.625</v>
      </c>
      <c r="G10" s="17">
        <v>4.1666666666666664E-2</v>
      </c>
      <c r="H10" s="1">
        <f t="shared" si="1"/>
        <v>4.166666666666663E-2</v>
      </c>
      <c r="I10" s="1" t="s">
        <v>19</v>
      </c>
    </row>
    <row r="11" spans="3:10" x14ac:dyDescent="0.25">
      <c r="C11" t="s">
        <v>27</v>
      </c>
      <c r="D11" s="18" t="s">
        <v>41</v>
      </c>
      <c r="E11" s="17">
        <v>0.625</v>
      </c>
      <c r="F11" s="17">
        <v>0.66666666666666663</v>
      </c>
      <c r="G11" s="17">
        <v>4.1666666666666664E-2</v>
      </c>
      <c r="H11" s="1">
        <f t="shared" si="1"/>
        <v>4.166666666666663E-2</v>
      </c>
      <c r="I11" s="1" t="s">
        <v>19</v>
      </c>
    </row>
    <row r="12" spans="3:10" x14ac:dyDescent="0.25">
      <c r="C12" t="s">
        <v>27</v>
      </c>
      <c r="D12" s="18" t="s">
        <v>42</v>
      </c>
      <c r="E12" s="17">
        <v>0.66666666666666663</v>
      </c>
      <c r="F12" s="17">
        <v>0.6875</v>
      </c>
      <c r="G12" s="17">
        <v>2.0833333333333332E-2</v>
      </c>
      <c r="H12" s="1">
        <f t="shared" si="1"/>
        <v>2.083333333333337E-2</v>
      </c>
      <c r="I12" s="1" t="s">
        <v>19</v>
      </c>
    </row>
    <row r="13" spans="3:10" x14ac:dyDescent="0.25">
      <c r="C13" t="s">
        <v>30</v>
      </c>
      <c r="D13" s="18" t="s">
        <v>43</v>
      </c>
      <c r="E13" s="17">
        <v>0.6875</v>
      </c>
      <c r="F13" s="17">
        <v>0.71875</v>
      </c>
      <c r="G13" s="17">
        <v>3.125E-2</v>
      </c>
      <c r="H13" s="1">
        <f t="shared" si="1"/>
        <v>3.125E-2</v>
      </c>
      <c r="I13" s="1" t="s">
        <v>19</v>
      </c>
      <c r="J13" s="2"/>
    </row>
    <row r="14" spans="3:10" x14ac:dyDescent="0.25">
      <c r="E14" s="17"/>
      <c r="F14" s="17"/>
      <c r="G14" s="17"/>
      <c r="H14" s="1">
        <f t="shared" si="0"/>
        <v>0</v>
      </c>
      <c r="I14" s="1"/>
    </row>
    <row r="15" spans="3:10" x14ac:dyDescent="0.25">
      <c r="E15" s="17"/>
      <c r="F15" s="17"/>
      <c r="G15" s="17"/>
      <c r="H15" s="1">
        <f t="shared" ref="H15" si="2">F15-E15</f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0.33333333333333331</v>
      </c>
      <c r="F25" s="1">
        <f>MAX(F4:F24)</f>
        <v>0.71875</v>
      </c>
      <c r="G25" s="1">
        <f>F25-E25</f>
        <v>0.38541666666666669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8.3333333333333329E-2</v>
      </c>
      <c r="E28" s="4">
        <f xml:space="preserve"> SUMIF($C$4:$C$24,C28, $H$4:$H$24)</f>
        <v>8.333333333333337E-2</v>
      </c>
      <c r="F28" s="5">
        <f>E28/E38</f>
        <v>0.22857142857142862</v>
      </c>
    </row>
    <row r="29" spans="2:10" x14ac:dyDescent="0.25">
      <c r="B29">
        <v>2</v>
      </c>
      <c r="C29" t="s">
        <v>26</v>
      </c>
      <c r="D29" s="4">
        <f t="shared" ref="D29:D37" si="3" xml:space="preserve"> SUMIF($C$4:$C$24,C29, $G$4:$G$24)</f>
        <v>8.3333333333333329E-2</v>
      </c>
      <c r="E29" s="4">
        <f t="shared" ref="E29:E37" si="4" xml:space="preserve"> SUMIF($C$4:$C$24,C29, $H$4:$H$24)</f>
        <v>0.10416666666666663</v>
      </c>
      <c r="F29" s="5">
        <f>E29/E38</f>
        <v>0.28571428571428553</v>
      </c>
    </row>
    <row r="30" spans="2:10" x14ac:dyDescent="0.25">
      <c r="B30">
        <v>3</v>
      </c>
      <c r="C30" t="s">
        <v>10</v>
      </c>
      <c r="D30" s="4">
        <f t="shared" si="3"/>
        <v>0</v>
      </c>
      <c r="E30" s="4">
        <f t="shared" si="4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3"/>
        <v>0</v>
      </c>
      <c r="E31" s="4">
        <f t="shared" si="4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3"/>
        <v>0</v>
      </c>
      <c r="E32" s="4">
        <f t="shared" si="4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3"/>
        <v>0</v>
      </c>
      <c r="E33" s="4">
        <f t="shared" si="4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3"/>
        <v>0</v>
      </c>
      <c r="E34" s="4">
        <f t="shared" si="4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3"/>
        <v>0.15625</v>
      </c>
      <c r="E35" s="4">
        <f t="shared" si="4"/>
        <v>0.17708333333333343</v>
      </c>
      <c r="F35" s="5">
        <f>E35/$E$38</f>
        <v>0.48571428571428582</v>
      </c>
    </row>
    <row r="36" spans="2:7" x14ac:dyDescent="0.25">
      <c r="B36">
        <v>9</v>
      </c>
      <c r="C36" t="s">
        <v>33</v>
      </c>
      <c r="D36" s="4">
        <f t="shared" si="3"/>
        <v>0</v>
      </c>
      <c r="E36" s="4">
        <f t="shared" si="4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3"/>
        <v>0</v>
      </c>
      <c r="E37" s="4">
        <f t="shared" si="4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0.32291666666666663</v>
      </c>
      <c r="E38" s="7">
        <f>SUM(E28:E37)</f>
        <v>0.36458333333333343</v>
      </c>
      <c r="F38" s="8">
        <f>E38/E38</f>
        <v>1</v>
      </c>
      <c r="G38" s="8">
        <f>E38/D39</f>
        <v>1.0937500000000004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>
    <tabColor rgb="FF00B050"/>
  </sheetPr>
  <dimension ref="B3:J39"/>
  <sheetViews>
    <sheetView topLeftCell="C1" workbookViewId="0">
      <selection activeCell="D4" sqref="D4:D10"/>
    </sheetView>
  </sheetViews>
  <sheetFormatPr defaultRowHeight="15" x14ac:dyDescent="0.25"/>
  <cols>
    <col min="3" max="3" width="13.5703125" bestFit="1" customWidth="1"/>
    <col min="4" max="4" width="25.140625" customWidth="1"/>
    <col min="6" max="6" width="9.5703125" bestFit="1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10</v>
      </c>
      <c r="D4" s="18" t="s">
        <v>34</v>
      </c>
      <c r="E4" s="17">
        <v>0.35416666666666669</v>
      </c>
      <c r="F4" s="17">
        <v>0.5625</v>
      </c>
      <c r="G4" s="17">
        <v>0.16666666666666666</v>
      </c>
      <c r="H4" s="1">
        <f>F4-E4</f>
        <v>0.20833333333333331</v>
      </c>
      <c r="I4" s="1" t="s">
        <v>19</v>
      </c>
    </row>
    <row r="5" spans="3:10" x14ac:dyDescent="0.25">
      <c r="C5" t="s">
        <v>26</v>
      </c>
      <c r="D5" s="18" t="s">
        <v>35</v>
      </c>
      <c r="E5" s="17">
        <v>0.5625</v>
      </c>
      <c r="F5" s="17">
        <v>0.58333333333333337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0.58333333333333337</v>
      </c>
      <c r="F6" s="17">
        <v>0.60416666666666663</v>
      </c>
      <c r="G6" s="17">
        <v>2.0833333333333332E-2</v>
      </c>
      <c r="H6" s="1">
        <f t="shared" si="0"/>
        <v>2.0833333333333259E-2</v>
      </c>
      <c r="I6" s="1" t="s">
        <v>19</v>
      </c>
    </row>
    <row r="7" spans="3:10" x14ac:dyDescent="0.25">
      <c r="C7" t="s">
        <v>32</v>
      </c>
      <c r="D7" s="18" t="s">
        <v>37</v>
      </c>
      <c r="E7" s="17">
        <v>0.61041666666666672</v>
      </c>
      <c r="F7" s="17">
        <v>0.63194444444444442</v>
      </c>
      <c r="G7" s="17">
        <v>2.0833333333333332E-2</v>
      </c>
      <c r="H7" s="1">
        <f t="shared" si="0"/>
        <v>2.1527777777777701E-2</v>
      </c>
      <c r="I7" s="1" t="s">
        <v>19</v>
      </c>
    </row>
    <row r="8" spans="3:10" x14ac:dyDescent="0.25">
      <c r="C8" t="s">
        <v>30</v>
      </c>
      <c r="D8" s="18" t="s">
        <v>38</v>
      </c>
      <c r="E8" s="17">
        <v>0.63194444444444442</v>
      </c>
      <c r="F8" s="17">
        <v>0.67361111111111116</v>
      </c>
      <c r="G8" s="17">
        <v>4.1666666666666664E-2</v>
      </c>
      <c r="H8" s="1">
        <f t="shared" si="0"/>
        <v>4.1666666666666741E-2</v>
      </c>
      <c r="I8" s="1" t="s">
        <v>19</v>
      </c>
    </row>
    <row r="9" spans="3:10" x14ac:dyDescent="0.25">
      <c r="C9" t="s">
        <v>26</v>
      </c>
      <c r="D9" s="18" t="s">
        <v>39</v>
      </c>
      <c r="E9" s="17">
        <v>0.67361111111111116</v>
      </c>
      <c r="F9" s="17">
        <v>0.73611111111111116</v>
      </c>
      <c r="G9" s="17">
        <v>6.25E-2</v>
      </c>
      <c r="H9" s="1">
        <f t="shared" si="0"/>
        <v>6.25E-2</v>
      </c>
      <c r="I9" s="1" t="s">
        <v>19</v>
      </c>
    </row>
    <row r="10" spans="3:10" x14ac:dyDescent="0.25">
      <c r="C10" t="s">
        <v>27</v>
      </c>
      <c r="D10" s="18" t="s">
        <v>40</v>
      </c>
      <c r="E10" s="17">
        <v>0.84027777777777779</v>
      </c>
      <c r="F10" s="17">
        <v>0.86805555555555547</v>
      </c>
      <c r="G10" s="17">
        <v>2.7777777777777776E-2</v>
      </c>
      <c r="H10" s="1">
        <f t="shared" ref="H10" si="1">F10-E10</f>
        <v>2.7777777777777679E-2</v>
      </c>
      <c r="I10" s="1" t="s">
        <v>19</v>
      </c>
    </row>
    <row r="11" spans="3:10" x14ac:dyDescent="0.25">
      <c r="D11" s="18"/>
      <c r="E11" s="1"/>
      <c r="F11" s="1"/>
      <c r="G11" s="17"/>
      <c r="H11" s="1">
        <f t="shared" ref="H11:H12" si="2">F11-E11</f>
        <v>0</v>
      </c>
      <c r="I11" s="1"/>
    </row>
    <row r="12" spans="3:10" x14ac:dyDescent="0.25">
      <c r="D12" s="2"/>
      <c r="E12" s="17"/>
      <c r="F12" s="17"/>
      <c r="G12" s="17"/>
      <c r="H12" s="1">
        <f t="shared" si="2"/>
        <v>0</v>
      </c>
      <c r="I12" s="1"/>
    </row>
    <row r="13" spans="3:10" x14ac:dyDescent="0.25">
      <c r="D13" s="2"/>
      <c r="E13" s="17"/>
      <c r="F13" s="17"/>
      <c r="G13" s="17"/>
      <c r="H13" s="1">
        <f t="shared" si="0"/>
        <v>0</v>
      </c>
      <c r="I13" s="1"/>
      <c r="J13" s="2"/>
    </row>
    <row r="14" spans="3:10" x14ac:dyDescent="0.25">
      <c r="D14" s="2"/>
      <c r="E14" s="17"/>
      <c r="F14" s="17"/>
      <c r="G14" s="17"/>
      <c r="H14" s="1">
        <f t="shared" si="0"/>
        <v>0</v>
      </c>
      <c r="I14" s="1"/>
    </row>
    <row r="15" spans="3:10" x14ac:dyDescent="0.25">
      <c r="D15" s="2"/>
      <c r="E15" s="17"/>
      <c r="F15" s="17"/>
      <c r="G15" s="17"/>
      <c r="H15" s="1">
        <f t="shared" si="0"/>
        <v>0</v>
      </c>
      <c r="I15" s="1"/>
    </row>
    <row r="16" spans="3:10" x14ac:dyDescent="0.25">
      <c r="D16" s="2"/>
      <c r="E16" s="17"/>
      <c r="F16" s="17"/>
      <c r="G16" s="17"/>
      <c r="H16" s="1">
        <f t="shared" si="0"/>
        <v>0</v>
      </c>
      <c r="I16" s="1"/>
    </row>
    <row r="17" spans="2:10" x14ac:dyDescent="0.25">
      <c r="E17" s="17"/>
      <c r="F17" s="17"/>
      <c r="G17" s="17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0.35416666666666669</v>
      </c>
      <c r="F25" s="1">
        <f>MAX(F4:F24)</f>
        <v>0.86805555555555547</v>
      </c>
      <c r="G25" s="1">
        <f>F25-E25</f>
        <v>0.51388888888888884</v>
      </c>
    </row>
    <row r="27" spans="2:10" ht="45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2.7777777777777776E-2</v>
      </c>
      <c r="E28" s="4">
        <f xml:space="preserve"> SUMIF($C$4:$C$24,C28, $H$4:$H$24)</f>
        <v>2.7777777777777679E-2</v>
      </c>
      <c r="F28" s="5">
        <f>E28/E38</f>
        <v>6.8846815834767427E-2</v>
      </c>
    </row>
    <row r="29" spans="2:10" x14ac:dyDescent="0.25">
      <c r="B29">
        <v>2</v>
      </c>
      <c r="C29" t="s">
        <v>26</v>
      </c>
      <c r="D29" s="4">
        <f t="shared" ref="D29:D37" si="3" xml:space="preserve"> SUMIF($C$4:$C$24,C29, $G$4:$G$24)</f>
        <v>0.10416666666666666</v>
      </c>
      <c r="E29" s="4">
        <f t="shared" ref="E29:E37" si="4" xml:space="preserve"> SUMIF($C$4:$C$24,C29, $H$4:$H$24)</f>
        <v>0.10416666666666663</v>
      </c>
      <c r="F29" s="5">
        <f>E29/E38</f>
        <v>0.25817555938037867</v>
      </c>
    </row>
    <row r="30" spans="2:10" x14ac:dyDescent="0.25">
      <c r="B30">
        <v>3</v>
      </c>
      <c r="C30" t="s">
        <v>10</v>
      </c>
      <c r="D30" s="4">
        <f t="shared" si="3"/>
        <v>0.16666666666666666</v>
      </c>
      <c r="E30" s="4">
        <f t="shared" si="4"/>
        <v>0.20833333333333331</v>
      </c>
      <c r="F30" s="5">
        <f>E30/E38</f>
        <v>0.51635111876075745</v>
      </c>
    </row>
    <row r="31" spans="2:10" x14ac:dyDescent="0.25">
      <c r="B31">
        <v>4</v>
      </c>
      <c r="C31" t="s">
        <v>12</v>
      </c>
      <c r="D31" s="4">
        <f t="shared" si="3"/>
        <v>0</v>
      </c>
      <c r="E31" s="4">
        <f t="shared" si="4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3"/>
        <v>0</v>
      </c>
      <c r="E32" s="4">
        <f t="shared" si="4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3"/>
        <v>2.0833333333333332E-2</v>
      </c>
      <c r="E33" s="4">
        <f t="shared" si="4"/>
        <v>2.1527777777777701E-2</v>
      </c>
      <c r="F33" s="5">
        <f>E33/E38</f>
        <v>5.3356282271944756E-2</v>
      </c>
    </row>
    <row r="34" spans="2:7" x14ac:dyDescent="0.25">
      <c r="B34">
        <v>7</v>
      </c>
      <c r="C34" t="s">
        <v>28</v>
      </c>
      <c r="D34" s="4">
        <f t="shared" si="3"/>
        <v>0</v>
      </c>
      <c r="E34" s="4">
        <f t="shared" si="4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3"/>
        <v>4.1666666666666664E-2</v>
      </c>
      <c r="E35" s="4">
        <f t="shared" si="4"/>
        <v>4.1666666666666741E-2</v>
      </c>
      <c r="F35" s="5">
        <f>E35/$E$38</f>
        <v>0.10327022375215168</v>
      </c>
    </row>
    <row r="36" spans="2:7" x14ac:dyDescent="0.25">
      <c r="B36">
        <v>9</v>
      </c>
      <c r="C36" t="s">
        <v>33</v>
      </c>
      <c r="D36" s="4">
        <f t="shared" si="3"/>
        <v>0</v>
      </c>
      <c r="E36" s="4">
        <f t="shared" si="4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3"/>
        <v>0</v>
      </c>
      <c r="E37" s="4">
        <f t="shared" si="4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0.36111111111111105</v>
      </c>
      <c r="E38" s="7">
        <f>SUM(E28:E37)</f>
        <v>0.40347222222222207</v>
      </c>
      <c r="F38" s="8">
        <f>E38/E38</f>
        <v>1</v>
      </c>
      <c r="G38" s="8">
        <f>E38/D39</f>
        <v>1.2104166666666663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>
    <tabColor rgb="FF00B050"/>
  </sheetPr>
  <dimension ref="B3:J39"/>
  <sheetViews>
    <sheetView workbookViewId="0">
      <selection activeCell="D4" sqref="D4:D14"/>
    </sheetView>
  </sheetViews>
  <sheetFormatPr defaultRowHeight="15" x14ac:dyDescent="0.25"/>
  <cols>
    <col min="3" max="3" width="7.85546875" customWidth="1"/>
    <col min="4" max="4" width="29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0.33333333333333331</v>
      </c>
      <c r="F4" s="17">
        <v>0.34722222222222227</v>
      </c>
      <c r="G4" s="17">
        <v>1.3888888888888888E-2</v>
      </c>
      <c r="H4" s="1">
        <f>F4-E4</f>
        <v>1.3888888888888951E-2</v>
      </c>
      <c r="I4" s="1" t="s">
        <v>19</v>
      </c>
    </row>
    <row r="5" spans="3:10" x14ac:dyDescent="0.25">
      <c r="C5" t="s">
        <v>12</v>
      </c>
      <c r="D5" s="18" t="s">
        <v>35</v>
      </c>
      <c r="E5" s="17">
        <v>0.34722222222222227</v>
      </c>
      <c r="F5" s="17">
        <v>0.375</v>
      </c>
      <c r="G5" s="17">
        <v>2.7777777777777776E-2</v>
      </c>
      <c r="H5" s="1">
        <f t="shared" ref="H5:H23" si="0">F5-E5</f>
        <v>2.7777777777777735E-2</v>
      </c>
      <c r="I5" s="1" t="s">
        <v>19</v>
      </c>
    </row>
    <row r="6" spans="3:10" x14ac:dyDescent="0.25">
      <c r="C6" t="s">
        <v>27</v>
      </c>
      <c r="D6" s="18" t="s">
        <v>36</v>
      </c>
      <c r="E6" s="17">
        <v>0.39583333333333331</v>
      </c>
      <c r="F6" s="17">
        <v>0.41666666666666669</v>
      </c>
      <c r="G6" s="17">
        <v>2.0833333333333332E-2</v>
      </c>
      <c r="H6" s="1">
        <f t="shared" si="0"/>
        <v>2.083333333333337E-2</v>
      </c>
      <c r="I6" s="1" t="s">
        <v>19</v>
      </c>
    </row>
    <row r="7" spans="3:10" x14ac:dyDescent="0.25">
      <c r="C7" t="s">
        <v>10</v>
      </c>
      <c r="D7" s="18" t="s">
        <v>37</v>
      </c>
      <c r="E7" s="17">
        <v>0.41666666666666669</v>
      </c>
      <c r="F7" s="17">
        <v>0.44444444444444442</v>
      </c>
      <c r="G7" s="17">
        <v>2.7777777777777776E-2</v>
      </c>
      <c r="H7" s="1">
        <f t="shared" si="0"/>
        <v>2.7777777777777735E-2</v>
      </c>
      <c r="I7" s="1" t="s">
        <v>19</v>
      </c>
    </row>
    <row r="8" spans="3:10" x14ac:dyDescent="0.25">
      <c r="C8" t="s">
        <v>31</v>
      </c>
      <c r="D8" s="18" t="s">
        <v>38</v>
      </c>
      <c r="E8" s="17">
        <v>0.44444444444444442</v>
      </c>
      <c r="F8" s="17">
        <v>0.46875</v>
      </c>
      <c r="G8" s="17">
        <v>2.0833333333333332E-2</v>
      </c>
      <c r="H8" s="1">
        <f t="shared" si="0"/>
        <v>2.430555555555558E-2</v>
      </c>
      <c r="I8" s="1" t="s">
        <v>19</v>
      </c>
    </row>
    <row r="9" spans="3:10" x14ac:dyDescent="0.25">
      <c r="C9" t="s">
        <v>27</v>
      </c>
      <c r="D9" s="18" t="s">
        <v>39</v>
      </c>
      <c r="E9" s="17">
        <v>0.47916666666666669</v>
      </c>
      <c r="F9" s="17">
        <v>0.5</v>
      </c>
      <c r="G9" s="17">
        <v>2.0833333333333332E-2</v>
      </c>
      <c r="H9" s="1">
        <f t="shared" si="0"/>
        <v>2.0833333333333315E-2</v>
      </c>
      <c r="I9" s="1" t="s">
        <v>19</v>
      </c>
    </row>
    <row r="10" spans="3:10" x14ac:dyDescent="0.25">
      <c r="C10" t="s">
        <v>28</v>
      </c>
      <c r="D10" s="18" t="s">
        <v>40</v>
      </c>
      <c r="E10" s="17">
        <v>0.51041666666666663</v>
      </c>
      <c r="F10" s="17">
        <v>0.54166666666666663</v>
      </c>
      <c r="G10" s="17">
        <v>3.125E-2</v>
      </c>
      <c r="H10" s="1">
        <f t="shared" si="0"/>
        <v>3.125E-2</v>
      </c>
      <c r="I10" s="1" t="s">
        <v>19</v>
      </c>
    </row>
    <row r="11" spans="3:10" x14ac:dyDescent="0.25">
      <c r="C11" t="s">
        <v>31</v>
      </c>
      <c r="D11" s="18" t="s">
        <v>41</v>
      </c>
      <c r="E11" s="17">
        <v>0.54166666666666663</v>
      </c>
      <c r="F11" s="17">
        <v>0.57291666666666663</v>
      </c>
      <c r="G11" s="17">
        <v>3.125E-2</v>
      </c>
      <c r="H11" s="1">
        <f t="shared" si="0"/>
        <v>3.125E-2</v>
      </c>
      <c r="I11" s="1" t="s">
        <v>19</v>
      </c>
    </row>
    <row r="12" spans="3:10" x14ac:dyDescent="0.25">
      <c r="C12" t="s">
        <v>10</v>
      </c>
      <c r="D12" s="18" t="s">
        <v>42</v>
      </c>
      <c r="E12" s="17">
        <v>0.57291666666666663</v>
      </c>
      <c r="F12" s="17">
        <v>0.59305555555555556</v>
      </c>
      <c r="G12" s="17">
        <v>2.0833333333333332E-2</v>
      </c>
      <c r="H12" s="1">
        <f t="shared" ref="H12:H15" si="1">F12-E12</f>
        <v>2.0138888888888928E-2</v>
      </c>
      <c r="I12" s="1" t="s">
        <v>19</v>
      </c>
    </row>
    <row r="13" spans="3:10" x14ac:dyDescent="0.25">
      <c r="C13" t="s">
        <v>12</v>
      </c>
      <c r="D13" s="18" t="s">
        <v>43</v>
      </c>
      <c r="E13" s="17">
        <v>0.59375</v>
      </c>
      <c r="F13" s="17">
        <v>0.62152777777777779</v>
      </c>
      <c r="G13" s="17">
        <v>2.0833333333333332E-2</v>
      </c>
      <c r="H13" s="1">
        <f t="shared" si="1"/>
        <v>2.777777777777779E-2</v>
      </c>
      <c r="I13" s="1" t="s">
        <v>19</v>
      </c>
      <c r="J13" s="2"/>
    </row>
    <row r="14" spans="3:10" x14ac:dyDescent="0.25">
      <c r="C14" t="s">
        <v>30</v>
      </c>
      <c r="D14" s="18" t="s">
        <v>44</v>
      </c>
      <c r="E14" s="17">
        <v>0.66666666666666663</v>
      </c>
      <c r="F14" s="17">
        <v>0.75</v>
      </c>
      <c r="G14" s="17">
        <v>4.1666666666666664E-2</v>
      </c>
      <c r="H14" s="1">
        <f t="shared" si="1"/>
        <v>8.333333333333337E-2</v>
      </c>
      <c r="I14" s="1" t="s">
        <v>19</v>
      </c>
    </row>
    <row r="15" spans="3:10" x14ac:dyDescent="0.25">
      <c r="D15" s="2"/>
      <c r="E15" s="17"/>
      <c r="F15" s="17"/>
      <c r="G15" s="17"/>
      <c r="H15" s="1">
        <f t="shared" si="1"/>
        <v>0</v>
      </c>
      <c r="I15" s="1"/>
    </row>
    <row r="16" spans="3:10" x14ac:dyDescent="0.25">
      <c r="D16" s="2"/>
      <c r="E16" s="17"/>
      <c r="F16" s="17"/>
      <c r="G16" s="17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0.33333333333333331</v>
      </c>
      <c r="F25" s="1">
        <f>MAX(F4:F24)</f>
        <v>0.75</v>
      </c>
      <c r="G25" s="1">
        <f>F25-E25</f>
        <v>0.41666666666666669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t="shared" ref="D28:D37" si="2" xml:space="preserve"> SUMIF($C$4:$C$24,C28, $G$4:$G$24)</f>
        <v>4.1666666666666664E-2</v>
      </c>
      <c r="E28" s="4">
        <f t="shared" ref="E28:E37" si="3" xml:space="preserve"> SUMIF($C$4:$C$24,C28, $H$4:$H$24)</f>
        <v>4.1666666666666685E-2</v>
      </c>
      <c r="F28" s="5">
        <f>E28/E38</f>
        <v>0.12658227848101267</v>
      </c>
    </row>
    <row r="29" spans="2:10" x14ac:dyDescent="0.25">
      <c r="B29">
        <v>2</v>
      </c>
      <c r="C29" t="s">
        <v>26</v>
      </c>
      <c r="D29" s="4">
        <f t="shared" si="2"/>
        <v>1.3888888888888888E-2</v>
      </c>
      <c r="E29" s="4">
        <f t="shared" si="3"/>
        <v>1.3888888888888951E-2</v>
      </c>
      <c r="F29" s="5">
        <f>E29/E38</f>
        <v>4.2194092827004391E-2</v>
      </c>
    </row>
    <row r="30" spans="2:10" x14ac:dyDescent="0.25">
      <c r="B30">
        <v>3</v>
      </c>
      <c r="C30" t="s">
        <v>10</v>
      </c>
      <c r="D30" s="4">
        <f t="shared" si="2"/>
        <v>4.8611111111111105E-2</v>
      </c>
      <c r="E30" s="4">
        <f t="shared" si="3"/>
        <v>4.7916666666666663E-2</v>
      </c>
      <c r="F30" s="5">
        <f>E30/E38</f>
        <v>0.1455696202531645</v>
      </c>
    </row>
    <row r="31" spans="2:10" x14ac:dyDescent="0.25">
      <c r="B31">
        <v>4</v>
      </c>
      <c r="C31" t="s">
        <v>12</v>
      </c>
      <c r="D31" s="4">
        <f t="shared" si="2"/>
        <v>4.8611111111111105E-2</v>
      </c>
      <c r="E31" s="4">
        <f t="shared" si="3"/>
        <v>5.5555555555555525E-2</v>
      </c>
      <c r="F31" s="5">
        <f>E31/E38</f>
        <v>0.16877637130801673</v>
      </c>
    </row>
    <row r="32" spans="2:10" x14ac:dyDescent="0.25">
      <c r="B32">
        <v>5</v>
      </c>
      <c r="C32" t="s">
        <v>31</v>
      </c>
      <c r="D32" s="4">
        <f t="shared" si="2"/>
        <v>5.2083333333333329E-2</v>
      </c>
      <c r="E32" s="4">
        <f t="shared" si="3"/>
        <v>5.555555555555558E-2</v>
      </c>
      <c r="F32" s="5">
        <f>E32/E38</f>
        <v>0.1687763713080169</v>
      </c>
    </row>
    <row r="33" spans="2:7" x14ac:dyDescent="0.25">
      <c r="B33">
        <v>6</v>
      </c>
      <c r="C33" t="s">
        <v>32</v>
      </c>
      <c r="D33" s="4">
        <f t="shared" si="2"/>
        <v>0</v>
      </c>
      <c r="E33" s="4">
        <f t="shared" si="3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2"/>
        <v>3.125E-2</v>
      </c>
      <c r="E34" s="4">
        <f t="shared" si="3"/>
        <v>3.125E-2</v>
      </c>
      <c r="F34" s="5">
        <f>E34/$E$38</f>
        <v>9.4936708860759458E-2</v>
      </c>
    </row>
    <row r="35" spans="2:7" x14ac:dyDescent="0.25">
      <c r="B35">
        <v>8</v>
      </c>
      <c r="C35" t="s">
        <v>30</v>
      </c>
      <c r="D35" s="4">
        <f t="shared" si="2"/>
        <v>4.1666666666666664E-2</v>
      </c>
      <c r="E35" s="4">
        <f t="shared" si="3"/>
        <v>8.333333333333337E-2</v>
      </c>
      <c r="F35" s="5">
        <f>E35/$E$38</f>
        <v>0.25316455696202533</v>
      </c>
    </row>
    <row r="36" spans="2:7" x14ac:dyDescent="0.25">
      <c r="B36">
        <v>9</v>
      </c>
      <c r="C36" t="s">
        <v>33</v>
      </c>
      <c r="D36" s="4">
        <f t="shared" si="2"/>
        <v>0</v>
      </c>
      <c r="E36" s="4">
        <f t="shared" si="3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0.27777777777777779</v>
      </c>
      <c r="E38" s="7">
        <f>SUM(E28:E37)</f>
        <v>0.32916666666666677</v>
      </c>
      <c r="F38" s="8">
        <f>E38/E38</f>
        <v>1</v>
      </c>
      <c r="G38" s="8">
        <f>E38/D39</f>
        <v>0.98750000000000038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>
    <tabColor rgb="FF00B050"/>
  </sheetPr>
  <dimension ref="B3:J39"/>
  <sheetViews>
    <sheetView topLeftCell="C1" workbookViewId="0">
      <selection activeCell="D4" sqref="D4:D12"/>
    </sheetView>
  </sheetViews>
  <sheetFormatPr defaultRowHeight="15" x14ac:dyDescent="0.25"/>
  <cols>
    <col min="3" max="3" width="7.7109375" customWidth="1"/>
    <col min="4" max="4" width="28.710937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0.34722222222222227</v>
      </c>
      <c r="F4" s="17">
        <v>0.39583333333333331</v>
      </c>
      <c r="G4" s="17">
        <v>4.8611111111111112E-2</v>
      </c>
      <c r="H4" s="1">
        <f>F4-E4</f>
        <v>4.8611111111111049E-2</v>
      </c>
      <c r="I4" s="1" t="s">
        <v>19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0.41666666666666669</v>
      </c>
      <c r="F6" s="17">
        <v>0.45833333333333331</v>
      </c>
      <c r="G6" s="17">
        <v>4.1666666666666664E-2</v>
      </c>
      <c r="H6" s="1">
        <f t="shared" si="0"/>
        <v>4.166666666666663E-2</v>
      </c>
      <c r="I6" s="1" t="s">
        <v>19</v>
      </c>
    </row>
    <row r="7" spans="3:10" x14ac:dyDescent="0.25">
      <c r="C7" t="s">
        <v>12</v>
      </c>
      <c r="D7" s="18" t="s">
        <v>37</v>
      </c>
      <c r="E7" s="17">
        <v>0.45833333333333331</v>
      </c>
      <c r="F7" s="17">
        <v>0.47916666666666669</v>
      </c>
      <c r="G7" s="17">
        <v>2.0833333333333332E-2</v>
      </c>
      <c r="H7" s="1">
        <f t="shared" si="0"/>
        <v>2.083333333333337E-2</v>
      </c>
      <c r="I7" s="1" t="s">
        <v>19</v>
      </c>
    </row>
    <row r="8" spans="3:10" x14ac:dyDescent="0.25">
      <c r="C8" t="s">
        <v>12</v>
      </c>
      <c r="D8" s="18" t="s">
        <v>38</v>
      </c>
      <c r="E8" s="17">
        <v>0.47916666666666669</v>
      </c>
      <c r="F8" s="17">
        <v>0.5</v>
      </c>
      <c r="G8" s="17">
        <v>2.0833333333333332E-2</v>
      </c>
      <c r="H8" s="1">
        <f t="shared" si="0"/>
        <v>2.0833333333333315E-2</v>
      </c>
      <c r="I8" s="1" t="s">
        <v>19</v>
      </c>
    </row>
    <row r="9" spans="3:10" x14ac:dyDescent="0.25">
      <c r="C9" t="s">
        <v>31</v>
      </c>
      <c r="D9" s="18" t="s">
        <v>39</v>
      </c>
      <c r="E9" s="17">
        <v>0.58333333333333337</v>
      </c>
      <c r="F9" s="17">
        <v>0.64583333333333337</v>
      </c>
      <c r="G9" s="17">
        <v>6.25E-2</v>
      </c>
      <c r="H9" s="1">
        <f t="shared" si="0"/>
        <v>6.25E-2</v>
      </c>
      <c r="I9" s="1" t="s">
        <v>19</v>
      </c>
    </row>
    <row r="10" spans="3:10" x14ac:dyDescent="0.25">
      <c r="C10" t="s">
        <v>31</v>
      </c>
      <c r="D10" s="18" t="s">
        <v>40</v>
      </c>
      <c r="E10" s="17">
        <v>0.64583333333333337</v>
      </c>
      <c r="F10" s="17">
        <v>0.69097222222222221</v>
      </c>
      <c r="G10" s="17">
        <v>4.1666666666666664E-2</v>
      </c>
      <c r="H10" s="1">
        <f t="shared" si="0"/>
        <v>4.513888888888884E-2</v>
      </c>
      <c r="I10" s="1" t="s">
        <v>19</v>
      </c>
    </row>
    <row r="11" spans="3:10" x14ac:dyDescent="0.25">
      <c r="C11" t="s">
        <v>31</v>
      </c>
      <c r="D11" s="18" t="s">
        <v>41</v>
      </c>
      <c r="E11" s="17">
        <v>0.69097222222222221</v>
      </c>
      <c r="F11" s="17">
        <v>0.71875</v>
      </c>
      <c r="G11" s="17">
        <v>2.7777777777777776E-2</v>
      </c>
      <c r="H11" s="1">
        <f t="shared" si="0"/>
        <v>2.777777777777779E-2</v>
      </c>
      <c r="I11" s="1" t="s">
        <v>19</v>
      </c>
    </row>
    <row r="12" spans="3:10" x14ac:dyDescent="0.25">
      <c r="C12" t="s">
        <v>30</v>
      </c>
      <c r="D12" s="18" t="s">
        <v>42</v>
      </c>
      <c r="E12" s="17">
        <v>0.71875</v>
      </c>
      <c r="F12" s="17">
        <v>0.75</v>
      </c>
      <c r="G12" s="17">
        <v>3.125E-2</v>
      </c>
      <c r="H12" s="1">
        <f t="shared" si="0"/>
        <v>3.125E-2</v>
      </c>
      <c r="I12" s="1" t="s">
        <v>19</v>
      </c>
    </row>
    <row r="13" spans="3:10" x14ac:dyDescent="0.25">
      <c r="D13" s="2"/>
      <c r="E13" s="1"/>
      <c r="F13" s="1"/>
      <c r="G13" s="1"/>
      <c r="H13" s="1">
        <f t="shared" si="0"/>
        <v>0</v>
      </c>
      <c r="I13" s="1"/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0.34722222222222227</v>
      </c>
      <c r="F25" s="1">
        <f>MAX(F4:F24)</f>
        <v>0.75</v>
      </c>
      <c r="G25" s="1">
        <f>F25-E25</f>
        <v>0.40277777777777773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2.0833333333333332E-2</v>
      </c>
      <c r="E28" s="4">
        <f xml:space="preserve"> SUMIF($C$4:$C$24,C28, $H$4:$H$24)</f>
        <v>2.083333333333337E-2</v>
      </c>
      <c r="F28" s="5">
        <f>E28/E38</f>
        <v>6.5217391304347963E-2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9.0277777777777776E-2</v>
      </c>
      <c r="E29" s="4">
        <f t="shared" ref="E29:E37" si="2" xml:space="preserve"> SUMIF($C$4:$C$24,C29, $H$4:$H$24)</f>
        <v>9.0277777777777679E-2</v>
      </c>
      <c r="F29" s="5">
        <f>E29/E38</f>
        <v>0.28260869565217367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1"/>
        <v>4.1666666666666664E-2</v>
      </c>
      <c r="E31" s="4">
        <f t="shared" si="2"/>
        <v>4.1666666666666685E-2</v>
      </c>
      <c r="F31" s="5">
        <f>E31/E38</f>
        <v>0.13043478260869573</v>
      </c>
    </row>
    <row r="32" spans="2:10" x14ac:dyDescent="0.25">
      <c r="B32">
        <v>5</v>
      </c>
      <c r="C32" t="s">
        <v>31</v>
      </c>
      <c r="D32" s="4">
        <f t="shared" si="1"/>
        <v>0.13194444444444442</v>
      </c>
      <c r="E32" s="4">
        <f t="shared" si="2"/>
        <v>0.13541666666666663</v>
      </c>
      <c r="F32" s="5">
        <f>E32/E38</f>
        <v>0.42391304347826086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1"/>
        <v>3.125E-2</v>
      </c>
      <c r="E35" s="4">
        <f t="shared" si="2"/>
        <v>3.125E-2</v>
      </c>
      <c r="F35" s="5">
        <f>E35/$E$38</f>
        <v>9.7826086956521757E-2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0.31597222222222221</v>
      </c>
      <c r="E38" s="7">
        <f>SUM(E28:E37)</f>
        <v>0.31944444444444436</v>
      </c>
      <c r="F38" s="8">
        <f>E38/E38</f>
        <v>1</v>
      </c>
      <c r="G38" s="8">
        <f>E38/D39</f>
        <v>0.95833333333333315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B3:J39"/>
  <sheetViews>
    <sheetView tabSelected="1" zoomScale="85" zoomScaleNormal="85" workbookViewId="0">
      <selection activeCell="E4" sqref="E4"/>
    </sheetView>
  </sheetViews>
  <sheetFormatPr defaultRowHeight="15" x14ac:dyDescent="0.25"/>
  <cols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"/>
      <c r="F4" s="1"/>
      <c r="G4" s="1">
        <v>0</v>
      </c>
      <c r="H4" s="1">
        <f>F4-E4</f>
        <v>0</v>
      </c>
      <c r="I4" s="1"/>
    </row>
    <row r="5" spans="3:10" x14ac:dyDescent="0.25">
      <c r="E5" s="1"/>
      <c r="F5" s="1"/>
      <c r="G5" s="1"/>
      <c r="H5" s="1">
        <f t="shared" ref="H5:H23" si="0">F5-E5</f>
        <v>0</v>
      </c>
      <c r="I5" s="1"/>
    </row>
    <row r="6" spans="3:10" x14ac:dyDescent="0.25">
      <c r="E6" s="1"/>
      <c r="F6" s="1"/>
      <c r="G6" s="1"/>
      <c r="H6" s="1">
        <f t="shared" si="0"/>
        <v>0</v>
      </c>
      <c r="I6" s="1"/>
    </row>
    <row r="7" spans="3:10" x14ac:dyDescent="0.25">
      <c r="E7" s="1"/>
      <c r="F7" s="1"/>
      <c r="G7" s="1"/>
      <c r="H7" s="1">
        <f t="shared" si="0"/>
        <v>0</v>
      </c>
      <c r="I7" s="1"/>
    </row>
    <row r="8" spans="3:10" x14ac:dyDescent="0.25">
      <c r="D8" s="2"/>
      <c r="E8" s="1"/>
      <c r="F8" s="1"/>
      <c r="G8" s="1"/>
      <c r="H8" s="1">
        <f t="shared" si="0"/>
        <v>0</v>
      </c>
      <c r="I8" s="1"/>
    </row>
    <row r="9" spans="3:10" x14ac:dyDescent="0.25">
      <c r="E9" s="1"/>
      <c r="F9" s="1"/>
      <c r="G9" s="1"/>
      <c r="H9" s="1">
        <f t="shared" si="0"/>
        <v>0</v>
      </c>
      <c r="I9" s="1"/>
    </row>
    <row r="10" spans="3:10" x14ac:dyDescent="0.25">
      <c r="E10" s="1"/>
      <c r="F10" s="1"/>
      <c r="G10" s="1"/>
      <c r="H10" s="1">
        <f t="shared" si="0"/>
        <v>0</v>
      </c>
      <c r="I10" s="1"/>
    </row>
    <row r="11" spans="3:10" x14ac:dyDescent="0.25">
      <c r="E11" s="1"/>
      <c r="F11" s="1"/>
      <c r="G11" s="1"/>
      <c r="H11" s="1">
        <f t="shared" si="0"/>
        <v>0</v>
      </c>
      <c r="I11" s="1"/>
    </row>
    <row r="12" spans="3:10" x14ac:dyDescent="0.25">
      <c r="E12" s="1"/>
      <c r="F12" s="1"/>
      <c r="G12" s="1"/>
      <c r="H12" s="1">
        <f t="shared" si="0"/>
        <v>0</v>
      </c>
      <c r="I12" s="1"/>
    </row>
    <row r="13" spans="3:10" x14ac:dyDescent="0.25">
      <c r="E13" s="1"/>
      <c r="F13" s="1"/>
      <c r="G13" s="1"/>
      <c r="H13" s="1">
        <f t="shared" si="0"/>
        <v>0</v>
      </c>
      <c r="I13" s="1"/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SUMIF(C4:C24, "=PM Routine", G4:G24)</f>
        <v>0</v>
      </c>
      <c r="E28" s="4">
        <f xml:space="preserve"> SUMIF(C4:C24, "=PM Routine", H4:H24)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xml:space="preserve"> SUMIF(C4:C24, "=Unplanned", G4:G24)</f>
        <v>0</v>
      </c>
      <c r="E29" s="4">
        <f xml:space="preserve"> SUMIF(C4:C24, "=Unplanned", H4:H24)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xml:space="preserve"> SUMIF(C4:C24, "=HR", G4:G24)</f>
        <v>0</v>
      </c>
      <c r="E30" s="4">
        <f xml:space="preserve"> SUMIF(C4:C24, "=HR", H4:H24)</f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xml:space="preserve"> SUMIF(C4:C24, "=SCH", G4:G24)</f>
        <v>0</v>
      </c>
      <c r="E31" s="4">
        <f xml:space="preserve"> SUMIF(C4:C24, "=SCH", H4:H24)</f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xml:space="preserve"> SUMIF(C4:C24, "=IE &amp; POMS", G4:G24)</f>
        <v>0</v>
      </c>
      <c r="E32" s="4">
        <f xml:space="preserve"> SUMIF(C4:C24, "=IE &amp; POMS", H4:H24)</f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xml:space="preserve"> SUMIF(C4:C25, "=MAI", G4:G25)</f>
        <v>0</v>
      </c>
      <c r="E33" s="4">
        <f xml:space="preserve"> SUMIF(C4:C25, "=MAI", H4:H25)</f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xml:space="preserve"> SUMIF(C4:C26, "=PRO", G4:G26)</f>
        <v>0</v>
      </c>
      <c r="E34" s="4">
        <f xml:space="preserve"> SUMIF(C4:C26, "=PRO", H4:H26)</f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xml:space="preserve"> SUMIF(C4:C26, "=HSE", G4:G26)</f>
        <v>0</v>
      </c>
      <c r="E35" s="4">
        <f xml:space="preserve"> SUMIF(C4:C26, "=HSE", H4:H26)</f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xml:space="preserve"> SUMIF(C4:C26, "=QUA", G4:G26)</f>
        <v>0</v>
      </c>
      <c r="E36" s="4">
        <f xml:space="preserve"> SUMIF(C4:C26, "=QUA", H4:H26)</f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xml:space="preserve"> SUMIF(C4:C26, "=Качество", G4:G26)</f>
        <v>0</v>
      </c>
      <c r="E37" s="4">
        <f xml:space="preserve"> SUMIF(C4:C26, "=Качество", H4:H26)</f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>
    <tabColor rgb="FFFF0000"/>
  </sheetPr>
  <dimension ref="B3:J39"/>
  <sheetViews>
    <sheetView workbookViewId="0">
      <selection activeCell="E20" sqref="E20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7"/>
      <c r="F4" s="17"/>
      <c r="G4" s="17"/>
      <c r="H4" s="1">
        <f>F4-E4</f>
        <v>0</v>
      </c>
      <c r="I4" s="1"/>
    </row>
    <row r="5" spans="3:10" x14ac:dyDescent="0.25">
      <c r="E5" s="17"/>
      <c r="F5" s="17"/>
      <c r="G5" s="17"/>
      <c r="H5" s="1">
        <f t="shared" ref="H5:H23" si="0">F5-E5</f>
        <v>0</v>
      </c>
      <c r="I5" s="1"/>
    </row>
    <row r="6" spans="3:10" x14ac:dyDescent="0.25">
      <c r="E6" s="17"/>
      <c r="F6" s="17"/>
      <c r="G6" s="17"/>
      <c r="H6" s="1">
        <f t="shared" si="0"/>
        <v>0</v>
      </c>
      <c r="I6" s="1"/>
    </row>
    <row r="7" spans="3:10" x14ac:dyDescent="0.25">
      <c r="E7" s="17"/>
      <c r="F7" s="17"/>
      <c r="G7" s="17"/>
      <c r="H7" s="1">
        <f t="shared" si="0"/>
        <v>0</v>
      </c>
      <c r="I7" s="1"/>
    </row>
    <row r="8" spans="3:10" x14ac:dyDescent="0.25">
      <c r="E8" s="17"/>
      <c r="F8" s="17"/>
      <c r="G8" s="17"/>
      <c r="H8" s="1">
        <f t="shared" si="0"/>
        <v>0</v>
      </c>
      <c r="I8" s="1"/>
    </row>
    <row r="9" spans="3:10" x14ac:dyDescent="0.25">
      <c r="E9" s="17"/>
      <c r="F9" s="17"/>
      <c r="G9" s="17"/>
      <c r="H9" s="1">
        <f t="shared" si="0"/>
        <v>0</v>
      </c>
      <c r="I9" s="1"/>
    </row>
    <row r="10" spans="3:10" x14ac:dyDescent="0.25">
      <c r="E10" s="17"/>
      <c r="F10" s="17"/>
      <c r="G10" s="17"/>
      <c r="H10" s="1">
        <f t="shared" si="0"/>
        <v>0</v>
      </c>
      <c r="I10" s="1"/>
    </row>
    <row r="11" spans="3:10" x14ac:dyDescent="0.25">
      <c r="E11" s="17"/>
      <c r="F11" s="17"/>
      <c r="G11" s="17"/>
      <c r="H11" s="1">
        <f t="shared" si="0"/>
        <v>0</v>
      </c>
      <c r="I11" s="1"/>
    </row>
    <row r="12" spans="3:10" x14ac:dyDescent="0.25">
      <c r="D12" s="2"/>
      <c r="E12" s="17"/>
      <c r="F12" s="17"/>
      <c r="G12" s="17"/>
      <c r="H12" s="1">
        <f t="shared" si="0"/>
        <v>0</v>
      </c>
      <c r="I12" s="1"/>
    </row>
    <row r="13" spans="3:10" x14ac:dyDescent="0.25">
      <c r="D13" s="2"/>
      <c r="E13" s="17"/>
      <c r="F13" s="17"/>
      <c r="G13" s="17"/>
      <c r="H13" s="1">
        <f t="shared" si="0"/>
        <v>0</v>
      </c>
      <c r="I13" s="1"/>
      <c r="J13" s="2"/>
    </row>
    <row r="14" spans="3:10" x14ac:dyDescent="0.25">
      <c r="D14" s="2"/>
      <c r="E14" s="17"/>
      <c r="F14" s="17"/>
      <c r="G14" s="17"/>
      <c r="H14" s="1">
        <f t="shared" si="0"/>
        <v>0</v>
      </c>
      <c r="I14" s="1"/>
    </row>
    <row r="15" spans="3:10" x14ac:dyDescent="0.25">
      <c r="D15" s="2"/>
      <c r="E15" s="17"/>
      <c r="F15" s="17"/>
      <c r="G15" s="17"/>
      <c r="H15" s="1">
        <f t="shared" si="0"/>
        <v>0</v>
      </c>
      <c r="I15" s="1"/>
    </row>
    <row r="16" spans="3:10" x14ac:dyDescent="0.25">
      <c r="D16" s="2"/>
      <c r="E16" s="17"/>
      <c r="F16" s="17"/>
      <c r="G16" s="17"/>
      <c r="H16" s="1">
        <f t="shared" si="0"/>
        <v>0</v>
      </c>
      <c r="I16" s="1"/>
    </row>
    <row r="17" spans="2:10" x14ac:dyDescent="0.25">
      <c r="D17" s="2"/>
      <c r="E17" s="17"/>
      <c r="F17" s="17"/>
      <c r="G17" s="17"/>
      <c r="H17" s="1">
        <f t="shared" si="0"/>
        <v>0</v>
      </c>
      <c r="I17" s="1"/>
    </row>
    <row r="18" spans="2:10" x14ac:dyDescent="0.25">
      <c r="D18" s="2"/>
      <c r="E18" s="17"/>
      <c r="F18" s="17"/>
      <c r="G18" s="17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</v>
      </c>
      <c r="E29" s="4">
        <f t="shared" ref="E29:E37" si="2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>
    <tabColor rgb="FFFF0000"/>
  </sheetPr>
  <dimension ref="B3:J39"/>
  <sheetViews>
    <sheetView workbookViewId="0">
      <selection activeCell="E20" sqref="E20"/>
    </sheetView>
  </sheetViews>
  <sheetFormatPr defaultRowHeight="15" x14ac:dyDescent="0.25"/>
  <cols>
    <col min="1" max="1" width="2.140625" customWidth="1"/>
    <col min="2" max="2" width="2.42578125" customWidth="1"/>
    <col min="3" max="3" width="13.5703125" bestFit="1" customWidth="1"/>
    <col min="4" max="4" width="38.28515625" customWidth="1"/>
    <col min="5" max="5" width="9.5703125" bestFit="1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7"/>
      <c r="F4" s="17"/>
      <c r="G4" s="17"/>
      <c r="H4" s="1">
        <f t="shared" ref="H4:H23" si="0">F4-E4</f>
        <v>0</v>
      </c>
      <c r="I4" s="1"/>
    </row>
    <row r="5" spans="3:10" x14ac:dyDescent="0.25">
      <c r="E5" s="17"/>
      <c r="F5" s="17"/>
      <c r="G5" s="17"/>
      <c r="H5" s="1">
        <f t="shared" si="0"/>
        <v>0</v>
      </c>
      <c r="I5" s="1"/>
    </row>
    <row r="6" spans="3:10" x14ac:dyDescent="0.25">
      <c r="E6" s="17"/>
      <c r="F6" s="17"/>
      <c r="G6" s="17"/>
      <c r="H6" s="1">
        <f t="shared" si="0"/>
        <v>0</v>
      </c>
      <c r="I6" s="1"/>
    </row>
    <row r="7" spans="3:10" x14ac:dyDescent="0.25">
      <c r="E7" s="17"/>
      <c r="F7" s="17"/>
      <c r="G7" s="17"/>
      <c r="H7" s="1">
        <f t="shared" si="0"/>
        <v>0</v>
      </c>
      <c r="I7" s="1"/>
    </row>
    <row r="8" spans="3:10" x14ac:dyDescent="0.25">
      <c r="D8" s="2"/>
      <c r="E8" s="17"/>
      <c r="F8" s="17"/>
      <c r="G8" s="17"/>
      <c r="H8" s="1">
        <f t="shared" si="0"/>
        <v>0</v>
      </c>
      <c r="I8" s="1"/>
    </row>
    <row r="9" spans="3:10" x14ac:dyDescent="0.25">
      <c r="D9" s="2"/>
      <c r="E9" s="17"/>
      <c r="F9" s="17"/>
      <c r="G9" s="17"/>
      <c r="H9" s="1">
        <f t="shared" si="0"/>
        <v>0</v>
      </c>
      <c r="I9" s="1"/>
    </row>
    <row r="10" spans="3:10" x14ac:dyDescent="0.25">
      <c r="E10" s="17"/>
      <c r="F10" s="17"/>
      <c r="G10" s="17"/>
      <c r="H10" s="1">
        <f t="shared" ref="H10:H15" si="1">F10-E10</f>
        <v>0</v>
      </c>
      <c r="I10" s="1"/>
    </row>
    <row r="11" spans="3:10" x14ac:dyDescent="0.25">
      <c r="E11" s="17"/>
      <c r="F11" s="17"/>
      <c r="G11" s="17"/>
      <c r="H11" s="1">
        <f t="shared" si="1"/>
        <v>0</v>
      </c>
      <c r="I11" s="1"/>
    </row>
    <row r="12" spans="3:10" x14ac:dyDescent="0.25">
      <c r="E12" s="17"/>
      <c r="F12" s="17"/>
      <c r="G12" s="17"/>
      <c r="H12" s="1">
        <f t="shared" si="1"/>
        <v>0</v>
      </c>
      <c r="I12" s="1"/>
    </row>
    <row r="13" spans="3:10" x14ac:dyDescent="0.25">
      <c r="E13" s="17"/>
      <c r="F13" s="17"/>
      <c r="G13" s="17"/>
      <c r="H13" s="1">
        <f t="shared" si="1"/>
        <v>0</v>
      </c>
      <c r="I13" s="1"/>
      <c r="J13" s="2"/>
    </row>
    <row r="14" spans="3:10" x14ac:dyDescent="0.25">
      <c r="D14" s="2"/>
      <c r="E14" s="17"/>
      <c r="F14" s="17"/>
      <c r="G14" s="17"/>
      <c r="H14" s="1">
        <f t="shared" si="1"/>
        <v>0</v>
      </c>
      <c r="I14" s="1"/>
    </row>
    <row r="15" spans="3:10" x14ac:dyDescent="0.25">
      <c r="E15" s="17"/>
      <c r="F15" s="17"/>
      <c r="G15" s="17"/>
      <c r="H15" s="1">
        <f t="shared" si="1"/>
        <v>0</v>
      </c>
      <c r="I15" s="1"/>
    </row>
    <row r="16" spans="3:10" x14ac:dyDescent="0.25">
      <c r="E16" s="17"/>
      <c r="F16" s="17"/>
      <c r="G16" s="17"/>
      <c r="H16" s="1">
        <f t="shared" si="0"/>
        <v>0</v>
      </c>
      <c r="I16" s="1"/>
    </row>
    <row r="17" spans="2:10" x14ac:dyDescent="0.25">
      <c r="E17" s="17"/>
      <c r="F17" s="17"/>
      <c r="G17" s="17"/>
      <c r="H17" s="1">
        <f t="shared" si="0"/>
        <v>0</v>
      </c>
      <c r="I17" s="1"/>
    </row>
    <row r="18" spans="2:10" x14ac:dyDescent="0.25">
      <c r="D18" s="2"/>
      <c r="E18" s="17"/>
      <c r="F18" s="17"/>
      <c r="G18" s="17"/>
      <c r="H18" s="1">
        <f t="shared" si="0"/>
        <v>0</v>
      </c>
      <c r="I18" s="1"/>
    </row>
    <row r="19" spans="2:10" x14ac:dyDescent="0.25">
      <c r="E19" s="17"/>
      <c r="F19" s="17"/>
      <c r="G19" s="17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0</v>
      </c>
      <c r="E29" s="4">
        <f t="shared" ref="E29:E37" si="3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2"/>
        <v>0</v>
      </c>
      <c r="E30" s="4">
        <f t="shared" si="3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2"/>
        <v>0</v>
      </c>
      <c r="E31" s="4">
        <f t="shared" si="3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2"/>
        <v>0</v>
      </c>
      <c r="E32" s="4">
        <f t="shared" si="3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2"/>
        <v>0</v>
      </c>
      <c r="E33" s="4">
        <f t="shared" si="3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2"/>
        <v>0</v>
      </c>
      <c r="E34" s="4">
        <f t="shared" si="3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2"/>
        <v>0</v>
      </c>
      <c r="E35" s="4">
        <f t="shared" si="3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2"/>
        <v>0</v>
      </c>
      <c r="E36" s="4">
        <f t="shared" si="3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>
    <tabColor rgb="FF00B050"/>
  </sheetPr>
  <dimension ref="B3:J39"/>
  <sheetViews>
    <sheetView topLeftCell="C1" workbookViewId="0">
      <selection activeCell="D4" sqref="D4:D12"/>
    </sheetView>
  </sheetViews>
  <sheetFormatPr defaultRowHeight="15" x14ac:dyDescent="0.25"/>
  <cols>
    <col min="3" max="3" width="9.140625" customWidth="1"/>
    <col min="4" max="4" width="29.710937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0.35416666666666669</v>
      </c>
      <c r="F4" s="17">
        <v>0.39583333333333331</v>
      </c>
      <c r="G4" s="17">
        <v>4.1666666666666664E-2</v>
      </c>
      <c r="H4" s="1">
        <f>F4-E4</f>
        <v>4.166666666666663E-2</v>
      </c>
      <c r="I4" s="1" t="s">
        <v>17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0.41666666666666669</v>
      </c>
      <c r="F6" s="17">
        <v>0.45833333333333331</v>
      </c>
      <c r="G6" s="17">
        <v>4.1666666666666664E-2</v>
      </c>
      <c r="H6" s="1">
        <f t="shared" si="0"/>
        <v>4.166666666666663E-2</v>
      </c>
      <c r="I6" s="1" t="s">
        <v>17</v>
      </c>
    </row>
    <row r="7" spans="3:10" x14ac:dyDescent="0.25">
      <c r="C7" t="s">
        <v>26</v>
      </c>
      <c r="D7" s="18" t="s">
        <v>37</v>
      </c>
      <c r="E7" s="17">
        <v>0.45833333333333331</v>
      </c>
      <c r="F7" s="17">
        <v>0.49305555555555558</v>
      </c>
      <c r="G7" s="17">
        <v>4.1666666666666664E-2</v>
      </c>
      <c r="H7" s="1">
        <f t="shared" si="0"/>
        <v>3.4722222222222265E-2</v>
      </c>
      <c r="I7" s="1" t="s">
        <v>17</v>
      </c>
    </row>
    <row r="8" spans="3:10" x14ac:dyDescent="0.25">
      <c r="C8" t="s">
        <v>26</v>
      </c>
      <c r="D8" s="18" t="s">
        <v>38</v>
      </c>
      <c r="E8" s="17">
        <v>0.49305555555555558</v>
      </c>
      <c r="F8" s="17">
        <v>0.52083333333333337</v>
      </c>
      <c r="G8" s="17">
        <v>2.7777777777777776E-2</v>
      </c>
      <c r="H8" s="1">
        <f t="shared" si="0"/>
        <v>2.777777777777779E-2</v>
      </c>
      <c r="I8" s="1" t="s">
        <v>19</v>
      </c>
    </row>
    <row r="9" spans="3:10" x14ac:dyDescent="0.25">
      <c r="C9" t="s">
        <v>26</v>
      </c>
      <c r="D9" s="18" t="s">
        <v>39</v>
      </c>
      <c r="E9" s="17">
        <v>0.54166666666666663</v>
      </c>
      <c r="F9" s="17">
        <v>0.625</v>
      </c>
      <c r="G9" s="17">
        <v>8.3333333333333329E-2</v>
      </c>
      <c r="H9" s="1">
        <f t="shared" si="0"/>
        <v>8.333333333333337E-2</v>
      </c>
      <c r="I9" s="1" t="s">
        <v>19</v>
      </c>
    </row>
    <row r="10" spans="3:10" x14ac:dyDescent="0.25">
      <c r="C10" t="s">
        <v>26</v>
      </c>
      <c r="D10" s="18" t="s">
        <v>40</v>
      </c>
      <c r="E10" s="17">
        <v>0.625</v>
      </c>
      <c r="F10" s="17">
        <v>0.65277777777777779</v>
      </c>
      <c r="G10" s="17">
        <v>2.7777777777777776E-2</v>
      </c>
      <c r="H10" s="1">
        <f t="shared" si="0"/>
        <v>2.777777777777779E-2</v>
      </c>
      <c r="I10" s="1" t="s">
        <v>19</v>
      </c>
    </row>
    <row r="11" spans="3:10" x14ac:dyDescent="0.25">
      <c r="C11" t="s">
        <v>26</v>
      </c>
      <c r="D11" s="18" t="s">
        <v>41</v>
      </c>
      <c r="E11" s="17">
        <v>0.65277777777777779</v>
      </c>
      <c r="F11" s="17">
        <v>0.70833333333333337</v>
      </c>
      <c r="G11" s="17">
        <v>6.25E-2</v>
      </c>
      <c r="H11" s="1">
        <f t="shared" si="0"/>
        <v>5.555555555555558E-2</v>
      </c>
      <c r="I11" s="1" t="s">
        <v>19</v>
      </c>
    </row>
    <row r="12" spans="3:10" x14ac:dyDescent="0.25">
      <c r="C12" t="s">
        <v>26</v>
      </c>
      <c r="D12" s="18" t="s">
        <v>42</v>
      </c>
      <c r="E12" s="17">
        <v>0.70833333333333337</v>
      </c>
      <c r="F12" s="17">
        <v>0.75</v>
      </c>
      <c r="G12" s="17">
        <v>4.1666666666666664E-2</v>
      </c>
      <c r="H12" s="1">
        <f t="shared" si="0"/>
        <v>4.166666666666663E-2</v>
      </c>
      <c r="I12" s="1" t="s">
        <v>17</v>
      </c>
    </row>
    <row r="13" spans="3:10" x14ac:dyDescent="0.25">
      <c r="D13" s="2"/>
      <c r="E13" s="1"/>
      <c r="F13" s="1"/>
      <c r="G13" s="1"/>
      <c r="H13" s="1">
        <f t="shared" si="0"/>
        <v>0</v>
      </c>
      <c r="I13" s="1"/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0.35416666666666669</v>
      </c>
      <c r="F25" s="1">
        <f>MAX(F4:F24)</f>
        <v>0.75</v>
      </c>
      <c r="G25" s="1">
        <f>F25-E25</f>
        <v>0.39583333333333331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2.0833333333333332E-2</v>
      </c>
      <c r="E28" s="4">
        <f xml:space="preserve"> SUMIF($C$4:$C$24,C28, $H$4:$H$24)</f>
        <v>2.083333333333337E-2</v>
      </c>
      <c r="F28" s="5">
        <f>E28/E38</f>
        <v>5.5555555555555643E-2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0.36805555555555558</v>
      </c>
      <c r="E29" s="4">
        <f t="shared" ref="E29:E37" si="2" xml:space="preserve"> SUMIF($C$4:$C$24,C29, $H$4:$H$24)</f>
        <v>0.35416666666666669</v>
      </c>
      <c r="F29" s="5">
        <f>E29/E38</f>
        <v>0.94444444444444431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>
        <f>E35/$E$38</f>
        <v>0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0.3888888888888889</v>
      </c>
      <c r="E38" s="7">
        <f>SUM(E28:E37)</f>
        <v>0.37500000000000006</v>
      </c>
      <c r="F38" s="8">
        <f>E38/E38</f>
        <v>1</v>
      </c>
      <c r="G38" s="8">
        <f>E38/D39</f>
        <v>1.1250000000000002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>
    <tabColor rgb="FF00B050"/>
  </sheetPr>
  <dimension ref="B3:J39"/>
  <sheetViews>
    <sheetView topLeftCell="C1" workbookViewId="0">
      <selection activeCell="D4" sqref="D4:D12"/>
    </sheetView>
  </sheetViews>
  <sheetFormatPr defaultRowHeight="15" x14ac:dyDescent="0.25"/>
  <cols>
    <col min="3" max="3" width="7" customWidth="1"/>
    <col min="4" max="4" width="31.140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0.35416666666666669</v>
      </c>
      <c r="F4" s="17">
        <v>0.38194444444444442</v>
      </c>
      <c r="G4" s="17">
        <v>2.0833333333333332E-2</v>
      </c>
      <c r="H4" s="1">
        <f>F4-E4</f>
        <v>2.7777777777777735E-2</v>
      </c>
      <c r="I4" s="1" t="s">
        <v>17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0.41666666666666669</v>
      </c>
      <c r="F6" s="17">
        <v>0.4548611111111111</v>
      </c>
      <c r="G6" s="17">
        <v>4.1666666666666664E-2</v>
      </c>
      <c r="H6" s="1">
        <f t="shared" si="0"/>
        <v>3.819444444444442E-2</v>
      </c>
      <c r="I6" s="1" t="s">
        <v>19</v>
      </c>
    </row>
    <row r="7" spans="3:10" x14ac:dyDescent="0.25">
      <c r="C7" t="s">
        <v>26</v>
      </c>
      <c r="D7" s="18" t="s">
        <v>37</v>
      </c>
      <c r="E7" s="17">
        <v>0.45833333333333331</v>
      </c>
      <c r="F7" s="17">
        <v>0.47569444444444442</v>
      </c>
      <c r="G7" s="17">
        <v>1.7361111111111112E-2</v>
      </c>
      <c r="H7" s="1">
        <f t="shared" si="0"/>
        <v>1.7361111111111105E-2</v>
      </c>
      <c r="I7" s="1" t="s">
        <v>19</v>
      </c>
    </row>
    <row r="8" spans="3:10" x14ac:dyDescent="0.25">
      <c r="C8" t="s">
        <v>26</v>
      </c>
      <c r="D8" s="18" t="s">
        <v>38</v>
      </c>
      <c r="E8" s="17">
        <v>0.47569444444444442</v>
      </c>
      <c r="F8" s="17">
        <v>0.52083333333333337</v>
      </c>
      <c r="G8" s="17">
        <v>4.1666666666666664E-2</v>
      </c>
      <c r="H8" s="1">
        <f t="shared" si="0"/>
        <v>4.5138888888888951E-2</v>
      </c>
      <c r="I8" s="1" t="s">
        <v>19</v>
      </c>
    </row>
    <row r="9" spans="3:10" x14ac:dyDescent="0.25">
      <c r="C9" t="s">
        <v>33</v>
      </c>
      <c r="D9" s="18" t="s">
        <v>39</v>
      </c>
      <c r="E9" s="17">
        <v>0.54166666666666663</v>
      </c>
      <c r="F9" s="17">
        <v>0.56944444444444442</v>
      </c>
      <c r="G9" s="17">
        <v>3.125E-2</v>
      </c>
      <c r="H9" s="1">
        <f t="shared" si="0"/>
        <v>2.777777777777779E-2</v>
      </c>
      <c r="I9" s="1" t="s">
        <v>19</v>
      </c>
    </row>
    <row r="10" spans="3:10" x14ac:dyDescent="0.25">
      <c r="C10" t="s">
        <v>26</v>
      </c>
      <c r="D10" s="18" t="s">
        <v>40</v>
      </c>
      <c r="E10" s="17">
        <v>0.54166666666666663</v>
      </c>
      <c r="F10" s="17">
        <v>0.58333333333333337</v>
      </c>
      <c r="G10" s="17">
        <v>1.3888888888888888E-2</v>
      </c>
      <c r="H10" s="1">
        <f t="shared" si="0"/>
        <v>4.1666666666666741E-2</v>
      </c>
      <c r="I10" s="1" t="s">
        <v>19</v>
      </c>
    </row>
    <row r="11" spans="3:10" x14ac:dyDescent="0.25">
      <c r="C11" t="s">
        <v>30</v>
      </c>
      <c r="D11" s="18" t="s">
        <v>41</v>
      </c>
      <c r="E11" s="17">
        <v>0.58333333333333337</v>
      </c>
      <c r="F11" s="17">
        <v>0.625</v>
      </c>
      <c r="G11" s="17">
        <v>4.1666666666666664E-2</v>
      </c>
      <c r="H11" s="1">
        <f t="shared" si="0"/>
        <v>4.166666666666663E-2</v>
      </c>
      <c r="I11" s="1" t="s">
        <v>19</v>
      </c>
    </row>
    <row r="12" spans="3:10" x14ac:dyDescent="0.25">
      <c r="C12" t="s">
        <v>30</v>
      </c>
      <c r="D12" s="18" t="s">
        <v>42</v>
      </c>
      <c r="E12" s="17">
        <v>0.64583333333333337</v>
      </c>
      <c r="F12" s="17">
        <v>0.72916666666666663</v>
      </c>
      <c r="G12" s="17">
        <v>8.3333333333333329E-2</v>
      </c>
      <c r="H12" s="1">
        <f t="shared" si="0"/>
        <v>8.3333333333333259E-2</v>
      </c>
      <c r="I12" s="1" t="s">
        <v>19</v>
      </c>
    </row>
    <row r="13" spans="3:10" x14ac:dyDescent="0.25">
      <c r="D13" s="2"/>
      <c r="E13" s="1"/>
      <c r="F13" s="1"/>
      <c r="G13" s="1"/>
      <c r="H13" s="1">
        <f t="shared" si="0"/>
        <v>0</v>
      </c>
      <c r="I13" s="1"/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0.35416666666666669</v>
      </c>
      <c r="F25" s="1">
        <f>MAX(F4:F24)</f>
        <v>0.72916666666666663</v>
      </c>
      <c r="G25" s="1">
        <f>F25-E25</f>
        <v>0.37499999999999994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2.0833333333333332E-2</v>
      </c>
      <c r="E28" s="4">
        <f xml:space="preserve"> SUMIF($C$4:$C$24,C28, $H$4:$H$24)</f>
        <v>2.083333333333337E-2</v>
      </c>
      <c r="F28" s="5">
        <f>E28/E38</f>
        <v>6.0606060606060712E-2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0.13541666666666666</v>
      </c>
      <c r="E29" s="4">
        <f t="shared" ref="E29:E37" si="2" xml:space="preserve"> SUMIF($C$4:$C$24,C29, $H$4:$H$24)</f>
        <v>0.17013888888888895</v>
      </c>
      <c r="F29" s="5">
        <f>E29/E38</f>
        <v>0.49494949494949514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1"/>
        <v>0.125</v>
      </c>
      <c r="E35" s="4">
        <f t="shared" si="2"/>
        <v>0.12499999999999989</v>
      </c>
      <c r="F35" s="5">
        <f>E35/$E$38</f>
        <v>0.36363636363636331</v>
      </c>
    </row>
    <row r="36" spans="2:7" x14ac:dyDescent="0.25">
      <c r="B36">
        <v>9</v>
      </c>
      <c r="C36" t="s">
        <v>33</v>
      </c>
      <c r="D36" s="4">
        <f t="shared" si="1"/>
        <v>3.125E-2</v>
      </c>
      <c r="E36" s="4">
        <f t="shared" si="2"/>
        <v>2.777777777777779E-2</v>
      </c>
      <c r="F36" s="5">
        <f>E36/$E$38</f>
        <v>8.0808080808080843E-2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0.3125</v>
      </c>
      <c r="E38" s="7">
        <f>SUM(E28:E37)</f>
        <v>0.34375</v>
      </c>
      <c r="F38" s="8">
        <f>E38/E38</f>
        <v>1</v>
      </c>
      <c r="G38" s="8">
        <f>E38/D39</f>
        <v>1.03125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>
    <tabColor rgb="FF00B050"/>
  </sheetPr>
  <dimension ref="B3:J39"/>
  <sheetViews>
    <sheetView topLeftCell="B2" workbookViewId="0">
      <selection activeCell="D4" sqref="D4:D15"/>
    </sheetView>
  </sheetViews>
  <sheetFormatPr defaultRowHeight="15" x14ac:dyDescent="0.25"/>
  <cols>
    <col min="2" max="2" width="5.85546875" customWidth="1"/>
    <col min="3" max="3" width="6.85546875" customWidth="1"/>
    <col min="4" max="4" width="24.28515625" customWidth="1"/>
    <col min="9" max="9" width="19.85546875" customWidth="1"/>
    <col min="10" max="10" width="19.710937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0.34722222222222227</v>
      </c>
      <c r="F4" s="17">
        <v>0.375</v>
      </c>
      <c r="G4" s="17">
        <v>2.7777777777777776E-2</v>
      </c>
      <c r="H4" s="1">
        <f>F4-E4</f>
        <v>2.7777777777777735E-2</v>
      </c>
      <c r="I4" s="1" t="s">
        <v>19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30</v>
      </c>
      <c r="D6" s="18" t="s">
        <v>36</v>
      </c>
      <c r="E6" s="17">
        <v>0.41666666666666669</v>
      </c>
      <c r="F6" s="17">
        <v>0.4375</v>
      </c>
      <c r="G6" s="17">
        <v>2.0833333333333332E-2</v>
      </c>
      <c r="H6" s="1">
        <f t="shared" si="0"/>
        <v>2.0833333333333315E-2</v>
      </c>
      <c r="I6" s="1" t="s">
        <v>19</v>
      </c>
    </row>
    <row r="7" spans="3:10" x14ac:dyDescent="0.25">
      <c r="C7" t="s">
        <v>33</v>
      </c>
      <c r="D7" s="18" t="s">
        <v>37</v>
      </c>
      <c r="E7" s="17">
        <v>0.44444444444444442</v>
      </c>
      <c r="F7" s="17">
        <v>0.4861111111111111</v>
      </c>
      <c r="G7" s="17">
        <v>4.1666666666666664E-2</v>
      </c>
      <c r="H7" s="1">
        <f t="shared" ref="H7" si="1">F7-E7</f>
        <v>4.1666666666666685E-2</v>
      </c>
      <c r="I7" s="1" t="s">
        <v>19</v>
      </c>
    </row>
    <row r="8" spans="3:10" x14ac:dyDescent="0.25">
      <c r="C8" t="s">
        <v>26</v>
      </c>
      <c r="D8" s="18" t="s">
        <v>38</v>
      </c>
      <c r="E8" s="17">
        <v>0.4861111111111111</v>
      </c>
      <c r="F8" s="17">
        <v>0.51041666666666663</v>
      </c>
      <c r="G8" s="17">
        <v>2.0833333333333332E-2</v>
      </c>
      <c r="H8" s="1">
        <f t="shared" si="0"/>
        <v>2.4305555555555525E-2</v>
      </c>
      <c r="I8" s="1" t="s">
        <v>17</v>
      </c>
    </row>
    <row r="9" spans="3:10" x14ac:dyDescent="0.25">
      <c r="C9" t="s">
        <v>26</v>
      </c>
      <c r="D9" s="18" t="s">
        <v>39</v>
      </c>
      <c r="E9" s="17">
        <v>0.51041666666666663</v>
      </c>
      <c r="F9" s="17">
        <v>0.52777777777777779</v>
      </c>
      <c r="G9" s="17">
        <v>1.3888888888888888E-2</v>
      </c>
      <c r="H9" s="1">
        <f t="shared" si="0"/>
        <v>1.736111111111116E-2</v>
      </c>
      <c r="I9" s="1" t="s">
        <v>19</v>
      </c>
    </row>
    <row r="10" spans="3:10" x14ac:dyDescent="0.25">
      <c r="C10" t="s">
        <v>26</v>
      </c>
      <c r="D10" s="18" t="s">
        <v>40</v>
      </c>
      <c r="E10" s="17">
        <v>0.54166666666666663</v>
      </c>
      <c r="F10" s="17">
        <v>0.58333333333333337</v>
      </c>
      <c r="G10" s="17">
        <v>4.1666666666666664E-2</v>
      </c>
      <c r="H10" s="1">
        <f t="shared" ref="H10:H14" si="2">F10-E10</f>
        <v>4.1666666666666741E-2</v>
      </c>
      <c r="I10" s="1" t="s">
        <v>19</v>
      </c>
    </row>
    <row r="11" spans="3:10" x14ac:dyDescent="0.25">
      <c r="C11" t="s">
        <v>26</v>
      </c>
      <c r="D11" s="18" t="s">
        <v>41</v>
      </c>
      <c r="E11" s="17">
        <v>0.59027777777777779</v>
      </c>
      <c r="F11" s="17">
        <v>0.60763888888888895</v>
      </c>
      <c r="G11" s="17">
        <v>2.0833333333333332E-2</v>
      </c>
      <c r="H11" s="1">
        <f t="shared" si="2"/>
        <v>1.736111111111116E-2</v>
      </c>
      <c r="I11" s="1" t="s">
        <v>19</v>
      </c>
    </row>
    <row r="12" spans="3:10" x14ac:dyDescent="0.25">
      <c r="C12" t="s">
        <v>26</v>
      </c>
      <c r="D12" s="18" t="s">
        <v>42</v>
      </c>
      <c r="E12" s="17">
        <v>0.60763888888888895</v>
      </c>
      <c r="F12" s="17">
        <v>0.62847222222222221</v>
      </c>
      <c r="G12" s="17">
        <v>2.0833333333333332E-2</v>
      </c>
      <c r="H12" s="1">
        <f t="shared" si="2"/>
        <v>2.0833333333333259E-2</v>
      </c>
      <c r="I12" s="1" t="s">
        <v>19</v>
      </c>
    </row>
    <row r="13" spans="3:10" x14ac:dyDescent="0.25">
      <c r="C13" t="s">
        <v>26</v>
      </c>
      <c r="D13" s="18" t="s">
        <v>43</v>
      </c>
      <c r="E13" s="17">
        <v>0.62847222222222221</v>
      </c>
      <c r="F13" s="17">
        <v>0.64583333333333337</v>
      </c>
      <c r="G13" s="17">
        <v>1.7361111111111112E-2</v>
      </c>
      <c r="H13" s="1">
        <f t="shared" si="2"/>
        <v>1.736111111111116E-2</v>
      </c>
      <c r="I13" s="1" t="s">
        <v>19</v>
      </c>
      <c r="J13" s="2"/>
    </row>
    <row r="14" spans="3:10" x14ac:dyDescent="0.25">
      <c r="C14" t="s">
        <v>27</v>
      </c>
      <c r="D14" s="18" t="s">
        <v>44</v>
      </c>
      <c r="E14" s="17">
        <v>0.66666666666666663</v>
      </c>
      <c r="F14" s="17">
        <v>0.69444444444444453</v>
      </c>
      <c r="G14" s="17">
        <v>2.7777777777777776E-2</v>
      </c>
      <c r="H14" s="1">
        <f t="shared" si="2"/>
        <v>2.7777777777777901E-2</v>
      </c>
      <c r="I14" s="1" t="s">
        <v>19</v>
      </c>
    </row>
    <row r="15" spans="3:10" x14ac:dyDescent="0.25">
      <c r="C15" t="s">
        <v>26</v>
      </c>
      <c r="D15" s="18" t="s">
        <v>45</v>
      </c>
      <c r="E15" s="17">
        <v>0.69444444444444453</v>
      </c>
      <c r="F15" s="17">
        <v>0.72916666666666663</v>
      </c>
      <c r="G15" s="17">
        <v>4.1666666666666664E-2</v>
      </c>
      <c r="H15" s="1">
        <f t="shared" si="0"/>
        <v>3.4722222222222099E-2</v>
      </c>
      <c r="I15" s="1" t="s">
        <v>19</v>
      </c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0.34722222222222227</v>
      </c>
      <c r="F25" s="1">
        <f>MAX(F4:F24)</f>
        <v>0.72916666666666663</v>
      </c>
      <c r="G25" s="1">
        <f>F25-E25</f>
        <v>0.38194444444444436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4.8611111111111105E-2</v>
      </c>
      <c r="E28" s="4">
        <f xml:space="preserve"> SUMIF($C$4:$C$24,C28, $H$4:$H$24)</f>
        <v>4.8611111111111271E-2</v>
      </c>
      <c r="F28" s="5">
        <f>E28/E38</f>
        <v>0.155555555555556</v>
      </c>
    </row>
    <row r="29" spans="2:10" x14ac:dyDescent="0.25">
      <c r="B29">
        <v>2</v>
      </c>
      <c r="C29" t="s">
        <v>26</v>
      </c>
      <c r="D29" s="4">
        <f t="shared" ref="D29:D37" si="3" xml:space="preserve"> SUMIF($C$4:$C$24,C29, $G$4:$G$24)</f>
        <v>0.20486111111111108</v>
      </c>
      <c r="E29" s="4">
        <f t="shared" ref="E29:E37" si="4" xml:space="preserve"> SUMIF($C$4:$C$24,C29, $H$4:$H$24)</f>
        <v>0.20138888888888884</v>
      </c>
      <c r="F29" s="5">
        <f>E29/E38</f>
        <v>0.64444444444444404</v>
      </c>
    </row>
    <row r="30" spans="2:10" x14ac:dyDescent="0.25">
      <c r="B30">
        <v>3</v>
      </c>
      <c r="C30" t="s">
        <v>10</v>
      </c>
      <c r="D30" s="4">
        <f t="shared" si="3"/>
        <v>0</v>
      </c>
      <c r="E30" s="4">
        <f t="shared" si="4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3"/>
        <v>0</v>
      </c>
      <c r="E31" s="4">
        <f t="shared" si="4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3"/>
        <v>0</v>
      </c>
      <c r="E32" s="4">
        <f t="shared" si="4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3"/>
        <v>0</v>
      </c>
      <c r="E33" s="4">
        <f t="shared" si="4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3"/>
        <v>0</v>
      </c>
      <c r="E34" s="4">
        <f t="shared" si="4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3"/>
        <v>2.0833333333333332E-2</v>
      </c>
      <c r="E35" s="4">
        <f t="shared" si="4"/>
        <v>2.0833333333333315E-2</v>
      </c>
      <c r="F35" s="5">
        <f>E35/$E$38</f>
        <v>6.6666666666666582E-2</v>
      </c>
    </row>
    <row r="36" spans="2:7" x14ac:dyDescent="0.25">
      <c r="B36">
        <v>9</v>
      </c>
      <c r="C36" t="s">
        <v>33</v>
      </c>
      <c r="D36" s="4">
        <f t="shared" si="3"/>
        <v>4.1666666666666664E-2</v>
      </c>
      <c r="E36" s="4">
        <f t="shared" si="4"/>
        <v>4.1666666666666685E-2</v>
      </c>
      <c r="F36" s="5">
        <f>E36/$E$38</f>
        <v>0.13333333333333333</v>
      </c>
    </row>
    <row r="37" spans="2:7" x14ac:dyDescent="0.25">
      <c r="B37">
        <v>10</v>
      </c>
      <c r="C37" t="s">
        <v>29</v>
      </c>
      <c r="D37" s="4">
        <f t="shared" si="3"/>
        <v>0</v>
      </c>
      <c r="E37" s="4">
        <f t="shared" si="4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0.31597222222222221</v>
      </c>
      <c r="E38" s="7">
        <f>SUM(E28:E37)</f>
        <v>0.31250000000000011</v>
      </c>
      <c r="F38" s="8">
        <f>E38/E38</f>
        <v>1</v>
      </c>
      <c r="G38" s="8">
        <f>E38/D39</f>
        <v>0.93750000000000033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>
    <tabColor rgb="FF00B050"/>
  </sheetPr>
  <dimension ref="B3:J39"/>
  <sheetViews>
    <sheetView topLeftCell="C1" workbookViewId="0">
      <selection activeCell="D4" sqref="D4:D13"/>
    </sheetView>
  </sheetViews>
  <sheetFormatPr defaultRowHeight="15" x14ac:dyDescent="0.25"/>
  <cols>
    <col min="3" max="3" width="9.42578125" customWidth="1"/>
    <col min="4" max="4" width="28.710937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27</v>
      </c>
      <c r="D4" s="18" t="s">
        <v>34</v>
      </c>
      <c r="E4" s="17">
        <v>0.33680555555555558</v>
      </c>
      <c r="F4" s="17">
        <v>0.3923611111111111</v>
      </c>
      <c r="G4" s="17">
        <v>4.1666666666666664E-2</v>
      </c>
      <c r="H4" s="1">
        <f>F4-E4</f>
        <v>5.5555555555555525E-2</v>
      </c>
      <c r="I4" s="1" t="s">
        <v>17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33</v>
      </c>
      <c r="D6" s="18" t="s">
        <v>36</v>
      </c>
      <c r="E6" s="17">
        <v>0.41666666666666669</v>
      </c>
      <c r="F6" s="17">
        <v>0.43402777777777773</v>
      </c>
      <c r="G6" s="17">
        <v>1.7361111111111112E-2</v>
      </c>
      <c r="H6" s="1">
        <f t="shared" si="0"/>
        <v>1.7361111111111049E-2</v>
      </c>
      <c r="I6" s="1" t="s">
        <v>19</v>
      </c>
    </row>
    <row r="7" spans="3:10" x14ac:dyDescent="0.25">
      <c r="C7" t="s">
        <v>26</v>
      </c>
      <c r="D7" s="18" t="s">
        <v>37</v>
      </c>
      <c r="E7" s="17">
        <v>0.43402777777777773</v>
      </c>
      <c r="F7" s="17">
        <v>0.44444444444444442</v>
      </c>
      <c r="G7" s="17">
        <v>1.0416666666666666E-2</v>
      </c>
      <c r="H7" s="1">
        <f t="shared" si="0"/>
        <v>1.0416666666666685E-2</v>
      </c>
      <c r="I7" s="1" t="s">
        <v>19</v>
      </c>
    </row>
    <row r="8" spans="3:10" x14ac:dyDescent="0.25">
      <c r="C8" t="s">
        <v>26</v>
      </c>
      <c r="D8" s="18" t="s">
        <v>38</v>
      </c>
      <c r="E8" s="17">
        <v>0.44444444444444442</v>
      </c>
      <c r="F8" s="17">
        <v>0.46527777777777773</v>
      </c>
      <c r="G8" s="17">
        <v>2.0833333333333332E-2</v>
      </c>
      <c r="H8" s="1">
        <f t="shared" si="0"/>
        <v>2.0833333333333315E-2</v>
      </c>
      <c r="I8" s="1" t="s">
        <v>19</v>
      </c>
    </row>
    <row r="9" spans="3:10" x14ac:dyDescent="0.25">
      <c r="C9" t="s">
        <v>26</v>
      </c>
      <c r="D9" s="18" t="s">
        <v>39</v>
      </c>
      <c r="E9" s="17">
        <v>0.46527777777777773</v>
      </c>
      <c r="F9" s="17">
        <v>0.48958333333333331</v>
      </c>
      <c r="G9" s="17">
        <v>2.0833333333333332E-2</v>
      </c>
      <c r="H9" s="1">
        <f t="shared" si="0"/>
        <v>2.430555555555558E-2</v>
      </c>
      <c r="I9" s="1" t="s">
        <v>19</v>
      </c>
    </row>
    <row r="10" spans="3:10" x14ac:dyDescent="0.25">
      <c r="C10" t="s">
        <v>26</v>
      </c>
      <c r="D10" s="18" t="s">
        <v>40</v>
      </c>
      <c r="E10" s="17">
        <v>0.54166666666666663</v>
      </c>
      <c r="F10" s="17">
        <v>0.625</v>
      </c>
      <c r="G10" s="17">
        <v>8.3333333333333329E-2</v>
      </c>
      <c r="H10" s="1">
        <f t="shared" ref="H10" si="1">F10-E10</f>
        <v>8.333333333333337E-2</v>
      </c>
      <c r="I10" s="1" t="s">
        <v>19</v>
      </c>
    </row>
    <row r="11" spans="3:10" x14ac:dyDescent="0.25">
      <c r="C11" t="s">
        <v>31</v>
      </c>
      <c r="D11" s="18" t="s">
        <v>41</v>
      </c>
      <c r="E11" s="17">
        <v>0.625</v>
      </c>
      <c r="F11" s="17">
        <v>0.65625</v>
      </c>
      <c r="G11" s="17">
        <v>3.125E-2</v>
      </c>
      <c r="H11" s="1">
        <f t="shared" si="0"/>
        <v>3.125E-2</v>
      </c>
      <c r="I11" s="1" t="s">
        <v>17</v>
      </c>
    </row>
    <row r="12" spans="3:10" x14ac:dyDescent="0.25">
      <c r="C12" t="s">
        <v>32</v>
      </c>
      <c r="D12" s="18" t="s">
        <v>42</v>
      </c>
      <c r="E12" s="17">
        <v>0.65625</v>
      </c>
      <c r="F12" s="17">
        <v>0.68402777777777779</v>
      </c>
      <c r="G12" s="17">
        <v>2.7777777777777776E-2</v>
      </c>
      <c r="H12" s="1">
        <f t="shared" si="0"/>
        <v>2.777777777777779E-2</v>
      </c>
      <c r="I12" s="1" t="s">
        <v>19</v>
      </c>
    </row>
    <row r="13" spans="3:10" x14ac:dyDescent="0.25">
      <c r="C13" t="s">
        <v>31</v>
      </c>
      <c r="D13" s="18" t="s">
        <v>43</v>
      </c>
      <c r="E13" s="17">
        <v>0.68402777777777779</v>
      </c>
      <c r="F13" s="17">
        <v>0.72916666666666663</v>
      </c>
      <c r="G13" s="17">
        <v>4.1666666666666664E-2</v>
      </c>
      <c r="H13" s="1">
        <f t="shared" si="0"/>
        <v>4.513888888888884E-2</v>
      </c>
      <c r="I13" s="1" t="s">
        <v>17</v>
      </c>
      <c r="J13" s="2"/>
    </row>
    <row r="14" spans="3:10" x14ac:dyDescent="0.25">
      <c r="D14" s="2"/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0.33680555555555558</v>
      </c>
      <c r="F25" s="1">
        <f>MAX(F4:F24)</f>
        <v>0.72916666666666663</v>
      </c>
      <c r="G25" s="1">
        <f>F25-E25</f>
        <v>0.39236111111111105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6.25E-2</v>
      </c>
      <c r="E28" s="4">
        <f xml:space="preserve"> SUMIF($C$4:$C$24,C28, $H$4:$H$24)</f>
        <v>7.6388888888888895E-2</v>
      </c>
      <c r="F28" s="5">
        <f>E28/E38</f>
        <v>0.22680412371134023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0.13541666666666666</v>
      </c>
      <c r="E29" s="4">
        <f t="shared" ref="E29:E37" si="3" xml:space="preserve"> SUMIF($C$4:$C$24,C29, $H$4:$H$24)</f>
        <v>0.13888888888888895</v>
      </c>
      <c r="F29" s="5">
        <f>E29/E38</f>
        <v>0.41237113402061876</v>
      </c>
    </row>
    <row r="30" spans="2:10" x14ac:dyDescent="0.25">
      <c r="B30">
        <v>3</v>
      </c>
      <c r="C30" t="s">
        <v>10</v>
      </c>
      <c r="D30" s="4">
        <f t="shared" si="2"/>
        <v>0</v>
      </c>
      <c r="E30" s="4">
        <f t="shared" si="3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2"/>
        <v>0</v>
      </c>
      <c r="E31" s="4">
        <f t="shared" si="3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2"/>
        <v>7.2916666666666657E-2</v>
      </c>
      <c r="E32" s="4">
        <f t="shared" si="3"/>
        <v>7.638888888888884E-2</v>
      </c>
      <c r="F32" s="5">
        <f>E32/E38</f>
        <v>0.22680412371134009</v>
      </c>
    </row>
    <row r="33" spans="2:7" x14ac:dyDescent="0.25">
      <c r="B33">
        <v>6</v>
      </c>
      <c r="C33" t="s">
        <v>32</v>
      </c>
      <c r="D33" s="4">
        <f t="shared" si="2"/>
        <v>2.7777777777777776E-2</v>
      </c>
      <c r="E33" s="4">
        <f t="shared" si="3"/>
        <v>2.777777777777779E-2</v>
      </c>
      <c r="F33" s="5">
        <f>E33/E38</f>
        <v>8.2474226804123751E-2</v>
      </c>
    </row>
    <row r="34" spans="2:7" x14ac:dyDescent="0.25">
      <c r="B34">
        <v>7</v>
      </c>
      <c r="C34" t="s">
        <v>28</v>
      </c>
      <c r="D34" s="4">
        <f t="shared" si="2"/>
        <v>0</v>
      </c>
      <c r="E34" s="4">
        <f t="shared" si="3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2"/>
        <v>0</v>
      </c>
      <c r="E35" s="4">
        <f t="shared" si="3"/>
        <v>0</v>
      </c>
      <c r="F35" s="5">
        <f>E35/$E$38</f>
        <v>0</v>
      </c>
    </row>
    <row r="36" spans="2:7" x14ac:dyDescent="0.25">
      <c r="B36">
        <v>9</v>
      </c>
      <c r="C36" t="s">
        <v>33</v>
      </c>
      <c r="D36" s="4">
        <f t="shared" si="2"/>
        <v>1.7361111111111112E-2</v>
      </c>
      <c r="E36" s="4">
        <f t="shared" si="3"/>
        <v>1.7361111111111049E-2</v>
      </c>
      <c r="F36" s="5">
        <f>E36/$E$38</f>
        <v>5.1546391752577143E-2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0.31597222222222221</v>
      </c>
      <c r="E38" s="7">
        <f>SUM(E28:E37)</f>
        <v>0.33680555555555552</v>
      </c>
      <c r="F38" s="8">
        <f>E38/E38</f>
        <v>1</v>
      </c>
      <c r="G38" s="8">
        <f>E38/D39</f>
        <v>1.0104166666666667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>
    <tabColor rgb="FF00B050"/>
  </sheetPr>
  <dimension ref="B3:J39"/>
  <sheetViews>
    <sheetView topLeftCell="C1" workbookViewId="0">
      <selection activeCell="D4" sqref="D4:D13"/>
    </sheetView>
  </sheetViews>
  <sheetFormatPr defaultRowHeight="15" x14ac:dyDescent="0.25"/>
  <cols>
    <col min="3" max="3" width="6.85546875" customWidth="1"/>
    <col min="4" max="4" width="33.28515625" customWidth="1"/>
    <col min="9" max="9" width="18.2851562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0.35416666666666669</v>
      </c>
      <c r="F4" s="17">
        <v>0.38194444444444442</v>
      </c>
      <c r="G4" s="17">
        <v>4.1666666666666664E-2</v>
      </c>
      <c r="H4" s="1">
        <f t="shared" ref="H4:H10" si="0">F4-E4</f>
        <v>2.7777777777777735E-2</v>
      </c>
      <c r="I4" s="1" t="s">
        <v>17</v>
      </c>
    </row>
    <row r="5" spans="3:10" x14ac:dyDescent="0.25">
      <c r="C5" t="s">
        <v>27</v>
      </c>
      <c r="D5" s="18" t="s">
        <v>35</v>
      </c>
      <c r="E5" s="17">
        <v>0.38194444444444442</v>
      </c>
      <c r="F5" s="17">
        <v>0.41666666666666669</v>
      </c>
      <c r="G5" s="17">
        <v>4.1666666666666664E-2</v>
      </c>
      <c r="H5" s="1">
        <f t="shared" si="0"/>
        <v>3.4722222222222265E-2</v>
      </c>
      <c r="I5" s="1" t="s">
        <v>19</v>
      </c>
    </row>
    <row r="6" spans="3:10" x14ac:dyDescent="0.25">
      <c r="C6" t="s">
        <v>27</v>
      </c>
      <c r="D6" s="18" t="s">
        <v>36</v>
      </c>
      <c r="E6" s="17">
        <v>0.41666666666666669</v>
      </c>
      <c r="F6" s="17">
        <v>0.4375</v>
      </c>
      <c r="G6" s="17">
        <v>2.0833333333333332E-2</v>
      </c>
      <c r="H6" s="1">
        <f t="shared" si="0"/>
        <v>2.0833333333333315E-2</v>
      </c>
      <c r="I6" s="1" t="s">
        <v>19</v>
      </c>
    </row>
    <row r="7" spans="3:10" x14ac:dyDescent="0.25">
      <c r="C7" t="s">
        <v>30</v>
      </c>
      <c r="D7" s="18" t="s">
        <v>37</v>
      </c>
      <c r="E7" s="17">
        <v>0.4375</v>
      </c>
      <c r="F7" s="17">
        <v>0.52083333333333337</v>
      </c>
      <c r="G7" s="17">
        <v>4.1666666666666664E-2</v>
      </c>
      <c r="H7" s="1">
        <f t="shared" si="0"/>
        <v>8.333333333333337E-2</v>
      </c>
      <c r="I7" s="1" t="s">
        <v>19</v>
      </c>
    </row>
    <row r="8" spans="3:10" x14ac:dyDescent="0.25">
      <c r="C8" t="s">
        <v>30</v>
      </c>
      <c r="D8" s="18" t="s">
        <v>38</v>
      </c>
      <c r="E8" s="17">
        <v>0.54166666666666663</v>
      </c>
      <c r="F8" s="17">
        <v>0.61805555555555558</v>
      </c>
      <c r="G8" s="17">
        <v>4.1666666666666664E-2</v>
      </c>
      <c r="H8" s="1">
        <f t="shared" si="0"/>
        <v>7.6388888888888951E-2</v>
      </c>
      <c r="I8" s="1" t="s">
        <v>19</v>
      </c>
    </row>
    <row r="9" spans="3:10" x14ac:dyDescent="0.25">
      <c r="C9" t="s">
        <v>27</v>
      </c>
      <c r="D9" s="18" t="s">
        <v>39</v>
      </c>
      <c r="E9" s="17">
        <v>0.625</v>
      </c>
      <c r="F9" s="17">
        <v>0.64583333333333337</v>
      </c>
      <c r="G9" s="17">
        <v>2.0833333333333332E-2</v>
      </c>
      <c r="H9" s="1">
        <f t="shared" ref="H9" si="1">F9-E9</f>
        <v>2.083333333333337E-2</v>
      </c>
      <c r="I9" s="1" t="s">
        <v>19</v>
      </c>
    </row>
    <row r="10" spans="3:10" x14ac:dyDescent="0.25">
      <c r="C10" t="s">
        <v>32</v>
      </c>
      <c r="D10" s="18" t="s">
        <v>40</v>
      </c>
      <c r="E10" s="17">
        <v>0.64583333333333337</v>
      </c>
      <c r="F10" s="17">
        <v>0.66666666666666663</v>
      </c>
      <c r="G10" s="17">
        <v>2.0833333333333332E-2</v>
      </c>
      <c r="H10" s="1">
        <f t="shared" si="0"/>
        <v>2.0833333333333259E-2</v>
      </c>
      <c r="I10" s="1" t="s">
        <v>19</v>
      </c>
    </row>
    <row r="11" spans="3:10" x14ac:dyDescent="0.25">
      <c r="C11" t="s">
        <v>31</v>
      </c>
      <c r="D11" s="18" t="s">
        <v>41</v>
      </c>
      <c r="E11" s="17">
        <v>0.66666666666666663</v>
      </c>
      <c r="F11" s="17">
        <v>0.67708333333333337</v>
      </c>
      <c r="G11" s="17">
        <v>1.0416666666666666E-2</v>
      </c>
      <c r="H11" s="1">
        <f t="shared" ref="H11:H16" si="2">F11-E11</f>
        <v>1.0416666666666741E-2</v>
      </c>
      <c r="I11" s="1" t="s">
        <v>19</v>
      </c>
    </row>
    <row r="12" spans="3:10" x14ac:dyDescent="0.25">
      <c r="C12" t="s">
        <v>26</v>
      </c>
      <c r="D12" s="18" t="s">
        <v>42</v>
      </c>
      <c r="E12" s="17">
        <v>0.67708333333333337</v>
      </c>
      <c r="F12" s="17">
        <v>0.70833333333333337</v>
      </c>
      <c r="G12" s="17">
        <v>3.125E-2</v>
      </c>
      <c r="H12" s="1">
        <f t="shared" si="2"/>
        <v>3.125E-2</v>
      </c>
      <c r="I12" s="1" t="s">
        <v>19</v>
      </c>
    </row>
    <row r="13" spans="3:10" x14ac:dyDescent="0.25">
      <c r="C13" t="s">
        <v>26</v>
      </c>
      <c r="D13" s="18" t="s">
        <v>43</v>
      </c>
      <c r="E13" s="17">
        <v>0.70833333333333337</v>
      </c>
      <c r="F13" s="17">
        <v>0.76388888888888884</v>
      </c>
      <c r="G13" s="17">
        <v>5.5555555555555552E-2</v>
      </c>
      <c r="H13" s="1">
        <f t="shared" si="2"/>
        <v>5.5555555555555469E-2</v>
      </c>
      <c r="I13" s="1" t="s">
        <v>19</v>
      </c>
      <c r="J13" s="2"/>
    </row>
    <row r="14" spans="3:10" x14ac:dyDescent="0.25">
      <c r="D14" s="2"/>
      <c r="E14" s="17"/>
      <c r="F14" s="17"/>
      <c r="G14" s="17"/>
      <c r="H14" s="1">
        <f t="shared" si="2"/>
        <v>0</v>
      </c>
      <c r="I14" s="1"/>
    </row>
    <row r="15" spans="3:10" x14ac:dyDescent="0.25">
      <c r="D15" s="2"/>
      <c r="E15" s="17"/>
      <c r="F15" s="17"/>
      <c r="G15" s="17"/>
      <c r="H15" s="1">
        <f t="shared" si="2"/>
        <v>0</v>
      </c>
      <c r="I15" s="1"/>
    </row>
    <row r="16" spans="3:10" x14ac:dyDescent="0.25">
      <c r="E16" s="1"/>
      <c r="F16" s="1"/>
      <c r="G16" s="1"/>
      <c r="H16" s="1">
        <f t="shared" si="2"/>
        <v>0</v>
      </c>
      <c r="I16" s="1"/>
    </row>
    <row r="17" spans="2:10" x14ac:dyDescent="0.25">
      <c r="E17" s="1"/>
      <c r="F17" s="1"/>
      <c r="G17" s="1"/>
      <c r="H17" s="1">
        <f t="shared" ref="H17:H23" si="3">F17-E17</f>
        <v>0</v>
      </c>
      <c r="I17" s="1"/>
    </row>
    <row r="18" spans="2:10" x14ac:dyDescent="0.25">
      <c r="E18" s="1"/>
      <c r="F18" s="1"/>
      <c r="G18" s="1"/>
      <c r="H18" s="1">
        <f t="shared" si="3"/>
        <v>0</v>
      </c>
      <c r="I18" s="1"/>
    </row>
    <row r="19" spans="2:10" x14ac:dyDescent="0.25">
      <c r="E19" s="1"/>
      <c r="F19" s="1"/>
      <c r="G19" s="1"/>
      <c r="H19" s="1">
        <f t="shared" si="3"/>
        <v>0</v>
      </c>
      <c r="I19" s="1"/>
      <c r="J19" s="2"/>
    </row>
    <row r="20" spans="2:10" x14ac:dyDescent="0.25">
      <c r="E20" s="1"/>
      <c r="F20" s="1"/>
      <c r="H20" s="1">
        <f t="shared" si="3"/>
        <v>0</v>
      </c>
      <c r="I20" s="1"/>
    </row>
    <row r="21" spans="2:10" x14ac:dyDescent="0.25">
      <c r="E21" s="1"/>
      <c r="F21" s="1"/>
      <c r="H21" s="1">
        <f t="shared" si="3"/>
        <v>0</v>
      </c>
      <c r="I21" s="1"/>
    </row>
    <row r="22" spans="2:10" x14ac:dyDescent="0.25">
      <c r="E22" s="1"/>
      <c r="F22" s="1"/>
      <c r="H22" s="1">
        <f t="shared" si="3"/>
        <v>0</v>
      </c>
      <c r="I22" s="1"/>
    </row>
    <row r="23" spans="2:10" x14ac:dyDescent="0.25">
      <c r="E23" s="1"/>
      <c r="F23" s="1"/>
      <c r="H23" s="1">
        <f t="shared" si="3"/>
        <v>0</v>
      </c>
      <c r="I23" s="1"/>
    </row>
    <row r="25" spans="2:10" x14ac:dyDescent="0.25">
      <c r="D25" t="s">
        <v>21</v>
      </c>
      <c r="E25" s="1">
        <f>MIN(E4:E24)</f>
        <v>0.35416666666666669</v>
      </c>
      <c r="F25" s="1">
        <f>MAX(F4:F24)</f>
        <v>0.76388888888888884</v>
      </c>
      <c r="G25" s="1">
        <f>F25-E25</f>
        <v>0.40972222222222215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8.3333333333333329E-2</v>
      </c>
      <c r="E28" s="4">
        <f xml:space="preserve"> SUMIF($C$4:$C$24,C28, $H$4:$H$24)</f>
        <v>7.6388888888888951E-2</v>
      </c>
      <c r="F28" s="5">
        <f>E28/E38</f>
        <v>0.20000000000000015</v>
      </c>
    </row>
    <row r="29" spans="2:10" x14ac:dyDescent="0.25">
      <c r="B29">
        <v>2</v>
      </c>
      <c r="C29" t="s">
        <v>26</v>
      </c>
      <c r="D29" s="4">
        <f t="shared" ref="D29:D37" si="4" xml:space="preserve"> SUMIF($C$4:$C$24,C29, $G$4:$G$24)</f>
        <v>0.12847222222222221</v>
      </c>
      <c r="E29" s="4">
        <f t="shared" ref="E29:E37" si="5" xml:space="preserve"> SUMIF($C$4:$C$24,C29, $H$4:$H$24)</f>
        <v>0.1145833333333332</v>
      </c>
      <c r="F29" s="5">
        <f>E29/E38</f>
        <v>0.29999999999999966</v>
      </c>
    </row>
    <row r="30" spans="2:10" x14ac:dyDescent="0.25">
      <c r="B30">
        <v>3</v>
      </c>
      <c r="C30" t="s">
        <v>10</v>
      </c>
      <c r="D30" s="4">
        <f t="shared" si="4"/>
        <v>0</v>
      </c>
      <c r="E30" s="4">
        <f t="shared" si="5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4"/>
        <v>0</v>
      </c>
      <c r="E31" s="4">
        <f t="shared" si="5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4"/>
        <v>1.0416666666666666E-2</v>
      </c>
      <c r="E32" s="4">
        <f t="shared" si="5"/>
        <v>1.0416666666666741E-2</v>
      </c>
      <c r="F32" s="5">
        <f>E32/E38</f>
        <v>2.7272727272727466E-2</v>
      </c>
    </row>
    <row r="33" spans="2:7" x14ac:dyDescent="0.25">
      <c r="B33">
        <v>6</v>
      </c>
      <c r="C33" t="s">
        <v>32</v>
      </c>
      <c r="D33" s="4">
        <f t="shared" si="4"/>
        <v>2.0833333333333332E-2</v>
      </c>
      <c r="E33" s="4">
        <f t="shared" si="5"/>
        <v>2.0833333333333259E-2</v>
      </c>
      <c r="F33" s="5">
        <f>E33/E38</f>
        <v>5.4545454545454349E-2</v>
      </c>
    </row>
    <row r="34" spans="2:7" x14ac:dyDescent="0.25">
      <c r="B34">
        <v>7</v>
      </c>
      <c r="C34" t="s">
        <v>28</v>
      </c>
      <c r="D34" s="4">
        <f t="shared" si="4"/>
        <v>0</v>
      </c>
      <c r="E34" s="4">
        <f t="shared" si="5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4"/>
        <v>8.3333333333333329E-2</v>
      </c>
      <c r="E35" s="4">
        <f t="shared" si="5"/>
        <v>0.15972222222222232</v>
      </c>
      <c r="F35" s="5">
        <f>E35/$E$38</f>
        <v>0.41818181818181843</v>
      </c>
    </row>
    <row r="36" spans="2:7" x14ac:dyDescent="0.25">
      <c r="B36">
        <v>9</v>
      </c>
      <c r="C36" t="s">
        <v>33</v>
      </c>
      <c r="D36" s="4">
        <f t="shared" si="4"/>
        <v>0</v>
      </c>
      <c r="E36" s="4">
        <f t="shared" si="5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4"/>
        <v>0</v>
      </c>
      <c r="E37" s="4">
        <f t="shared" si="5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0.32638888888888884</v>
      </c>
      <c r="E38" s="7">
        <f>SUM(E28:E37)</f>
        <v>0.38194444444444448</v>
      </c>
      <c r="F38" s="8">
        <f>E38/E38</f>
        <v>1</v>
      </c>
      <c r="G38" s="8">
        <f>E38/D39</f>
        <v>1.1458333333333335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>
    <tabColor rgb="FFFF0000"/>
  </sheetPr>
  <dimension ref="B3:J39"/>
  <sheetViews>
    <sheetView workbookViewId="0">
      <selection activeCell="J16" sqref="J16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7"/>
      <c r="F4" s="17"/>
      <c r="G4" s="17"/>
      <c r="H4" s="1">
        <f>F4-E4</f>
        <v>0</v>
      </c>
      <c r="I4" s="1"/>
    </row>
    <row r="5" spans="3:10" x14ac:dyDescent="0.25">
      <c r="E5" s="17"/>
      <c r="F5" s="17"/>
      <c r="G5" s="17"/>
      <c r="H5" s="1">
        <f t="shared" ref="H5:H23" si="0">F5-E5</f>
        <v>0</v>
      </c>
      <c r="I5" s="1"/>
    </row>
    <row r="6" spans="3:10" x14ac:dyDescent="0.25">
      <c r="E6" s="17"/>
      <c r="F6" s="17"/>
      <c r="G6" s="17"/>
      <c r="H6" s="1">
        <f t="shared" si="0"/>
        <v>0</v>
      </c>
      <c r="I6" s="1"/>
    </row>
    <row r="7" spans="3:10" x14ac:dyDescent="0.25">
      <c r="D7" s="2"/>
      <c r="E7" s="17"/>
      <c r="F7" s="17"/>
      <c r="G7" s="17"/>
      <c r="H7" s="1">
        <f t="shared" ref="H7:H16" si="1">F7-E7</f>
        <v>0</v>
      </c>
      <c r="I7" s="1"/>
    </row>
    <row r="8" spans="3:10" x14ac:dyDescent="0.25">
      <c r="D8" s="2"/>
      <c r="E8" s="17"/>
      <c r="F8" s="17"/>
      <c r="G8" s="17"/>
      <c r="H8" s="1">
        <f t="shared" si="1"/>
        <v>0</v>
      </c>
      <c r="I8" s="1"/>
    </row>
    <row r="9" spans="3:10" x14ac:dyDescent="0.25">
      <c r="D9" s="2"/>
      <c r="E9" s="17"/>
      <c r="F9" s="17"/>
      <c r="G9" s="17"/>
      <c r="H9" s="1">
        <f t="shared" si="1"/>
        <v>0</v>
      </c>
      <c r="I9" s="1"/>
    </row>
    <row r="10" spans="3:10" x14ac:dyDescent="0.25">
      <c r="D10" s="2"/>
      <c r="E10" s="17"/>
      <c r="F10" s="17"/>
      <c r="G10" s="17"/>
      <c r="H10" s="1">
        <f t="shared" si="1"/>
        <v>0</v>
      </c>
      <c r="I10" s="1"/>
    </row>
    <row r="11" spans="3:10" x14ac:dyDescent="0.25">
      <c r="D11" s="2"/>
      <c r="E11" s="17"/>
      <c r="F11" s="17"/>
      <c r="G11" s="17"/>
      <c r="H11" s="1">
        <f t="shared" si="1"/>
        <v>0</v>
      </c>
      <c r="I11" s="1"/>
    </row>
    <row r="12" spans="3:10" x14ac:dyDescent="0.25">
      <c r="D12" s="2"/>
      <c r="E12" s="17"/>
      <c r="F12" s="17"/>
      <c r="G12" s="17"/>
      <c r="H12" s="1">
        <f t="shared" si="1"/>
        <v>0</v>
      </c>
      <c r="I12" s="1"/>
    </row>
    <row r="13" spans="3:10" x14ac:dyDescent="0.25">
      <c r="D13" s="2"/>
      <c r="E13" s="17"/>
      <c r="F13" s="17"/>
      <c r="G13" s="17"/>
      <c r="H13" s="1">
        <f t="shared" si="1"/>
        <v>0</v>
      </c>
      <c r="I13" s="1"/>
      <c r="J13" s="2"/>
    </row>
    <row r="14" spans="3:10" x14ac:dyDescent="0.25">
      <c r="D14" s="2"/>
      <c r="E14" s="17"/>
      <c r="F14" s="17"/>
      <c r="G14" s="17"/>
      <c r="H14" s="1">
        <f t="shared" si="1"/>
        <v>0</v>
      </c>
      <c r="I14" s="1"/>
    </row>
    <row r="15" spans="3:10" x14ac:dyDescent="0.25">
      <c r="D15" s="2"/>
      <c r="E15" s="17"/>
      <c r="F15" s="17"/>
      <c r="G15" s="17"/>
      <c r="H15" s="1">
        <f t="shared" si="1"/>
        <v>0</v>
      </c>
      <c r="I15" s="1"/>
    </row>
    <row r="16" spans="3:10" x14ac:dyDescent="0.25">
      <c r="D16" s="2"/>
      <c r="E16" s="17"/>
      <c r="F16" s="17"/>
      <c r="G16" s="17"/>
      <c r="H16" s="1">
        <f t="shared" si="1"/>
        <v>0</v>
      </c>
      <c r="I16" s="1"/>
    </row>
    <row r="17" spans="2:10" x14ac:dyDescent="0.25">
      <c r="D17" s="2"/>
      <c r="E17" s="17"/>
      <c r="F17" s="17"/>
      <c r="G17" s="17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0</v>
      </c>
      <c r="E29" s="4">
        <f t="shared" ref="E29:E37" si="3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2"/>
        <v>0</v>
      </c>
      <c r="E30" s="4">
        <f t="shared" si="3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2"/>
        <v>0</v>
      </c>
      <c r="E31" s="4">
        <f t="shared" si="3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2"/>
        <v>0</v>
      </c>
      <c r="E32" s="4">
        <f t="shared" si="3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2"/>
        <v>0</v>
      </c>
      <c r="E33" s="4">
        <f t="shared" si="3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2"/>
        <v>0</v>
      </c>
      <c r="E34" s="4">
        <f t="shared" si="3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2"/>
        <v>0</v>
      </c>
      <c r="E35" s="4">
        <f t="shared" si="3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2"/>
        <v>0</v>
      </c>
      <c r="E36" s="4">
        <f t="shared" si="3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>
    <tabColor rgb="FFFF0000"/>
  </sheetPr>
  <dimension ref="B3:J39"/>
  <sheetViews>
    <sheetView zoomScale="130" zoomScaleNormal="130" workbookViewId="0">
      <selection activeCell="J16" sqref="J16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7"/>
      <c r="F4" s="17"/>
      <c r="G4" s="17"/>
      <c r="H4" s="1">
        <f>F4-E4</f>
        <v>0</v>
      </c>
      <c r="I4" s="1"/>
    </row>
    <row r="5" spans="3:10" x14ac:dyDescent="0.25">
      <c r="E5" s="17"/>
      <c r="F5" s="17"/>
      <c r="G5" s="17"/>
      <c r="H5" s="1">
        <f t="shared" ref="H5:H23" si="0">F5-E5</f>
        <v>0</v>
      </c>
      <c r="I5" s="1"/>
    </row>
    <row r="6" spans="3:10" x14ac:dyDescent="0.25">
      <c r="E6" s="17"/>
      <c r="F6" s="17"/>
      <c r="G6" s="17"/>
      <c r="H6" s="1">
        <f t="shared" si="0"/>
        <v>0</v>
      </c>
      <c r="I6" s="1"/>
    </row>
    <row r="7" spans="3:10" x14ac:dyDescent="0.25">
      <c r="E7" s="17"/>
      <c r="F7" s="17"/>
      <c r="G7" s="17"/>
      <c r="H7" s="1">
        <f t="shared" si="0"/>
        <v>0</v>
      </c>
      <c r="I7" s="1"/>
    </row>
    <row r="8" spans="3:10" x14ac:dyDescent="0.25">
      <c r="E8" s="17"/>
      <c r="F8" s="17"/>
      <c r="G8" s="17"/>
      <c r="H8" s="1">
        <f t="shared" si="0"/>
        <v>0</v>
      </c>
      <c r="I8" s="1"/>
    </row>
    <row r="9" spans="3:10" x14ac:dyDescent="0.25">
      <c r="D9" s="2"/>
      <c r="E9" s="17"/>
      <c r="F9" s="17"/>
      <c r="G9" s="17"/>
      <c r="H9" s="1">
        <f t="shared" si="0"/>
        <v>0</v>
      </c>
      <c r="I9" s="1"/>
    </row>
    <row r="10" spans="3:10" x14ac:dyDescent="0.25">
      <c r="E10" s="17"/>
      <c r="F10" s="17"/>
      <c r="G10" s="17"/>
      <c r="H10" s="1">
        <f t="shared" si="0"/>
        <v>0</v>
      </c>
      <c r="I10" s="1"/>
    </row>
    <row r="11" spans="3:10" x14ac:dyDescent="0.25">
      <c r="D11" s="2"/>
      <c r="E11" s="17"/>
      <c r="F11" s="17"/>
      <c r="G11" s="17"/>
      <c r="H11" s="1">
        <f t="shared" si="0"/>
        <v>0</v>
      </c>
      <c r="I11" s="1"/>
    </row>
    <row r="12" spans="3:10" x14ac:dyDescent="0.25">
      <c r="D12" s="2"/>
      <c r="E12" s="17"/>
      <c r="F12" s="17"/>
      <c r="G12" s="17"/>
      <c r="H12" s="1">
        <f t="shared" si="0"/>
        <v>0</v>
      </c>
      <c r="I12" s="1"/>
    </row>
    <row r="13" spans="3:10" x14ac:dyDescent="0.25">
      <c r="D13" s="2"/>
      <c r="E13" s="17"/>
      <c r="F13" s="17"/>
      <c r="G13" s="17"/>
      <c r="H13" s="1">
        <f t="shared" si="0"/>
        <v>0</v>
      </c>
      <c r="I13" s="1"/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</v>
      </c>
      <c r="E29" s="4">
        <f t="shared" ref="E29:E37" si="2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>
    <tabColor rgb="FF00B050"/>
  </sheetPr>
  <dimension ref="B3:J39"/>
  <sheetViews>
    <sheetView topLeftCell="C3" workbookViewId="0">
      <selection activeCell="D4" sqref="D4:D14"/>
    </sheetView>
  </sheetViews>
  <sheetFormatPr defaultRowHeight="15" x14ac:dyDescent="0.25"/>
  <cols>
    <col min="3" max="3" width="7.42578125" customWidth="1"/>
    <col min="4" max="4" width="30.85546875" customWidth="1"/>
    <col min="5" max="5" width="9.140625" style="22"/>
    <col min="6" max="6" width="9.5703125" style="22" bestFit="1" customWidth="1"/>
    <col min="7" max="7" width="9.140625" style="22"/>
    <col min="9" max="9" width="13.2851562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5" t="s">
        <v>3</v>
      </c>
      <c r="F3" s="35" t="s">
        <v>4</v>
      </c>
      <c r="G3" s="35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10</v>
      </c>
      <c r="D4" s="18" t="s">
        <v>34</v>
      </c>
      <c r="E4" s="17">
        <v>0.33333333333333331</v>
      </c>
      <c r="F4" s="17">
        <v>0.35069444444444442</v>
      </c>
      <c r="G4" s="17">
        <v>2.0833333333333332E-2</v>
      </c>
      <c r="H4" s="1">
        <f>F4-E4</f>
        <v>1.7361111111111105E-2</v>
      </c>
      <c r="I4" s="1" t="s">
        <v>19</v>
      </c>
    </row>
    <row r="5" spans="3:10" x14ac:dyDescent="0.25">
      <c r="C5" t="s">
        <v>26</v>
      </c>
      <c r="D5" s="18" t="s">
        <v>35</v>
      </c>
      <c r="E5" s="17">
        <v>0.35069444444444442</v>
      </c>
      <c r="F5" s="17">
        <v>0.36805555555555558</v>
      </c>
      <c r="G5" s="17">
        <v>1.7361111111111112E-2</v>
      </c>
      <c r="H5" s="1">
        <f t="shared" ref="H5:H23" si="0">F5-E5</f>
        <v>1.736111111111116E-2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0.36805555555555558</v>
      </c>
      <c r="F6" s="17">
        <v>0.39583333333333331</v>
      </c>
      <c r="G6" s="17">
        <v>2.7777777777777776E-2</v>
      </c>
      <c r="H6" s="1">
        <f t="shared" si="0"/>
        <v>2.7777777777777735E-2</v>
      </c>
      <c r="I6" s="1" t="s">
        <v>19</v>
      </c>
    </row>
    <row r="7" spans="3:10" x14ac:dyDescent="0.25">
      <c r="C7" t="s">
        <v>26</v>
      </c>
      <c r="D7" s="18" t="s">
        <v>37</v>
      </c>
      <c r="E7" s="17">
        <v>0.39583333333333331</v>
      </c>
      <c r="F7" s="17">
        <v>0.4375</v>
      </c>
      <c r="G7" s="17">
        <v>4.1666666666666664E-2</v>
      </c>
      <c r="H7" s="1">
        <f t="shared" si="0"/>
        <v>4.1666666666666685E-2</v>
      </c>
      <c r="I7" s="1" t="s">
        <v>19</v>
      </c>
    </row>
    <row r="8" spans="3:10" x14ac:dyDescent="0.25">
      <c r="C8" t="s">
        <v>26</v>
      </c>
      <c r="D8" s="18" t="s">
        <v>38</v>
      </c>
      <c r="E8" s="17">
        <v>0.4375</v>
      </c>
      <c r="F8" s="17">
        <v>0.5</v>
      </c>
      <c r="G8" s="17">
        <v>6.25E-2</v>
      </c>
      <c r="H8" s="1">
        <f t="shared" si="0"/>
        <v>6.25E-2</v>
      </c>
      <c r="I8" s="1" t="s">
        <v>19</v>
      </c>
    </row>
    <row r="9" spans="3:10" x14ac:dyDescent="0.25">
      <c r="C9" t="s">
        <v>10</v>
      </c>
      <c r="D9" s="18" t="s">
        <v>39</v>
      </c>
      <c r="E9" s="17">
        <v>0.51388888888888895</v>
      </c>
      <c r="F9" s="17">
        <v>0.54166666666666663</v>
      </c>
      <c r="G9" s="17">
        <v>2.7777777777777776E-2</v>
      </c>
      <c r="H9" s="1">
        <f t="shared" si="0"/>
        <v>2.7777777777777679E-2</v>
      </c>
      <c r="I9" s="1" t="s">
        <v>17</v>
      </c>
    </row>
    <row r="10" spans="3:10" x14ac:dyDescent="0.25">
      <c r="D10" s="18" t="s">
        <v>40</v>
      </c>
      <c r="E10" s="17">
        <v>0.54166666666666663</v>
      </c>
      <c r="F10" s="17">
        <v>0.55555555555555558</v>
      </c>
      <c r="G10" s="17">
        <v>1.3888888888888888E-2</v>
      </c>
      <c r="H10" s="1">
        <f t="shared" si="0"/>
        <v>1.3888888888888951E-2</v>
      </c>
      <c r="I10" s="1" t="s">
        <v>19</v>
      </c>
    </row>
    <row r="11" spans="3:10" x14ac:dyDescent="0.25">
      <c r="C11" t="s">
        <v>26</v>
      </c>
      <c r="D11" s="18" t="s">
        <v>41</v>
      </c>
      <c r="E11" s="17">
        <v>0.60416666666666663</v>
      </c>
      <c r="F11" s="17">
        <v>0.625</v>
      </c>
      <c r="G11" s="17">
        <v>2.0833333333333332E-2</v>
      </c>
      <c r="H11" s="1">
        <f t="shared" si="0"/>
        <v>2.083333333333337E-2</v>
      </c>
      <c r="I11" s="1" t="s">
        <v>19</v>
      </c>
    </row>
    <row r="12" spans="3:10" x14ac:dyDescent="0.25">
      <c r="C12" t="s">
        <v>31</v>
      </c>
      <c r="D12" s="18" t="s">
        <v>42</v>
      </c>
      <c r="E12" s="17">
        <v>0.625</v>
      </c>
      <c r="F12" s="17">
        <v>0.6875</v>
      </c>
      <c r="G12" s="17">
        <v>6.25E-2</v>
      </c>
      <c r="H12" s="1">
        <f t="shared" si="0"/>
        <v>6.25E-2</v>
      </c>
      <c r="I12" s="1" t="s">
        <v>19</v>
      </c>
    </row>
    <row r="13" spans="3:10" x14ac:dyDescent="0.25">
      <c r="C13" t="s">
        <v>26</v>
      </c>
      <c r="D13" s="18" t="s">
        <v>43</v>
      </c>
      <c r="E13" s="17">
        <v>0.6875</v>
      </c>
      <c r="F13" s="17">
        <v>0.70833333333333337</v>
      </c>
      <c r="G13" s="17">
        <v>2.0833333333333332E-2</v>
      </c>
      <c r="H13" s="1">
        <f t="shared" si="0"/>
        <v>2.083333333333337E-2</v>
      </c>
      <c r="I13" s="1" t="s">
        <v>19</v>
      </c>
      <c r="J13" s="2"/>
    </row>
    <row r="14" spans="3:10" x14ac:dyDescent="0.25">
      <c r="C14" t="s">
        <v>26</v>
      </c>
      <c r="D14" s="18" t="s">
        <v>44</v>
      </c>
      <c r="E14" s="17">
        <v>0.70833333333333337</v>
      </c>
      <c r="F14" s="17">
        <v>0.72916666666666663</v>
      </c>
      <c r="G14" s="17">
        <v>2.0833333333333332E-2</v>
      </c>
      <c r="H14" s="1">
        <f t="shared" si="0"/>
        <v>2.0833333333333259E-2</v>
      </c>
      <c r="I14" s="1" t="s">
        <v>19</v>
      </c>
    </row>
    <row r="15" spans="3:10" x14ac:dyDescent="0.25">
      <c r="E15" s="39"/>
      <c r="F15" s="39"/>
      <c r="G15" s="39"/>
      <c r="H15" s="1">
        <f t="shared" si="0"/>
        <v>0</v>
      </c>
      <c r="I15" s="1"/>
    </row>
    <row r="16" spans="3:10" x14ac:dyDescent="0.25">
      <c r="E16" s="39"/>
      <c r="F16" s="39"/>
      <c r="G16" s="39"/>
      <c r="H16" s="1">
        <f t="shared" si="0"/>
        <v>0</v>
      </c>
      <c r="I16" s="1"/>
    </row>
    <row r="17" spans="2:10" x14ac:dyDescent="0.25">
      <c r="E17" s="39"/>
      <c r="F17" s="39"/>
      <c r="G17" s="39"/>
      <c r="H17" s="1">
        <f t="shared" si="0"/>
        <v>0</v>
      </c>
      <c r="I17" s="1"/>
    </row>
    <row r="18" spans="2:10" x14ac:dyDescent="0.25">
      <c r="E18" s="39"/>
      <c r="F18" s="39"/>
      <c r="G18" s="39"/>
      <c r="H18" s="1">
        <f t="shared" si="0"/>
        <v>0</v>
      </c>
      <c r="I18" s="1"/>
    </row>
    <row r="19" spans="2:10" x14ac:dyDescent="0.25">
      <c r="E19" s="39"/>
      <c r="F19" s="39"/>
      <c r="G19" s="39"/>
      <c r="H19" s="1">
        <f t="shared" si="0"/>
        <v>0</v>
      </c>
      <c r="I19" s="1"/>
      <c r="J19" s="2"/>
    </row>
    <row r="20" spans="2:10" x14ac:dyDescent="0.25">
      <c r="E20" s="39"/>
      <c r="F20" s="39"/>
      <c r="G20" s="39"/>
      <c r="H20" s="1">
        <f t="shared" si="0"/>
        <v>0</v>
      </c>
      <c r="I20" s="1"/>
    </row>
    <row r="21" spans="2:10" x14ac:dyDescent="0.25">
      <c r="E21" s="39"/>
      <c r="F21" s="39"/>
      <c r="G21" s="39"/>
      <c r="H21" s="1">
        <f t="shared" si="0"/>
        <v>0</v>
      </c>
      <c r="I21" s="1"/>
    </row>
    <row r="22" spans="2:10" x14ac:dyDescent="0.25">
      <c r="E22" s="39"/>
      <c r="F22" s="39"/>
      <c r="G22" s="39"/>
      <c r="H22" s="1">
        <f t="shared" si="0"/>
        <v>0</v>
      </c>
      <c r="I22" s="1"/>
    </row>
    <row r="23" spans="2:10" x14ac:dyDescent="0.25">
      <c r="E23" s="39"/>
      <c r="F23" s="39"/>
      <c r="G23" s="39"/>
      <c r="H23" s="1">
        <f t="shared" si="0"/>
        <v>0</v>
      </c>
      <c r="I23" s="1"/>
    </row>
    <row r="25" spans="2:10" x14ac:dyDescent="0.25">
      <c r="D25" t="s">
        <v>21</v>
      </c>
      <c r="E25" s="22">
        <f>MIN(E4:E24)</f>
        <v>0.33333333333333331</v>
      </c>
      <c r="F25" s="22">
        <f>MAX(F4:F24)</f>
        <v>0.72916666666666663</v>
      </c>
      <c r="G25" s="22">
        <f>F25-E25</f>
        <v>0.39583333333333331</v>
      </c>
    </row>
    <row r="27" spans="2:10" ht="45" x14ac:dyDescent="0.25">
      <c r="C27" s="3" t="s">
        <v>8</v>
      </c>
      <c r="D27" s="3" t="s">
        <v>6</v>
      </c>
      <c r="E27" s="35" t="s">
        <v>7</v>
      </c>
      <c r="F27" s="36" t="s">
        <v>11</v>
      </c>
      <c r="G27" s="3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22">
        <f xml:space="preserve"> SUMIF($C$4:$C$24,C28, $H$4:$H$24)</f>
        <v>0</v>
      </c>
      <c r="F28" s="37">
        <f>E28/E38</f>
        <v>0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0.21180555555555558</v>
      </c>
      <c r="E29" s="22">
        <f t="shared" ref="E29:E37" si="2" xml:space="preserve"> SUMIF($C$4:$C$24,C29, $H$4:$H$24)</f>
        <v>0.21180555555555558</v>
      </c>
      <c r="F29" s="37">
        <f>E29/E38</f>
        <v>0.66304347826086985</v>
      </c>
    </row>
    <row r="30" spans="2:10" x14ac:dyDescent="0.25">
      <c r="B30">
        <v>3</v>
      </c>
      <c r="C30" t="s">
        <v>10</v>
      </c>
      <c r="D30" s="4">
        <f t="shared" si="1"/>
        <v>4.8611111111111105E-2</v>
      </c>
      <c r="E30" s="22">
        <f t="shared" si="2"/>
        <v>4.5138888888888784E-2</v>
      </c>
      <c r="F30" s="37">
        <f>E30/E38</f>
        <v>0.14130434782608667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22">
        <f t="shared" si="2"/>
        <v>0</v>
      </c>
      <c r="F31" s="37">
        <f>E31/E38</f>
        <v>0</v>
      </c>
    </row>
    <row r="32" spans="2:10" x14ac:dyDescent="0.25">
      <c r="B32">
        <v>5</v>
      </c>
      <c r="C32" t="s">
        <v>31</v>
      </c>
      <c r="D32" s="4">
        <f t="shared" si="1"/>
        <v>6.25E-2</v>
      </c>
      <c r="E32" s="22">
        <f t="shared" si="2"/>
        <v>6.25E-2</v>
      </c>
      <c r="F32" s="37">
        <f>E32/E38</f>
        <v>0.19565217391304351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22">
        <f t="shared" si="2"/>
        <v>0</v>
      </c>
      <c r="F33" s="37">
        <f>E33/E38</f>
        <v>0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22">
        <f t="shared" si="2"/>
        <v>0</v>
      </c>
      <c r="F34" s="37">
        <f>E34/$E$38</f>
        <v>0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22">
        <f t="shared" si="2"/>
        <v>0</v>
      </c>
      <c r="F35" s="37">
        <f>E35/$E$38</f>
        <v>0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22">
        <f t="shared" si="2"/>
        <v>0</v>
      </c>
      <c r="F36" s="37">
        <f>E36/$E$38</f>
        <v>0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22">
        <f t="shared" si="2"/>
        <v>0</v>
      </c>
      <c r="F37" s="37">
        <f>E37/$E$38</f>
        <v>0</v>
      </c>
    </row>
    <row r="38" spans="2:7" x14ac:dyDescent="0.25">
      <c r="C38" s="3" t="s">
        <v>9</v>
      </c>
      <c r="D38" s="7">
        <f>SUM(D28:D37)</f>
        <v>0.32291666666666669</v>
      </c>
      <c r="E38" s="35">
        <f>SUM(E28:E37)</f>
        <v>0.31944444444444436</v>
      </c>
      <c r="F38" s="38">
        <f>E38/E38</f>
        <v>1</v>
      </c>
      <c r="G38" s="38">
        <f>E38/D39</f>
        <v>0.95833333333333315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3:AH36"/>
  <sheetViews>
    <sheetView zoomScale="55" zoomScaleNormal="55" workbookViewId="0">
      <selection activeCell="D4" sqref="D4:D13"/>
    </sheetView>
  </sheetViews>
  <sheetFormatPr defaultRowHeight="15" x14ac:dyDescent="0.25"/>
  <cols>
    <col min="2" max="2" width="17.42578125" customWidth="1"/>
    <col min="4" max="4" width="14.28515625" customWidth="1"/>
    <col min="5" max="5" width="12.42578125" customWidth="1"/>
    <col min="6" max="6" width="15" customWidth="1"/>
  </cols>
  <sheetData>
    <row r="3" spans="4:6" ht="30" x14ac:dyDescent="0.25">
      <c r="D3" s="3" t="s">
        <v>8</v>
      </c>
      <c r="E3" s="3" t="s">
        <v>7</v>
      </c>
      <c r="F3" s="6" t="s">
        <v>11</v>
      </c>
    </row>
    <row r="4" spans="4:6" x14ac:dyDescent="0.25">
      <c r="D4" t="s">
        <v>27</v>
      </c>
      <c r="E4" s="4">
        <f>'1'!E28+'2'!E28+'3'!E28+'4'!E28+'5'!E28+'6'!E28+'7'!E28+'8'!E28+'9'!E28+'10'!E28+'11'!E28+'12'!E28+'13'!E28+'14'!E28+'15'!E28+'16'!E28+'17'!E28+'18'!E28+'19'!E28+'20'!E28+'21'!E28+'22'!E28+'23'!E28+'24'!E28+'25'!E28+'26'!E28+'27'!E28+'28'!E28+'29'!E28+'30'!E28+'31'!E28</f>
        <v>0.83333333333333381</v>
      </c>
      <c r="F4" s="5">
        <f t="shared" ref="F4:F14" si="0">E4/$E$14</f>
        <v>0.10864644635581718</v>
      </c>
    </row>
    <row r="5" spans="4:6" x14ac:dyDescent="0.25">
      <c r="D5" t="s">
        <v>26</v>
      </c>
      <c r="E5" s="4">
        <f>'1'!E29+'2'!E29+'3'!E29+'4'!E29+'5'!E29+'6'!E29+'7'!E29+'8'!E29+'9'!E29+'10'!E29+'11'!E29+'12'!E29+'13'!E29+'14'!E29+'15'!E29+'16'!E29+'17'!E29+'18'!E29+'19'!E29+'20'!E29+'21'!E29+'22'!E29+'23'!E29+'24'!E29+'25'!E29+'26'!E29+'27'!E29+'28'!E29+'29'!E29+'30'!E29+'31'!E29</f>
        <v>3.0590277777777777</v>
      </c>
      <c r="F5" s="5">
        <f t="shared" si="0"/>
        <v>0.3988229968311453</v>
      </c>
    </row>
    <row r="6" spans="4:6" x14ac:dyDescent="0.25">
      <c r="D6" t="s">
        <v>10</v>
      </c>
      <c r="E6" s="4">
        <f>'1'!E30+'2'!E30+'3'!E30+'4'!E30+'5'!E30+'6'!E30+'7'!E30+'8'!E30+'9'!E30+'10'!E30+'11'!E30+'12'!E30+'13'!E30+'14'!E30+'15'!E30+'16'!E30+'17'!E30+'18'!E30+'19'!E30+'20'!E30+'21'!E30+'22'!E30+'23'!E30+'24'!E30+'25'!E30+'26'!E30+'27'!E30+'28'!E30+'29'!E30+'30'!E30+'31'!E30</f>
        <v>0.64166666666666661</v>
      </c>
      <c r="F6" s="5">
        <f t="shared" si="0"/>
        <v>8.3657763693979162E-2</v>
      </c>
    </row>
    <row r="7" spans="4:6" x14ac:dyDescent="0.25">
      <c r="D7" t="s">
        <v>12</v>
      </c>
      <c r="E7" s="4">
        <f>'1'!E31+'2'!E31+'3'!E31+'4'!E31+'5'!E31+'6'!E31+'7'!E31+'8'!E31+'9'!E31+'10'!E31+'11'!E31+'12'!E31+'13'!E31+'14'!E31+'15'!E31+'16'!E31+'17'!E31+'18'!E31+'19'!E31+'20'!E31+'21'!E31+'22'!E31+'23'!E31+'24'!E31+'25'!E31+'26'!E31+'27'!E31+'28'!E31+'29'!E31+'30'!E31+'31'!E31</f>
        <v>0.17361111111111105</v>
      </c>
      <c r="F7" s="5">
        <f t="shared" si="0"/>
        <v>2.2634676324128557E-2</v>
      </c>
    </row>
    <row r="8" spans="4:6" x14ac:dyDescent="0.25">
      <c r="D8" t="s">
        <v>31</v>
      </c>
      <c r="E8" s="4">
        <f>'1'!E32+'2'!E32+'3'!E32+'4'!E32+'5'!E32+'6'!E32+'7'!E32+'8'!E32+'9'!E32+'10'!E32+'11'!E32+'12'!E32+'13'!E32+'14'!E32+'15'!E32+'16'!E32+'17'!E32+'18'!E32+'19'!E32+'20'!E32+'21'!E32+'22'!E32+'23'!E32+'24'!E32+'25'!E32+'26'!E32+'27'!E32+'28'!E32+'29'!E32+'30'!E32+'31'!E32</f>
        <v>0.75</v>
      </c>
      <c r="F8" s="5">
        <f t="shared" si="0"/>
        <v>9.7781801720235401E-2</v>
      </c>
    </row>
    <row r="9" spans="4:6" x14ac:dyDescent="0.25">
      <c r="D9" t="s">
        <v>32</v>
      </c>
      <c r="E9" s="4">
        <f>'1'!E33+'2'!E33+'3'!E33+'4'!E33+'5'!E33+'6'!E33+'7'!E33+'8'!E33+'9'!E33+'10'!E33+'11'!E33+'12'!E33+'13'!E33+'14'!E33+'15'!E33+'16'!E33+'17'!E33+'18'!E33+'19'!E33+'20'!E33+'21'!E33+'22'!E33+'23'!E33+'24'!E33+'25'!E33+'26'!E33+'27'!E33+'28'!E33+'29'!E33+'30'!E33+'31'!E33</f>
        <v>0.32361111111111107</v>
      </c>
      <c r="F9" s="5">
        <f t="shared" si="0"/>
        <v>4.2191036668175641E-2</v>
      </c>
    </row>
    <row r="10" spans="4:6" x14ac:dyDescent="0.25">
      <c r="D10" t="s">
        <v>28</v>
      </c>
      <c r="E10" s="4">
        <f>'1'!E34+'2'!E34+'3'!E34+'4'!E34+'5'!E34+'6'!E34+'7'!E34+'8'!E34+'9'!E34+'10'!E34+'11'!E34+'12'!E34+'13'!E34+'14'!E34+'15'!E34+'16'!E34+'17'!E34+'18'!E34+'19'!E34+'20'!E34+'21'!E34+'22'!E34+'23'!E34+'24'!E34+'25'!E34+'26'!E34+'27'!E34+'28'!E34+'29'!E34+'30'!E34+'31'!E34</f>
        <v>7.2916666666666741E-2</v>
      </c>
      <c r="F10" s="5">
        <f t="shared" si="0"/>
        <v>9.5065640561340058E-3</v>
      </c>
    </row>
    <row r="11" spans="4:6" x14ac:dyDescent="0.25">
      <c r="D11" t="s">
        <v>30</v>
      </c>
      <c r="E11" s="4">
        <f>'1'!E35+'2'!E35+'3'!E35+'4'!E35+'5'!E35+'6'!E35+'7'!E35+'8'!E35+'9'!E35+'10'!E35+'11'!E35+'12'!E35+'13'!E35+'14'!E35+'15'!E35+'16'!E35+'17'!E35+'18'!E35+'19'!E35+'20'!E35+'21'!E35+'22'!E35+'23'!E35+'24'!E35+'25'!E35+'26'!E35+'27'!E35+'28'!E35+'29'!E35+'30'!E35+'31'!E35</f>
        <v>1.5520833333333335</v>
      </c>
      <c r="F11" s="5">
        <f t="shared" si="0"/>
        <v>0.20235400633770939</v>
      </c>
    </row>
    <row r="12" spans="4:6" x14ac:dyDescent="0.25">
      <c r="D12" t="s">
        <v>33</v>
      </c>
      <c r="E12" s="4">
        <f>'1'!E36+'2'!E36+'3'!E36+'4'!E36+'5'!E36+'6'!E36+'7'!E36+'8'!E36+'9'!E36+'10'!E36+'11'!E36+'12'!E36+'13'!E36+'14'!E36+'15'!E36+'16'!E36+'17'!E36+'18'!E36+'19'!E36+'20'!E36+'21'!E36+'22'!E36+'23'!E36+'24'!E36+'25'!E36+'26'!E36+'27'!E36+'28'!E36+'29'!E36+'30'!E36+'31'!E36</f>
        <v>0.2638888888888889</v>
      </c>
      <c r="F12" s="5">
        <f t="shared" si="0"/>
        <v>3.4404708012675415E-2</v>
      </c>
    </row>
    <row r="13" spans="4:6" x14ac:dyDescent="0.25">
      <c r="D13" t="s">
        <v>29</v>
      </c>
      <c r="E13" s="4">
        <f>'1'!E37+'2'!E37+'3'!E37+'4'!E37+'5'!E37+'6'!E37+'7'!E37+'8'!E37+'9'!E37+'10'!E37+'11'!E37+'12'!E37+'13'!E37+'14'!E37+'15'!E37+'16'!E37+'17'!E37+'18'!E37+'19'!E37+'20'!E37+'21'!E37+'22'!E37+'23'!E37+'24'!E37+'25'!E37+'26'!E37+'27'!E37+'28'!E37+'29'!E37+'30'!E37+'31'!E37</f>
        <v>0</v>
      </c>
      <c r="F13" s="5">
        <f t="shared" si="0"/>
        <v>0</v>
      </c>
    </row>
    <row r="14" spans="4:6" x14ac:dyDescent="0.25">
      <c r="D14" s="3" t="s">
        <v>9</v>
      </c>
      <c r="E14" s="7">
        <f>SUM(E4:E13)</f>
        <v>7.6701388888888893</v>
      </c>
      <c r="F14" s="8">
        <f t="shared" si="0"/>
        <v>1</v>
      </c>
    </row>
    <row r="31" spans="3:34" x14ac:dyDescent="0.25">
      <c r="D31" s="1">
        <v>0.33333333333333331</v>
      </c>
      <c r="E31" s="1">
        <v>0.29166666666666669</v>
      </c>
    </row>
    <row r="32" spans="3:34" x14ac:dyDescent="0.25">
      <c r="C32" s="14" t="s">
        <v>25</v>
      </c>
      <c r="D32" s="10">
        <v>1</v>
      </c>
      <c r="E32" s="10">
        <v>2</v>
      </c>
      <c r="F32" s="10">
        <v>3</v>
      </c>
      <c r="G32" s="10">
        <v>4</v>
      </c>
      <c r="H32" s="10">
        <v>5</v>
      </c>
      <c r="I32" s="10">
        <v>6</v>
      </c>
      <c r="J32" s="10">
        <v>7</v>
      </c>
      <c r="K32" s="10">
        <v>8</v>
      </c>
      <c r="L32" s="10">
        <v>9</v>
      </c>
      <c r="M32" s="10">
        <v>10</v>
      </c>
      <c r="N32" s="10">
        <v>11</v>
      </c>
      <c r="O32" s="10">
        <v>12</v>
      </c>
      <c r="P32" s="10">
        <v>13</v>
      </c>
      <c r="Q32" s="10">
        <v>14</v>
      </c>
      <c r="R32" s="10">
        <v>15</v>
      </c>
      <c r="S32" s="10">
        <v>16</v>
      </c>
      <c r="T32" s="10">
        <v>17</v>
      </c>
      <c r="U32" s="10">
        <v>18</v>
      </c>
      <c r="V32" s="10">
        <v>19</v>
      </c>
      <c r="W32" s="10">
        <v>20</v>
      </c>
      <c r="X32" s="10">
        <v>21</v>
      </c>
      <c r="Y32" s="10">
        <v>22</v>
      </c>
      <c r="Z32" s="10">
        <v>23</v>
      </c>
      <c r="AA32" s="10">
        <v>24</v>
      </c>
      <c r="AB32" s="10">
        <v>25</v>
      </c>
      <c r="AC32" s="10">
        <v>26</v>
      </c>
      <c r="AD32" s="10">
        <v>27</v>
      </c>
      <c r="AE32" s="10">
        <v>28</v>
      </c>
      <c r="AF32" s="10">
        <v>29</v>
      </c>
      <c r="AG32" s="10">
        <v>30</v>
      </c>
      <c r="AH32" s="10">
        <v>31</v>
      </c>
    </row>
    <row r="33" spans="2:34" ht="30" x14ac:dyDescent="0.25">
      <c r="B33" s="13" t="s">
        <v>23</v>
      </c>
      <c r="C33" s="15">
        <f>AVERAGEIF(D33:AH33,"&gt;0",D33:AH33)</f>
        <v>0.41303661616161613</v>
      </c>
      <c r="D33" s="11">
        <f>'1'!G25</f>
        <v>0.4548611111111111</v>
      </c>
      <c r="E33" s="9">
        <f>'2'!G25</f>
        <v>0.52430555555555558</v>
      </c>
      <c r="F33" s="9">
        <f>'3'!G25</f>
        <v>0</v>
      </c>
      <c r="G33" s="9">
        <f>'4'!G25</f>
        <v>0</v>
      </c>
      <c r="H33" s="9">
        <f>'5'!G25</f>
        <v>0.42361111111111116</v>
      </c>
      <c r="I33" s="9">
        <f>'6'!G25</f>
        <v>0.44444444444444448</v>
      </c>
      <c r="J33" s="9">
        <f>'7'!G25</f>
        <v>0.37847222222222221</v>
      </c>
      <c r="K33" s="9">
        <f>'8'!G25</f>
        <v>0.36458333333333331</v>
      </c>
      <c r="L33" s="9">
        <f>'9'!G25</f>
        <v>0.43402777777777785</v>
      </c>
      <c r="M33" s="9">
        <f>'10'!G25</f>
        <v>0</v>
      </c>
      <c r="N33" s="9">
        <f>'11'!G25</f>
        <v>0</v>
      </c>
      <c r="O33" s="9">
        <f>'12'!G25</f>
        <v>0.3611111111111111</v>
      </c>
      <c r="P33" s="9">
        <f>'13'!G25</f>
        <v>0.38541666666666669</v>
      </c>
      <c r="Q33" s="9">
        <f>'14'!G25</f>
        <v>0.51388888888888884</v>
      </c>
      <c r="R33" s="9">
        <f>'15'!G25</f>
        <v>0.41666666666666669</v>
      </c>
      <c r="S33" s="9">
        <f>'16'!G25</f>
        <v>0.40277777777777773</v>
      </c>
      <c r="T33" s="9">
        <f>'17'!G25</f>
        <v>0</v>
      </c>
      <c r="U33" s="9">
        <f>'18'!G25</f>
        <v>0</v>
      </c>
      <c r="V33" s="9">
        <f>'19'!G25</f>
        <v>0.39583333333333331</v>
      </c>
      <c r="W33" s="9">
        <f>'20'!G25</f>
        <v>0.37499999999999994</v>
      </c>
      <c r="X33" s="9">
        <f>'21'!G25</f>
        <v>0.38194444444444436</v>
      </c>
      <c r="Y33" s="9">
        <f>'22'!G25</f>
        <v>0.39236111111111105</v>
      </c>
      <c r="Z33" s="9">
        <f>'23'!G25</f>
        <v>0.40972222222222215</v>
      </c>
      <c r="AA33" s="9">
        <f>'24'!G25</f>
        <v>0</v>
      </c>
      <c r="AB33" s="9">
        <f>'25'!G25</f>
        <v>0</v>
      </c>
      <c r="AC33" s="9">
        <f>'26'!G25</f>
        <v>0.39583333333333331</v>
      </c>
      <c r="AD33" s="9">
        <f>'27'!G25</f>
        <v>0.50694444444444442</v>
      </c>
      <c r="AE33" s="9">
        <f>'28'!G25</f>
        <v>0.38194444444444448</v>
      </c>
      <c r="AF33" s="9">
        <f>'29'!G25</f>
        <v>0.37500000000000006</v>
      </c>
      <c r="AG33" s="9">
        <f>'30'!G25</f>
        <v>0.36805555555555547</v>
      </c>
      <c r="AH33" s="9">
        <f>'31'!G25</f>
        <v>0</v>
      </c>
    </row>
    <row r="34" spans="2:34" ht="45" x14ac:dyDescent="0.25">
      <c r="B34" s="13" t="s">
        <v>24</v>
      </c>
      <c r="C34" s="15">
        <f>AVERAGEIF(D34:AH34,"&gt;0",D34:AH34)</f>
        <v>0.34864267676767674</v>
      </c>
      <c r="D34" s="9">
        <f>'1'!E38</f>
        <v>0.35763888888888901</v>
      </c>
      <c r="E34" s="9">
        <f>'2'!E38</f>
        <v>0.39583333333333337</v>
      </c>
      <c r="F34" s="9">
        <f>'3'!E38</f>
        <v>0</v>
      </c>
      <c r="G34" s="9">
        <f>'4'!E38</f>
        <v>0</v>
      </c>
      <c r="H34" s="9">
        <f>'5'!E38</f>
        <v>0.35416666666666685</v>
      </c>
      <c r="I34" s="9">
        <f>'6'!E38</f>
        <v>0.36458333333333348</v>
      </c>
      <c r="J34" s="9">
        <f>'7'!E38</f>
        <v>0.3263888888888889</v>
      </c>
      <c r="K34" s="9">
        <f>'8'!E38</f>
        <v>0.35069444444444448</v>
      </c>
      <c r="L34" s="9">
        <f>'9'!E38</f>
        <v>0.39236111111111122</v>
      </c>
      <c r="M34" s="9">
        <f>'10'!E38</f>
        <v>0</v>
      </c>
      <c r="N34" s="9">
        <f>'11'!E38</f>
        <v>0</v>
      </c>
      <c r="O34" s="9">
        <f>'12'!E38</f>
        <v>0.30902777777777773</v>
      </c>
      <c r="P34" s="9">
        <f>'13'!E38</f>
        <v>0.36458333333333343</v>
      </c>
      <c r="Q34" s="9">
        <f>'14'!E38</f>
        <v>0.40347222222222207</v>
      </c>
      <c r="R34" s="9">
        <f>'15'!E38</f>
        <v>0.32916666666666677</v>
      </c>
      <c r="S34" s="9">
        <f>'16'!E38</f>
        <v>0.31944444444444436</v>
      </c>
      <c r="T34" s="9">
        <f>'17'!E38</f>
        <v>0</v>
      </c>
      <c r="U34" s="9">
        <f>'18'!E38</f>
        <v>0</v>
      </c>
      <c r="V34" s="9">
        <f>'19'!E38</f>
        <v>0.37500000000000006</v>
      </c>
      <c r="W34" s="9">
        <f>'20'!E38</f>
        <v>0.34375</v>
      </c>
      <c r="X34" s="9">
        <f>'21'!E38</f>
        <v>0.31250000000000011</v>
      </c>
      <c r="Y34" s="9">
        <f>'22'!E38</f>
        <v>0.33680555555555552</v>
      </c>
      <c r="Z34" s="9">
        <f>'23'!E38</f>
        <v>0.38194444444444448</v>
      </c>
      <c r="AA34" s="9">
        <f>'24'!E38</f>
        <v>0</v>
      </c>
      <c r="AB34" s="9">
        <f>'25'!E38</f>
        <v>0</v>
      </c>
      <c r="AC34" s="9">
        <f>'26'!E38</f>
        <v>0.31944444444444436</v>
      </c>
      <c r="AD34" s="9">
        <f>'27'!E38</f>
        <v>0.33680555555555558</v>
      </c>
      <c r="AE34" s="9">
        <f>'28'!E38</f>
        <v>0.33333333333333337</v>
      </c>
      <c r="AF34" s="9">
        <f>'29'!E38</f>
        <v>0.33333333333333343</v>
      </c>
      <c r="AG34" s="9">
        <f>'30'!E38</f>
        <v>0.3298611111111111</v>
      </c>
      <c r="AH34" s="9">
        <f>'31'!E38</f>
        <v>0</v>
      </c>
    </row>
    <row r="35" spans="2:34" ht="30" x14ac:dyDescent="0.25">
      <c r="B35" s="13" t="s">
        <v>14</v>
      </c>
      <c r="C35" s="16">
        <f>AVERAGEIF(D35:AH35,"&gt;0",D35:AH35)</f>
        <v>1.0528273809523812</v>
      </c>
      <c r="D35" s="12">
        <f>D34/$D$31</f>
        <v>1.0729166666666672</v>
      </c>
      <c r="E35" s="12">
        <f t="shared" ref="E35:J35" si="1">E34/$D$31</f>
        <v>1.1875000000000002</v>
      </c>
      <c r="F35" s="12">
        <f t="shared" si="1"/>
        <v>0</v>
      </c>
      <c r="G35" s="12">
        <f t="shared" si="1"/>
        <v>0</v>
      </c>
      <c r="H35" s="12">
        <f>H34/E31</f>
        <v>1.2142857142857149</v>
      </c>
      <c r="I35" s="12">
        <f t="shared" si="1"/>
        <v>1.0937500000000004</v>
      </c>
      <c r="J35" s="12">
        <f t="shared" si="1"/>
        <v>0.97916666666666674</v>
      </c>
      <c r="K35" s="12">
        <f>K34/$D$31</f>
        <v>1.0520833333333335</v>
      </c>
      <c r="L35" s="12">
        <f t="shared" ref="L35:AH35" si="2">L34/$D$31</f>
        <v>1.1770833333333337</v>
      </c>
      <c r="M35" s="12">
        <f t="shared" si="2"/>
        <v>0</v>
      </c>
      <c r="N35" s="12">
        <f>N34/$D$31</f>
        <v>0</v>
      </c>
      <c r="O35" s="12">
        <f t="shared" si="2"/>
        <v>0.92708333333333326</v>
      </c>
      <c r="P35" s="12">
        <f t="shared" si="2"/>
        <v>1.0937500000000004</v>
      </c>
      <c r="Q35" s="12">
        <f t="shared" si="2"/>
        <v>1.2104166666666663</v>
      </c>
      <c r="R35" s="12">
        <f t="shared" si="2"/>
        <v>0.98750000000000038</v>
      </c>
      <c r="S35" s="12">
        <f t="shared" si="2"/>
        <v>0.95833333333333315</v>
      </c>
      <c r="T35" s="12">
        <f t="shared" si="2"/>
        <v>0</v>
      </c>
      <c r="U35" s="12">
        <f t="shared" si="2"/>
        <v>0</v>
      </c>
      <c r="V35" s="12">
        <f t="shared" si="2"/>
        <v>1.1250000000000002</v>
      </c>
      <c r="W35" s="12">
        <f t="shared" si="2"/>
        <v>1.03125</v>
      </c>
      <c r="X35" s="12">
        <f t="shared" si="2"/>
        <v>0.93750000000000033</v>
      </c>
      <c r="Y35" s="12">
        <f t="shared" si="2"/>
        <v>1.0104166666666667</v>
      </c>
      <c r="Z35" s="12">
        <f t="shared" si="2"/>
        <v>1.1458333333333335</v>
      </c>
      <c r="AA35" s="12">
        <f t="shared" si="2"/>
        <v>0</v>
      </c>
      <c r="AB35" s="12">
        <f t="shared" si="2"/>
        <v>0</v>
      </c>
      <c r="AC35" s="12">
        <f t="shared" si="2"/>
        <v>0.95833333333333315</v>
      </c>
      <c r="AD35" s="12">
        <f t="shared" si="2"/>
        <v>1.0104166666666667</v>
      </c>
      <c r="AE35" s="12">
        <f t="shared" si="2"/>
        <v>1.0000000000000002</v>
      </c>
      <c r="AF35" s="12">
        <f t="shared" si="2"/>
        <v>1.0000000000000004</v>
      </c>
      <c r="AG35" s="12">
        <f t="shared" si="2"/>
        <v>0.98958333333333337</v>
      </c>
      <c r="AH35" s="12">
        <f t="shared" si="2"/>
        <v>0</v>
      </c>
    </row>
    <row r="36" spans="2:34" ht="60" x14ac:dyDescent="0.25">
      <c r="B36" s="13" t="s">
        <v>22</v>
      </c>
      <c r="C36" s="16">
        <f>AVERAGEIF(D36:AH36,"&gt;0",D36:AH36)</f>
        <v>0.84990542744981468</v>
      </c>
      <c r="D36" s="12">
        <f>D34/D33</f>
        <v>0.78625954198473313</v>
      </c>
      <c r="E36" s="12">
        <f t="shared" ref="E36:AH36" si="3">E34/E33</f>
        <v>0.75496688741721862</v>
      </c>
      <c r="F36" s="12" t="e">
        <f t="shared" si="3"/>
        <v>#DIV/0!</v>
      </c>
      <c r="G36" s="12" t="e">
        <f t="shared" si="3"/>
        <v>#DIV/0!</v>
      </c>
      <c r="H36" s="12">
        <f t="shared" si="3"/>
        <v>0.83606557377049218</v>
      </c>
      <c r="I36" s="12">
        <f t="shared" si="3"/>
        <v>0.82031250000000022</v>
      </c>
      <c r="J36" s="12">
        <f t="shared" si="3"/>
        <v>0.86238532110091748</v>
      </c>
      <c r="K36" s="12">
        <f t="shared" si="3"/>
        <v>0.96190476190476204</v>
      </c>
      <c r="L36" s="12">
        <f t="shared" si="3"/>
        <v>0.90400000000000014</v>
      </c>
      <c r="M36" s="12" t="e">
        <f t="shared" si="3"/>
        <v>#DIV/0!</v>
      </c>
      <c r="N36" s="12" t="e">
        <f t="shared" si="3"/>
        <v>#DIV/0!</v>
      </c>
      <c r="O36" s="12">
        <f t="shared" si="3"/>
        <v>0.85576923076923062</v>
      </c>
      <c r="P36" s="12">
        <f t="shared" si="3"/>
        <v>0.94594594594594616</v>
      </c>
      <c r="Q36" s="12">
        <f t="shared" si="3"/>
        <v>0.78513513513513489</v>
      </c>
      <c r="R36" s="12">
        <f t="shared" si="3"/>
        <v>0.79000000000000026</v>
      </c>
      <c r="S36" s="12">
        <f t="shared" si="3"/>
        <v>0.79310344827586199</v>
      </c>
      <c r="T36" s="12" t="e">
        <f t="shared" si="3"/>
        <v>#DIV/0!</v>
      </c>
      <c r="U36" s="12" t="e">
        <f t="shared" si="3"/>
        <v>#DIV/0!</v>
      </c>
      <c r="V36" s="12">
        <f t="shared" si="3"/>
        <v>0.94736842105263175</v>
      </c>
      <c r="W36" s="12">
        <f t="shared" si="3"/>
        <v>0.91666666666666685</v>
      </c>
      <c r="X36" s="12">
        <f t="shared" si="3"/>
        <v>0.81818181818181868</v>
      </c>
      <c r="Y36" s="12">
        <f t="shared" si="3"/>
        <v>0.8584070796460177</v>
      </c>
      <c r="Z36" s="12">
        <f t="shared" si="3"/>
        <v>0.93220338983050866</v>
      </c>
      <c r="AA36" s="12" t="e">
        <f t="shared" si="3"/>
        <v>#DIV/0!</v>
      </c>
      <c r="AB36" s="12" t="e">
        <f t="shared" si="3"/>
        <v>#DIV/0!</v>
      </c>
      <c r="AC36" s="12">
        <f t="shared" si="3"/>
        <v>0.80701754385964897</v>
      </c>
      <c r="AD36" s="12">
        <f t="shared" si="3"/>
        <v>0.66438356164383572</v>
      </c>
      <c r="AE36" s="12">
        <f t="shared" si="3"/>
        <v>0.8727272727272728</v>
      </c>
      <c r="AF36" s="12">
        <f t="shared" si="3"/>
        <v>0.88888888888888895</v>
      </c>
      <c r="AG36" s="12">
        <f t="shared" si="3"/>
        <v>0.89622641509433987</v>
      </c>
      <c r="AH36" s="12" t="e">
        <f t="shared" si="3"/>
        <v>#DIV/0!</v>
      </c>
    </row>
  </sheetData>
  <conditionalFormatting sqref="D35:AH35">
    <cfRule type="cellIs" dxfId="2" priority="1" operator="between">
      <formula>0.8</formula>
      <formula>200%</formula>
    </cfRule>
    <cfRule type="cellIs" dxfId="1" priority="2" operator="between">
      <formula>0.7</formula>
      <formula>0.89</formula>
    </cfRule>
    <cfRule type="cellIs" dxfId="0" priority="3" operator="between">
      <formula>0%</formula>
      <formula>69%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>
    <tabColor rgb="FF00B050"/>
  </sheetPr>
  <dimension ref="B3:J39"/>
  <sheetViews>
    <sheetView topLeftCell="C1" workbookViewId="0">
      <selection activeCell="D4" sqref="D4:D13"/>
    </sheetView>
  </sheetViews>
  <sheetFormatPr defaultRowHeight="15" x14ac:dyDescent="0.25"/>
  <cols>
    <col min="2" max="2" width="3.85546875" customWidth="1"/>
    <col min="3" max="3" width="8.5703125" customWidth="1"/>
    <col min="4" max="4" width="32.85546875" customWidth="1"/>
    <col min="9" max="9" width="11.14062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0.3263888888888889</v>
      </c>
      <c r="F4" s="17">
        <v>0.34722222222222227</v>
      </c>
      <c r="G4" s="17">
        <v>2.0833333333333332E-2</v>
      </c>
      <c r="H4" s="1">
        <f>F4-E4</f>
        <v>2.083333333333337E-2</v>
      </c>
      <c r="I4" s="1" t="s">
        <v>19</v>
      </c>
    </row>
    <row r="5" spans="3:10" x14ac:dyDescent="0.25">
      <c r="C5" t="s">
        <v>30</v>
      </c>
      <c r="D5" s="18" t="s">
        <v>35</v>
      </c>
      <c r="E5" s="17">
        <v>0.38541666666666669</v>
      </c>
      <c r="F5" s="17">
        <v>0.40972222222222227</v>
      </c>
      <c r="G5" s="17">
        <v>2.0833333333333332E-2</v>
      </c>
      <c r="H5" s="1">
        <f t="shared" ref="H5:H23" si="0">F5-E5</f>
        <v>2.430555555555558E-2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0.40972222222222227</v>
      </c>
      <c r="F6" s="17">
        <v>0.4375</v>
      </c>
      <c r="G6" s="17">
        <v>2.0833333333333332E-2</v>
      </c>
      <c r="H6" s="1">
        <f t="shared" si="0"/>
        <v>2.7777777777777735E-2</v>
      </c>
      <c r="I6" s="1" t="s">
        <v>19</v>
      </c>
    </row>
    <row r="7" spans="3:10" x14ac:dyDescent="0.25">
      <c r="C7" t="s">
        <v>26</v>
      </c>
      <c r="D7" s="18" t="s">
        <v>37</v>
      </c>
      <c r="E7" s="17">
        <v>0.4375</v>
      </c>
      <c r="F7" s="17">
        <v>0.45833333333333331</v>
      </c>
      <c r="G7" s="17">
        <v>2.0833333333333332E-2</v>
      </c>
      <c r="H7" s="1">
        <f t="shared" si="0"/>
        <v>2.0833333333333315E-2</v>
      </c>
      <c r="I7" s="1" t="s">
        <v>19</v>
      </c>
    </row>
    <row r="8" spans="3:10" x14ac:dyDescent="0.25">
      <c r="C8" t="s">
        <v>26</v>
      </c>
      <c r="D8" s="18" t="s">
        <v>38</v>
      </c>
      <c r="E8" s="17">
        <v>0.45833333333333331</v>
      </c>
      <c r="F8" s="17">
        <v>0.47222222222222227</v>
      </c>
      <c r="G8" s="17">
        <v>1.3888888888888888E-2</v>
      </c>
      <c r="H8" s="1">
        <f t="shared" si="0"/>
        <v>1.3888888888888951E-2</v>
      </c>
      <c r="I8" s="1" t="s">
        <v>19</v>
      </c>
    </row>
    <row r="9" spans="3:10" x14ac:dyDescent="0.25">
      <c r="C9" t="s">
        <v>30</v>
      </c>
      <c r="D9" s="18" t="s">
        <v>39</v>
      </c>
      <c r="E9" s="17">
        <v>0.52083333333333337</v>
      </c>
      <c r="F9" s="17">
        <v>0.58333333333333337</v>
      </c>
      <c r="G9" s="1">
        <v>6.25E-2</v>
      </c>
      <c r="H9" s="1">
        <f t="shared" si="0"/>
        <v>6.25E-2</v>
      </c>
      <c r="I9" s="1" t="s">
        <v>19</v>
      </c>
    </row>
    <row r="10" spans="3:10" x14ac:dyDescent="0.25">
      <c r="C10" t="s">
        <v>30</v>
      </c>
      <c r="D10" s="18" t="s">
        <v>40</v>
      </c>
      <c r="E10" s="17">
        <v>0.58333333333333337</v>
      </c>
      <c r="F10" s="17">
        <v>0.625</v>
      </c>
      <c r="G10" s="1">
        <v>4.1666666666666664E-2</v>
      </c>
      <c r="H10" s="1">
        <f t="shared" si="0"/>
        <v>4.166666666666663E-2</v>
      </c>
      <c r="I10" s="1" t="s">
        <v>19</v>
      </c>
    </row>
    <row r="11" spans="3:10" x14ac:dyDescent="0.25">
      <c r="C11" t="s">
        <v>31</v>
      </c>
      <c r="D11" s="18" t="s">
        <v>41</v>
      </c>
      <c r="E11" s="17">
        <v>0.625</v>
      </c>
      <c r="F11" s="17">
        <v>0.70833333333333337</v>
      </c>
      <c r="G11" s="17">
        <v>8.3333333333333329E-2</v>
      </c>
      <c r="H11" s="1">
        <f t="shared" si="0"/>
        <v>8.333333333333337E-2</v>
      </c>
      <c r="I11" s="1" t="s">
        <v>19</v>
      </c>
    </row>
    <row r="12" spans="3:10" x14ac:dyDescent="0.25">
      <c r="C12" t="s">
        <v>10</v>
      </c>
      <c r="D12" s="18" t="s">
        <v>42</v>
      </c>
      <c r="E12" s="17">
        <v>0.70833333333333337</v>
      </c>
      <c r="F12" s="17">
        <v>0.73611111111111116</v>
      </c>
      <c r="G12" s="17">
        <v>2.7777777777777776E-2</v>
      </c>
      <c r="H12" s="1">
        <f t="shared" si="0"/>
        <v>2.777777777777779E-2</v>
      </c>
      <c r="I12" s="1" t="s">
        <v>19</v>
      </c>
    </row>
    <row r="13" spans="3:10" x14ac:dyDescent="0.25">
      <c r="C13" t="s">
        <v>10</v>
      </c>
      <c r="D13" s="18" t="s">
        <v>43</v>
      </c>
      <c r="E13" s="17">
        <v>0.81944444444444453</v>
      </c>
      <c r="F13" s="17">
        <v>0.83333333333333337</v>
      </c>
      <c r="G13" s="17">
        <v>1.3888888888888888E-2</v>
      </c>
      <c r="H13" s="1">
        <f t="shared" si="0"/>
        <v>1.388888888888884E-2</v>
      </c>
      <c r="I13" s="1" t="s">
        <v>19</v>
      </c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0.3263888888888889</v>
      </c>
      <c r="F25" s="1">
        <f>MAX(F4:F24)</f>
        <v>0.83333333333333337</v>
      </c>
      <c r="G25" s="1">
        <f>F25-E25</f>
        <v>0.50694444444444442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>
        <f>E28/E38</f>
        <v>0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7.6388888888888895E-2</v>
      </c>
      <c r="E29" s="4">
        <f t="shared" ref="E29:E37" si="2" xml:space="preserve"> SUMIF($C$4:$C$24,C29, $H$4:$H$24)</f>
        <v>8.333333333333337E-2</v>
      </c>
      <c r="F29" s="5">
        <f>E29/E38</f>
        <v>0.24742268041237123</v>
      </c>
    </row>
    <row r="30" spans="2:10" x14ac:dyDescent="0.25">
      <c r="B30">
        <v>3</v>
      </c>
      <c r="C30" t="s">
        <v>10</v>
      </c>
      <c r="D30" s="4">
        <f t="shared" si="1"/>
        <v>4.1666666666666664E-2</v>
      </c>
      <c r="E30" s="4">
        <f t="shared" si="2"/>
        <v>4.166666666666663E-2</v>
      </c>
      <c r="F30" s="5">
        <f>E30/E38</f>
        <v>0.12371134020618545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1"/>
        <v>8.3333333333333329E-2</v>
      </c>
      <c r="E32" s="4">
        <f t="shared" si="2"/>
        <v>8.333333333333337E-2</v>
      </c>
      <c r="F32" s="5">
        <f>E32/E38</f>
        <v>0.24742268041237123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1"/>
        <v>0.125</v>
      </c>
      <c r="E35" s="4">
        <f t="shared" si="2"/>
        <v>0.12847222222222221</v>
      </c>
      <c r="F35" s="5">
        <f>E35/$E$38</f>
        <v>0.38144329896907209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0.3263888888888889</v>
      </c>
      <c r="E38" s="7">
        <f>SUM(E28:E37)</f>
        <v>0.33680555555555558</v>
      </c>
      <c r="F38" s="8">
        <f>E38/E38</f>
        <v>1</v>
      </c>
      <c r="G38" s="8">
        <f>E38/D39</f>
        <v>1.0104166666666667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>
    <tabColor rgb="FF00B050"/>
  </sheetPr>
  <dimension ref="B3:J39"/>
  <sheetViews>
    <sheetView topLeftCell="C1" workbookViewId="0">
      <selection activeCell="D4" sqref="D4:D13"/>
    </sheetView>
  </sheetViews>
  <sheetFormatPr defaultRowHeight="15" x14ac:dyDescent="0.25"/>
  <cols>
    <col min="3" max="3" width="7.140625" customWidth="1"/>
    <col min="4" max="4" width="24.8554687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0.34027777777777773</v>
      </c>
      <c r="F4" s="17">
        <v>0.375</v>
      </c>
      <c r="G4" s="17">
        <v>4.1666666666666664E-2</v>
      </c>
      <c r="H4" s="1">
        <f>F4-E4</f>
        <v>3.4722222222222265E-2</v>
      </c>
      <c r="I4" s="1" t="s">
        <v>19</v>
      </c>
    </row>
    <row r="5" spans="3:10" x14ac:dyDescent="0.25">
      <c r="C5" t="s">
        <v>26</v>
      </c>
      <c r="D5" s="18" t="s">
        <v>35</v>
      </c>
      <c r="E5" s="17">
        <v>0.375</v>
      </c>
      <c r="F5" s="17">
        <v>0.41666666666666669</v>
      </c>
      <c r="G5" s="17">
        <v>4.1666666666666664E-2</v>
      </c>
      <c r="H5" s="1">
        <f t="shared" ref="H5:H23" si="0">F5-E5</f>
        <v>4.1666666666666685E-2</v>
      </c>
      <c r="I5" s="1" t="s">
        <v>17</v>
      </c>
    </row>
    <row r="6" spans="3:10" x14ac:dyDescent="0.25">
      <c r="C6" t="s">
        <v>30</v>
      </c>
      <c r="D6" s="18" t="s">
        <v>36</v>
      </c>
      <c r="E6" s="17">
        <v>0.41666666666666669</v>
      </c>
      <c r="F6" s="17">
        <v>0.4375</v>
      </c>
      <c r="G6" s="17">
        <v>2.0833333333333332E-2</v>
      </c>
      <c r="H6" s="1">
        <f t="shared" si="0"/>
        <v>2.0833333333333315E-2</v>
      </c>
      <c r="I6" s="1" t="s">
        <v>19</v>
      </c>
    </row>
    <row r="7" spans="3:10" x14ac:dyDescent="0.25">
      <c r="C7" t="s">
        <v>26</v>
      </c>
      <c r="D7" s="18" t="s">
        <v>37</v>
      </c>
      <c r="E7" s="17">
        <v>0.4375</v>
      </c>
      <c r="F7" s="17">
        <v>0.44791666666666669</v>
      </c>
      <c r="G7" s="17">
        <v>1.0416666666666666E-2</v>
      </c>
      <c r="H7" s="1">
        <f t="shared" si="0"/>
        <v>1.0416666666666685E-2</v>
      </c>
      <c r="I7" s="1" t="s">
        <v>19</v>
      </c>
    </row>
    <row r="8" spans="3:10" x14ac:dyDescent="0.25">
      <c r="C8" t="s">
        <v>30</v>
      </c>
      <c r="D8" s="18" t="s">
        <v>38</v>
      </c>
      <c r="E8" s="17">
        <v>0.44791666666666669</v>
      </c>
      <c r="F8" s="17">
        <v>0.47222222222222227</v>
      </c>
      <c r="G8" s="17">
        <v>2.0833333333333332E-2</v>
      </c>
      <c r="H8" s="1">
        <f t="shared" si="0"/>
        <v>2.430555555555558E-2</v>
      </c>
      <c r="I8" s="1" t="s">
        <v>19</v>
      </c>
    </row>
    <row r="9" spans="3:10" x14ac:dyDescent="0.25">
      <c r="C9" t="s">
        <v>12</v>
      </c>
      <c r="D9" s="18" t="s">
        <v>39</v>
      </c>
      <c r="E9" s="17">
        <v>0.51388888888888895</v>
      </c>
      <c r="F9" s="17">
        <v>0.53472222222222221</v>
      </c>
      <c r="G9" s="17">
        <v>2.0833333333333332E-2</v>
      </c>
      <c r="H9" s="1">
        <f t="shared" si="0"/>
        <v>2.0833333333333259E-2</v>
      </c>
      <c r="I9" s="1" t="s">
        <v>19</v>
      </c>
    </row>
    <row r="10" spans="3:10" x14ac:dyDescent="0.25">
      <c r="C10" t="s">
        <v>26</v>
      </c>
      <c r="D10" s="18" t="s">
        <v>40</v>
      </c>
      <c r="E10" s="17">
        <v>0.54166666666666663</v>
      </c>
      <c r="F10" s="17">
        <v>0.59722222222222221</v>
      </c>
      <c r="G10" s="1"/>
      <c r="H10" s="1">
        <f t="shared" si="0"/>
        <v>5.555555555555558E-2</v>
      </c>
      <c r="I10" s="1" t="s">
        <v>19</v>
      </c>
    </row>
    <row r="11" spans="3:10" x14ac:dyDescent="0.25">
      <c r="C11" t="s">
        <v>30</v>
      </c>
      <c r="D11" s="18" t="s">
        <v>41</v>
      </c>
      <c r="E11" s="17">
        <v>0.59722222222222221</v>
      </c>
      <c r="F11" s="17">
        <v>0.65972222222222221</v>
      </c>
      <c r="G11" s="17">
        <v>6.25E-2</v>
      </c>
      <c r="H11" s="1">
        <f t="shared" si="0"/>
        <v>6.25E-2</v>
      </c>
      <c r="I11" s="1" t="s">
        <v>17</v>
      </c>
    </row>
    <row r="12" spans="3:10" x14ac:dyDescent="0.25">
      <c r="C12" t="s">
        <v>10</v>
      </c>
      <c r="D12" s="18" t="s">
        <v>42</v>
      </c>
      <c r="E12" s="17">
        <v>0.65972222222222221</v>
      </c>
      <c r="F12" s="17">
        <v>0.69791666666666663</v>
      </c>
      <c r="G12" s="17">
        <v>4.1666666666666664E-2</v>
      </c>
      <c r="H12" s="1">
        <f t="shared" si="0"/>
        <v>3.819444444444442E-2</v>
      </c>
      <c r="I12" s="1" t="s">
        <v>17</v>
      </c>
    </row>
    <row r="13" spans="3:10" x14ac:dyDescent="0.25">
      <c r="C13" t="s">
        <v>31</v>
      </c>
      <c r="D13" s="18" t="s">
        <v>43</v>
      </c>
      <c r="E13" s="17">
        <v>0.69791666666666663</v>
      </c>
      <c r="F13" s="17">
        <v>0.72222222222222221</v>
      </c>
      <c r="G13" s="17">
        <v>2.0833333333333332E-2</v>
      </c>
      <c r="H13" s="1">
        <f t="shared" si="0"/>
        <v>2.430555555555558E-2</v>
      </c>
      <c r="I13" s="1" t="s">
        <v>17</v>
      </c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0.34027777777777773</v>
      </c>
      <c r="F25" s="1">
        <f>MAX(F4:F24)</f>
        <v>0.72222222222222221</v>
      </c>
      <c r="G25" s="1">
        <f>F25-E25</f>
        <v>0.38194444444444448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>
        <f>E28/E38</f>
        <v>0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9.375E-2</v>
      </c>
      <c r="E29" s="4">
        <f t="shared" ref="E29:E37" si="2" xml:space="preserve"> SUMIF($C$4:$C$24,C29, $H$4:$H$24)</f>
        <v>0.14236111111111122</v>
      </c>
      <c r="F29" s="5">
        <f>E29/E38</f>
        <v>0.42708333333333359</v>
      </c>
    </row>
    <row r="30" spans="2:10" x14ac:dyDescent="0.25">
      <c r="B30">
        <v>3</v>
      </c>
      <c r="C30" t="s">
        <v>10</v>
      </c>
      <c r="D30" s="4">
        <f t="shared" si="1"/>
        <v>4.1666666666666664E-2</v>
      </c>
      <c r="E30" s="4">
        <f t="shared" si="2"/>
        <v>3.819444444444442E-2</v>
      </c>
      <c r="F30" s="5">
        <f>E30/E38</f>
        <v>0.11458333333333325</v>
      </c>
    </row>
    <row r="31" spans="2:10" x14ac:dyDescent="0.25">
      <c r="B31">
        <v>4</v>
      </c>
      <c r="C31" t="s">
        <v>12</v>
      </c>
      <c r="D31" s="4">
        <f t="shared" si="1"/>
        <v>2.0833333333333332E-2</v>
      </c>
      <c r="E31" s="4">
        <f t="shared" si="2"/>
        <v>2.0833333333333259E-2</v>
      </c>
      <c r="F31" s="5">
        <f>E31/E38</f>
        <v>6.2499999999999771E-2</v>
      </c>
    </row>
    <row r="32" spans="2:10" x14ac:dyDescent="0.25">
      <c r="B32">
        <v>5</v>
      </c>
      <c r="C32" t="s">
        <v>31</v>
      </c>
      <c r="D32" s="4">
        <f t="shared" si="1"/>
        <v>2.0833333333333332E-2</v>
      </c>
      <c r="E32" s="4">
        <f t="shared" si="2"/>
        <v>2.430555555555558E-2</v>
      </c>
      <c r="F32" s="5">
        <f>E32/E38</f>
        <v>7.2916666666666727E-2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1"/>
        <v>0.10416666666666666</v>
      </c>
      <c r="E35" s="4">
        <f t="shared" si="2"/>
        <v>0.1076388888888889</v>
      </c>
      <c r="F35" s="5">
        <f>E35/$E$38</f>
        <v>0.32291666666666663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0.28125</v>
      </c>
      <c r="E38" s="7">
        <f>SUM(E28:E37)</f>
        <v>0.33333333333333337</v>
      </c>
      <c r="F38" s="8">
        <f>E38/E38</f>
        <v>1</v>
      </c>
      <c r="G38" s="8">
        <f>E38/D39</f>
        <v>1.0000000000000002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>
    <tabColor rgb="FF00B050"/>
  </sheetPr>
  <dimension ref="B3:J39"/>
  <sheetViews>
    <sheetView topLeftCell="C1" workbookViewId="0">
      <selection activeCell="D4" sqref="D4:D10"/>
    </sheetView>
  </sheetViews>
  <sheetFormatPr defaultRowHeight="15" x14ac:dyDescent="0.25"/>
  <cols>
    <col min="3" max="3" width="7" customWidth="1"/>
    <col min="4" max="4" width="34" customWidth="1"/>
    <col min="9" max="9" width="11.570312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0.33333333333333331</v>
      </c>
      <c r="F4" s="17">
        <v>0.375</v>
      </c>
      <c r="G4" s="17">
        <v>4.1666666666666664E-2</v>
      </c>
      <c r="H4" s="1">
        <f>F4-E4</f>
        <v>4.1666666666666685E-2</v>
      </c>
      <c r="I4" s="1" t="s">
        <v>19</v>
      </c>
    </row>
    <row r="5" spans="3:10" x14ac:dyDescent="0.25">
      <c r="C5" t="s">
        <v>26</v>
      </c>
      <c r="D5" s="18" t="s">
        <v>35</v>
      </c>
      <c r="E5" s="17">
        <v>0.375</v>
      </c>
      <c r="F5" s="17">
        <v>0.41666666666666669</v>
      </c>
      <c r="G5" s="17">
        <v>4.1666666666666664E-2</v>
      </c>
      <c r="H5" s="1">
        <f t="shared" ref="H5:H23" si="0">F5-E5</f>
        <v>4.1666666666666685E-2</v>
      </c>
      <c r="I5" s="1" t="s">
        <v>19</v>
      </c>
    </row>
    <row r="6" spans="3:10" x14ac:dyDescent="0.25">
      <c r="C6" t="s">
        <v>31</v>
      </c>
      <c r="D6" s="18" t="s">
        <v>36</v>
      </c>
      <c r="E6" s="17">
        <v>0.41666666666666669</v>
      </c>
      <c r="F6" s="17">
        <v>0.45833333333333331</v>
      </c>
      <c r="G6" s="17">
        <v>4.1666666666666664E-2</v>
      </c>
      <c r="H6" s="1">
        <f t="shared" si="0"/>
        <v>4.166666666666663E-2</v>
      </c>
      <c r="I6" s="1" t="s">
        <v>19</v>
      </c>
    </row>
    <row r="7" spans="3:10" x14ac:dyDescent="0.25">
      <c r="C7" t="s">
        <v>30</v>
      </c>
      <c r="D7" s="18" t="s">
        <v>37</v>
      </c>
      <c r="E7" s="17">
        <v>0.45833333333333331</v>
      </c>
      <c r="F7" s="17">
        <v>0.5</v>
      </c>
      <c r="G7" s="17">
        <v>4.1666666666666664E-2</v>
      </c>
      <c r="H7" s="1">
        <f t="shared" si="0"/>
        <v>4.1666666666666685E-2</v>
      </c>
      <c r="I7" s="1" t="s">
        <v>19</v>
      </c>
    </row>
    <row r="8" spans="3:10" x14ac:dyDescent="0.25">
      <c r="C8" t="s">
        <v>30</v>
      </c>
      <c r="D8" s="18" t="s">
        <v>38</v>
      </c>
      <c r="E8" s="17">
        <v>0.54166666666666663</v>
      </c>
      <c r="F8" s="17">
        <v>0.64583333333333337</v>
      </c>
      <c r="G8" s="17">
        <v>0.10416666666666667</v>
      </c>
      <c r="H8" s="1">
        <f t="shared" ref="H8:H9" si="1">F8-E8</f>
        <v>0.10416666666666674</v>
      </c>
      <c r="I8" s="1" t="s">
        <v>19</v>
      </c>
    </row>
    <row r="9" spans="3:10" x14ac:dyDescent="0.25">
      <c r="C9" t="s">
        <v>26</v>
      </c>
      <c r="D9" s="18" t="s">
        <v>39</v>
      </c>
      <c r="E9" s="17">
        <v>0.64583333333333337</v>
      </c>
      <c r="F9" s="17">
        <v>0.68055555555555547</v>
      </c>
      <c r="G9" s="17">
        <v>2.0833333333333332E-2</v>
      </c>
      <c r="H9" s="1">
        <f t="shared" si="1"/>
        <v>3.4722222222222099E-2</v>
      </c>
      <c r="I9" s="1" t="s">
        <v>17</v>
      </c>
    </row>
    <row r="10" spans="3:10" x14ac:dyDescent="0.25">
      <c r="C10" t="s">
        <v>10</v>
      </c>
      <c r="D10" s="18" t="s">
        <v>40</v>
      </c>
      <c r="E10" s="17">
        <v>0.68055555555555547</v>
      </c>
      <c r="F10" s="17">
        <v>0.70833333333333337</v>
      </c>
      <c r="G10" s="17">
        <v>2.0833333333333332E-2</v>
      </c>
      <c r="H10" s="1">
        <f t="shared" si="0"/>
        <v>2.7777777777777901E-2</v>
      </c>
      <c r="I10" s="1" t="s">
        <v>19</v>
      </c>
    </row>
    <row r="11" spans="3:10" x14ac:dyDescent="0.25">
      <c r="D11" s="2"/>
      <c r="E11" s="17"/>
      <c r="F11" s="17"/>
      <c r="G11" s="17"/>
      <c r="H11" s="1">
        <f t="shared" si="0"/>
        <v>0</v>
      </c>
      <c r="I11" s="1"/>
    </row>
    <row r="12" spans="3:10" x14ac:dyDescent="0.25">
      <c r="D12" s="2"/>
      <c r="E12" s="17"/>
      <c r="F12" s="17"/>
      <c r="G12" s="17"/>
      <c r="H12" s="1">
        <f t="shared" ref="H12:H13" si="2">F12-E12</f>
        <v>0</v>
      </c>
      <c r="I12" s="1"/>
    </row>
    <row r="13" spans="3:10" x14ac:dyDescent="0.25">
      <c r="D13" s="2"/>
      <c r="E13" s="17"/>
      <c r="F13" s="17"/>
      <c r="G13" s="17"/>
      <c r="H13" s="1">
        <f t="shared" si="2"/>
        <v>0</v>
      </c>
      <c r="I13" s="1"/>
      <c r="J13" s="2"/>
    </row>
    <row r="14" spans="3:10" x14ac:dyDescent="0.25">
      <c r="D14" s="2"/>
      <c r="E14" s="17"/>
      <c r="F14" s="17"/>
      <c r="G14" s="17"/>
      <c r="H14" s="1">
        <f t="shared" ref="H14" si="3">F14-E14</f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0.33333333333333331</v>
      </c>
      <c r="F25" s="1">
        <f>MAX(F4:F24)</f>
        <v>0.70833333333333337</v>
      </c>
      <c r="G25" s="1">
        <f>F25-E25</f>
        <v>0.37500000000000006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>
        <f>E28/E38</f>
        <v>0</v>
      </c>
    </row>
    <row r="29" spans="2:10" x14ac:dyDescent="0.25">
      <c r="B29">
        <v>2</v>
      </c>
      <c r="C29" t="s">
        <v>26</v>
      </c>
      <c r="D29" s="4">
        <f t="shared" ref="D29:D37" si="4" xml:space="preserve"> SUMIF($C$4:$C$24,C29, $G$4:$G$24)</f>
        <v>0.10416666666666666</v>
      </c>
      <c r="E29" s="4">
        <f t="shared" ref="E29:E37" si="5" xml:space="preserve"> SUMIF($C$4:$C$24,C29, $H$4:$H$24)</f>
        <v>0.11805555555555547</v>
      </c>
      <c r="F29" s="5">
        <f>E29/E38</f>
        <v>0.3541666666666663</v>
      </c>
    </row>
    <row r="30" spans="2:10" x14ac:dyDescent="0.25">
      <c r="B30">
        <v>3</v>
      </c>
      <c r="C30" t="s">
        <v>10</v>
      </c>
      <c r="D30" s="4">
        <f t="shared" si="4"/>
        <v>2.0833333333333332E-2</v>
      </c>
      <c r="E30" s="4">
        <f t="shared" si="5"/>
        <v>2.7777777777777901E-2</v>
      </c>
      <c r="F30" s="5">
        <f>E30/E38</f>
        <v>8.3333333333333676E-2</v>
      </c>
    </row>
    <row r="31" spans="2:10" x14ac:dyDescent="0.25">
      <c r="B31">
        <v>4</v>
      </c>
      <c r="C31" t="s">
        <v>12</v>
      </c>
      <c r="D31" s="4">
        <f t="shared" si="4"/>
        <v>0</v>
      </c>
      <c r="E31" s="4">
        <f t="shared" si="5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4"/>
        <v>4.1666666666666664E-2</v>
      </c>
      <c r="E32" s="4">
        <f t="shared" si="5"/>
        <v>4.166666666666663E-2</v>
      </c>
      <c r="F32" s="5">
        <f>E32/E38</f>
        <v>0.12499999999999986</v>
      </c>
    </row>
    <row r="33" spans="2:7" x14ac:dyDescent="0.25">
      <c r="B33">
        <v>6</v>
      </c>
      <c r="C33" t="s">
        <v>32</v>
      </c>
      <c r="D33" s="4">
        <f t="shared" si="4"/>
        <v>0</v>
      </c>
      <c r="E33" s="4">
        <f t="shared" si="5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4"/>
        <v>0</v>
      </c>
      <c r="E34" s="4">
        <f t="shared" si="5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4"/>
        <v>0.14583333333333334</v>
      </c>
      <c r="E35" s="4">
        <f t="shared" si="5"/>
        <v>0.14583333333333343</v>
      </c>
      <c r="F35" s="5">
        <f>E35/$E$38</f>
        <v>0.43750000000000017</v>
      </c>
    </row>
    <row r="36" spans="2:7" x14ac:dyDescent="0.25">
      <c r="B36">
        <v>9</v>
      </c>
      <c r="C36" t="s">
        <v>33</v>
      </c>
      <c r="D36" s="4">
        <f t="shared" si="4"/>
        <v>0</v>
      </c>
      <c r="E36" s="4">
        <f t="shared" si="5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4"/>
        <v>0</v>
      </c>
      <c r="E37" s="4">
        <f t="shared" si="5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0.3125</v>
      </c>
      <c r="E38" s="7">
        <f>SUM(E28:E37)</f>
        <v>0.33333333333333343</v>
      </c>
      <c r="F38" s="8">
        <f>E38/E38</f>
        <v>1</v>
      </c>
      <c r="G38" s="8">
        <f>E38/D39</f>
        <v>1.0000000000000004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B3:J39"/>
  <sheetViews>
    <sheetView topLeftCell="B2" workbookViewId="0">
      <selection activeCell="J38" sqref="J38"/>
    </sheetView>
  </sheetViews>
  <sheetFormatPr defaultRowHeight="15" x14ac:dyDescent="0.25"/>
  <cols>
    <col min="3" max="3" width="7" customWidth="1"/>
    <col min="4" max="4" width="31.28515625" customWidth="1"/>
    <col min="9" max="9" width="13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0.375</v>
      </c>
      <c r="F4" s="17">
        <v>0.40277777777777773</v>
      </c>
      <c r="G4" s="17">
        <v>2.7777777777777776E-2</v>
      </c>
      <c r="H4" s="1">
        <f>F4-E4</f>
        <v>2.7777777777777735E-2</v>
      </c>
      <c r="I4" s="1" t="s">
        <v>19</v>
      </c>
    </row>
    <row r="5" spans="3:10" x14ac:dyDescent="0.25">
      <c r="C5" t="s">
        <v>26</v>
      </c>
      <c r="D5" s="18" t="s">
        <v>35</v>
      </c>
      <c r="E5" s="17">
        <v>0.40277777777777773</v>
      </c>
      <c r="F5" s="17">
        <v>0.45833333333333331</v>
      </c>
      <c r="G5" s="17">
        <v>4.1666666666666664E-2</v>
      </c>
      <c r="H5" s="1">
        <f t="shared" ref="H5:H23" si="0">F5-E5</f>
        <v>5.555555555555558E-2</v>
      </c>
      <c r="I5" s="1" t="s">
        <v>17</v>
      </c>
    </row>
    <row r="6" spans="3:10" x14ac:dyDescent="0.25">
      <c r="C6" t="s">
        <v>26</v>
      </c>
      <c r="D6" s="18" t="s">
        <v>36</v>
      </c>
      <c r="E6" s="17">
        <v>0.45833333333333331</v>
      </c>
      <c r="F6" s="17">
        <v>0.4861111111111111</v>
      </c>
      <c r="G6" s="17">
        <v>2.0833333333333332E-2</v>
      </c>
      <c r="H6" s="1">
        <f t="shared" si="0"/>
        <v>2.777777777777779E-2</v>
      </c>
      <c r="I6" s="1" t="s">
        <v>19</v>
      </c>
    </row>
    <row r="7" spans="3:10" x14ac:dyDescent="0.25">
      <c r="C7" t="s">
        <v>10</v>
      </c>
      <c r="D7" s="18" t="s">
        <v>37</v>
      </c>
      <c r="E7" s="17">
        <v>0.53472222222222221</v>
      </c>
      <c r="F7" s="17">
        <v>0.5625</v>
      </c>
      <c r="G7" s="17">
        <v>2.7777777777777776E-2</v>
      </c>
      <c r="H7" s="1">
        <f t="shared" ref="H7" si="1">F7-E7</f>
        <v>2.777777777777779E-2</v>
      </c>
      <c r="I7" s="1" t="s">
        <v>19</v>
      </c>
    </row>
    <row r="8" spans="3:10" x14ac:dyDescent="0.25">
      <c r="C8" t="s">
        <v>10</v>
      </c>
      <c r="D8" s="18" t="s">
        <v>38</v>
      </c>
      <c r="E8" s="17">
        <v>0.56944444444444442</v>
      </c>
      <c r="F8" s="17">
        <v>0.59375</v>
      </c>
      <c r="G8" s="17">
        <v>2.0833333333333332E-2</v>
      </c>
      <c r="H8" s="1">
        <f t="shared" si="0"/>
        <v>2.430555555555558E-2</v>
      </c>
      <c r="I8" s="1" t="s">
        <v>19</v>
      </c>
    </row>
    <row r="9" spans="3:10" x14ac:dyDescent="0.25">
      <c r="C9" t="s">
        <v>10</v>
      </c>
      <c r="D9" s="18" t="s">
        <v>39</v>
      </c>
      <c r="E9" s="17">
        <v>0.60416666666666663</v>
      </c>
      <c r="F9" s="17">
        <v>0.625</v>
      </c>
      <c r="G9" s="17">
        <v>2.0833333333333332E-2</v>
      </c>
      <c r="H9" s="1">
        <f t="shared" ref="H9" si="2">F9-E9</f>
        <v>2.083333333333337E-2</v>
      </c>
      <c r="I9" s="1" t="s">
        <v>19</v>
      </c>
    </row>
    <row r="10" spans="3:10" x14ac:dyDescent="0.25">
      <c r="C10" t="s">
        <v>31</v>
      </c>
      <c r="D10" s="18" t="s">
        <v>40</v>
      </c>
      <c r="E10" s="17">
        <v>0.625</v>
      </c>
      <c r="F10" s="17">
        <v>0.64583333333333337</v>
      </c>
      <c r="G10" s="17">
        <v>2.0833333333333332E-2</v>
      </c>
      <c r="H10" s="1">
        <f t="shared" si="0"/>
        <v>2.083333333333337E-2</v>
      </c>
      <c r="I10" s="1" t="s">
        <v>19</v>
      </c>
    </row>
    <row r="11" spans="3:10" x14ac:dyDescent="0.25">
      <c r="C11" t="s">
        <v>31</v>
      </c>
      <c r="D11" s="18" t="s">
        <v>41</v>
      </c>
      <c r="E11" s="17">
        <v>0.61805555555555558</v>
      </c>
      <c r="F11" s="17">
        <v>0.67013888888888884</v>
      </c>
      <c r="G11" s="17">
        <v>4.1666666666666664E-2</v>
      </c>
      <c r="H11" s="1">
        <f t="shared" si="0"/>
        <v>5.2083333333333259E-2</v>
      </c>
      <c r="I11" s="1" t="s">
        <v>19</v>
      </c>
    </row>
    <row r="12" spans="3:10" x14ac:dyDescent="0.25">
      <c r="C12" t="s">
        <v>26</v>
      </c>
      <c r="D12" s="18" t="s">
        <v>42</v>
      </c>
      <c r="E12" s="17">
        <v>0.67013888888888884</v>
      </c>
      <c r="F12" s="17">
        <v>0.74305555555555547</v>
      </c>
      <c r="G12" s="17">
        <v>7.2916666666666671E-2</v>
      </c>
      <c r="H12" s="1">
        <f t="shared" si="0"/>
        <v>7.291666666666663E-2</v>
      </c>
      <c r="I12" s="1" t="s">
        <v>19</v>
      </c>
    </row>
    <row r="13" spans="3:10" x14ac:dyDescent="0.25">
      <c r="D13" s="2"/>
      <c r="E13" s="17"/>
      <c r="F13" s="17"/>
      <c r="G13" s="17"/>
      <c r="H13" s="1">
        <f t="shared" si="0"/>
        <v>0</v>
      </c>
      <c r="I13" s="1"/>
      <c r="J13" s="2"/>
    </row>
    <row r="14" spans="3:10" x14ac:dyDescent="0.25">
      <c r="D14" s="2"/>
      <c r="E14" s="17"/>
      <c r="F14" s="17"/>
      <c r="G14" s="17"/>
      <c r="H14" s="1">
        <f t="shared" si="0"/>
        <v>0</v>
      </c>
      <c r="I14" s="1"/>
    </row>
    <row r="15" spans="3:10" x14ac:dyDescent="0.25">
      <c r="D15" s="2"/>
      <c r="E15" s="17"/>
      <c r="F15" s="17"/>
      <c r="G15" s="17"/>
      <c r="H15" s="1">
        <f t="shared" si="0"/>
        <v>0</v>
      </c>
      <c r="I15" s="1"/>
    </row>
    <row r="16" spans="3:10" x14ac:dyDescent="0.25">
      <c r="D16" s="2"/>
      <c r="E16" s="17"/>
      <c r="F16" s="17"/>
      <c r="G16" s="17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0.375</v>
      </c>
      <c r="F25" s="1">
        <f>MAX(F4:F24)</f>
        <v>0.74305555555555547</v>
      </c>
      <c r="G25" s="1">
        <f>F25-E25</f>
        <v>0.36805555555555547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>
        <f>E28/E38</f>
        <v>0</v>
      </c>
    </row>
    <row r="29" spans="2:10" x14ac:dyDescent="0.25">
      <c r="B29">
        <v>2</v>
      </c>
      <c r="C29" t="s">
        <v>26</v>
      </c>
      <c r="D29" s="4">
        <f t="shared" ref="D29:D37" si="3" xml:space="preserve"> SUMIF($C$4:$C$24,C29, $G$4:$G$24)</f>
        <v>0.16319444444444445</v>
      </c>
      <c r="E29" s="4">
        <f t="shared" ref="E29:E37" si="4" xml:space="preserve"> SUMIF($C$4:$C$24,C29, $H$4:$H$24)</f>
        <v>0.18402777777777773</v>
      </c>
      <c r="F29" s="5">
        <f>E29/E38</f>
        <v>0.55789473684210511</v>
      </c>
    </row>
    <row r="30" spans="2:10" x14ac:dyDescent="0.25">
      <c r="B30">
        <v>3</v>
      </c>
      <c r="C30" t="s">
        <v>10</v>
      </c>
      <c r="D30" s="4">
        <f t="shared" si="3"/>
        <v>6.9444444444444434E-2</v>
      </c>
      <c r="E30" s="4">
        <f t="shared" si="4"/>
        <v>7.2916666666666741E-2</v>
      </c>
      <c r="F30" s="5">
        <f>E30/E38</f>
        <v>0.22105263157894758</v>
      </c>
    </row>
    <row r="31" spans="2:10" x14ac:dyDescent="0.25">
      <c r="B31">
        <v>4</v>
      </c>
      <c r="C31" t="s">
        <v>12</v>
      </c>
      <c r="D31" s="4">
        <f t="shared" si="3"/>
        <v>0</v>
      </c>
      <c r="E31" s="4">
        <f t="shared" si="4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3"/>
        <v>6.25E-2</v>
      </c>
      <c r="E32" s="4">
        <f t="shared" si="4"/>
        <v>7.291666666666663E-2</v>
      </c>
      <c r="F32" s="5">
        <f>E32/E38</f>
        <v>0.22105263157894725</v>
      </c>
    </row>
    <row r="33" spans="2:7" x14ac:dyDescent="0.25">
      <c r="B33">
        <v>6</v>
      </c>
      <c r="C33" t="s">
        <v>32</v>
      </c>
      <c r="D33" s="4">
        <f t="shared" si="3"/>
        <v>0</v>
      </c>
      <c r="E33" s="4">
        <f t="shared" si="4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3"/>
        <v>0</v>
      </c>
      <c r="E34" s="4">
        <f t="shared" si="4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3"/>
        <v>0</v>
      </c>
      <c r="E35" s="4">
        <f t="shared" si="4"/>
        <v>0</v>
      </c>
      <c r="F35" s="5">
        <f>E35/$E$38</f>
        <v>0</v>
      </c>
    </row>
    <row r="36" spans="2:7" x14ac:dyDescent="0.25">
      <c r="B36">
        <v>9</v>
      </c>
      <c r="C36" t="s">
        <v>33</v>
      </c>
      <c r="D36" s="4">
        <f t="shared" si="3"/>
        <v>0</v>
      </c>
      <c r="E36" s="4">
        <f t="shared" si="4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3"/>
        <v>0</v>
      </c>
      <c r="E37" s="4">
        <f t="shared" si="4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0.2951388888888889</v>
      </c>
      <c r="E38" s="7">
        <f>SUM(E28:E37)</f>
        <v>0.3298611111111111</v>
      </c>
      <c r="F38" s="8">
        <f>E38/E38</f>
        <v>1</v>
      </c>
      <c r="G38" s="8">
        <f>E38/D39</f>
        <v>0.98958333333333337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>
    <tabColor rgb="FFFF0000"/>
  </sheetPr>
  <dimension ref="B3:J39"/>
  <sheetViews>
    <sheetView workbookViewId="0">
      <selection activeCell="J16" sqref="J16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E4" s="17"/>
      <c r="F4" s="17"/>
      <c r="G4" s="17"/>
      <c r="H4" s="1">
        <f>F4-E4</f>
        <v>0</v>
      </c>
      <c r="I4" s="1"/>
    </row>
    <row r="5" spans="3:10" x14ac:dyDescent="0.25">
      <c r="E5" s="17"/>
      <c r="F5" s="17"/>
      <c r="G5" s="17"/>
      <c r="H5" s="1">
        <f t="shared" ref="H5:H23" si="0">F5-E5</f>
        <v>0</v>
      </c>
      <c r="I5" s="1"/>
    </row>
    <row r="6" spans="3:10" x14ac:dyDescent="0.25">
      <c r="E6" s="1"/>
      <c r="F6" s="1"/>
      <c r="G6" s="1"/>
      <c r="H6" s="1">
        <f t="shared" si="0"/>
        <v>0</v>
      </c>
      <c r="I6" s="1"/>
    </row>
    <row r="7" spans="3:10" x14ac:dyDescent="0.25">
      <c r="E7" s="1"/>
      <c r="F7" s="1"/>
      <c r="G7" s="1"/>
      <c r="H7" s="1">
        <f t="shared" si="0"/>
        <v>0</v>
      </c>
      <c r="I7" s="1"/>
    </row>
    <row r="8" spans="3:10" x14ac:dyDescent="0.25">
      <c r="D8" s="2"/>
      <c r="E8" s="1"/>
      <c r="F8" s="1"/>
      <c r="G8" s="1"/>
      <c r="H8" s="1">
        <f t="shared" si="0"/>
        <v>0</v>
      </c>
      <c r="I8" s="1"/>
    </row>
    <row r="9" spans="3:10" x14ac:dyDescent="0.25">
      <c r="D9" s="2"/>
      <c r="E9" s="1"/>
      <c r="F9" s="1"/>
      <c r="G9" s="1"/>
      <c r="H9" s="1">
        <f t="shared" si="0"/>
        <v>0</v>
      </c>
      <c r="I9" s="1"/>
    </row>
    <row r="10" spans="3:10" x14ac:dyDescent="0.25">
      <c r="D10" s="2"/>
      <c r="E10" s="1"/>
      <c r="F10" s="1"/>
      <c r="G10" s="1"/>
      <c r="H10" s="1">
        <f t="shared" si="0"/>
        <v>0</v>
      </c>
      <c r="I10" s="1"/>
    </row>
    <row r="11" spans="3:10" x14ac:dyDescent="0.25">
      <c r="D11" s="2"/>
      <c r="E11" s="1"/>
      <c r="F11" s="1"/>
      <c r="G11" s="1"/>
      <c r="H11" s="1">
        <f t="shared" si="0"/>
        <v>0</v>
      </c>
      <c r="I11" s="1"/>
    </row>
    <row r="12" spans="3:10" x14ac:dyDescent="0.25">
      <c r="D12" s="2"/>
      <c r="E12" s="1"/>
      <c r="F12" s="1"/>
      <c r="G12" s="1"/>
      <c r="H12" s="1">
        <f t="shared" si="0"/>
        <v>0</v>
      </c>
      <c r="I12" s="1"/>
    </row>
    <row r="13" spans="3:10" x14ac:dyDescent="0.25">
      <c r="D13" s="2"/>
      <c r="E13" s="1"/>
      <c r="F13" s="1"/>
      <c r="G13" s="1"/>
      <c r="H13" s="1">
        <f t="shared" si="0"/>
        <v>0</v>
      </c>
      <c r="I13" s="1"/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</v>
      </c>
      <c r="E29" s="4">
        <f t="shared" ref="E29:E37" si="2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>
    <tabColor rgb="FF00B050"/>
  </sheetPr>
  <dimension ref="B3:J39"/>
  <sheetViews>
    <sheetView topLeftCell="A3" workbookViewId="0">
      <selection activeCell="D4" sqref="D4:D7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2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0.3576388888888889</v>
      </c>
      <c r="F4" s="17">
        <v>0.39583333333333331</v>
      </c>
      <c r="G4" s="17">
        <v>4.1666666666666664E-2</v>
      </c>
      <c r="H4" s="1">
        <f>F4-E4</f>
        <v>3.819444444444442E-2</v>
      </c>
      <c r="I4" s="1" t="s">
        <v>17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0.41666666666666669</v>
      </c>
      <c r="F6" s="17">
        <v>0.47916666666666669</v>
      </c>
      <c r="G6" s="17">
        <v>8.3333333333333329E-2</v>
      </c>
      <c r="H6" s="1">
        <f t="shared" si="0"/>
        <v>6.25E-2</v>
      </c>
      <c r="I6" s="1" t="s">
        <v>17</v>
      </c>
    </row>
    <row r="7" spans="3:10" x14ac:dyDescent="0.25">
      <c r="C7" t="s">
        <v>26</v>
      </c>
      <c r="D7" s="18" t="s">
        <v>37</v>
      </c>
      <c r="E7" s="17">
        <v>0.47916666666666669</v>
      </c>
      <c r="F7" s="17">
        <v>0.52083333333333337</v>
      </c>
      <c r="G7" s="17">
        <v>2.0833333333333332E-2</v>
      </c>
      <c r="H7" s="1">
        <f t="shared" si="0"/>
        <v>4.1666666666666685E-2</v>
      </c>
      <c r="I7" s="1" t="s">
        <v>19</v>
      </c>
    </row>
    <row r="8" spans="3:10" x14ac:dyDescent="0.25">
      <c r="C8" t="s">
        <v>26</v>
      </c>
      <c r="D8" s="18" t="s">
        <v>38</v>
      </c>
      <c r="E8" s="17">
        <v>0.54166666666666663</v>
      </c>
      <c r="F8" s="17">
        <v>0.58333333333333337</v>
      </c>
      <c r="G8" s="17">
        <v>4.1666666666666664E-2</v>
      </c>
      <c r="H8" s="1">
        <f t="shared" si="0"/>
        <v>4.1666666666666741E-2</v>
      </c>
      <c r="I8" s="1" t="s">
        <v>17</v>
      </c>
    </row>
    <row r="9" spans="3:10" x14ac:dyDescent="0.25">
      <c r="C9" t="s">
        <v>26</v>
      </c>
      <c r="D9" s="18" t="s">
        <v>39</v>
      </c>
      <c r="E9" s="17">
        <v>0.58333333333333337</v>
      </c>
      <c r="F9" s="17">
        <v>0.59722222222222221</v>
      </c>
      <c r="G9" s="17">
        <v>1.3888888888888888E-2</v>
      </c>
      <c r="H9" s="1">
        <f t="shared" ref="H9:H12" si="1">F9-E9</f>
        <v>1.388888888888884E-2</v>
      </c>
      <c r="I9" s="1" t="s">
        <v>19</v>
      </c>
    </row>
    <row r="10" spans="3:10" x14ac:dyDescent="0.25">
      <c r="C10" t="s">
        <v>26</v>
      </c>
      <c r="D10" s="18" t="s">
        <v>40</v>
      </c>
      <c r="E10" s="17">
        <v>0.61111111111111105</v>
      </c>
      <c r="F10" s="17">
        <v>0.63888888888888895</v>
      </c>
      <c r="G10" s="17">
        <v>2.7777777777777776E-2</v>
      </c>
      <c r="H10" s="1">
        <f t="shared" si="1"/>
        <v>2.7777777777777901E-2</v>
      </c>
      <c r="I10" s="1" t="s">
        <v>17</v>
      </c>
    </row>
    <row r="11" spans="3:10" x14ac:dyDescent="0.25">
      <c r="C11" t="s">
        <v>27</v>
      </c>
      <c r="D11" s="18" t="s">
        <v>41</v>
      </c>
      <c r="E11" s="17">
        <v>0.65277777777777779</v>
      </c>
      <c r="F11" s="17">
        <v>0.67708333333333337</v>
      </c>
      <c r="G11" s="17">
        <v>2.0833333333333332E-2</v>
      </c>
      <c r="H11" s="1">
        <f t="shared" si="1"/>
        <v>2.430555555555558E-2</v>
      </c>
      <c r="I11" s="1" t="s">
        <v>19</v>
      </c>
    </row>
    <row r="12" spans="3:10" x14ac:dyDescent="0.25">
      <c r="C12" t="s">
        <v>30</v>
      </c>
      <c r="D12" s="18" t="s">
        <v>42</v>
      </c>
      <c r="E12" s="17">
        <v>0.67708333333333337</v>
      </c>
      <c r="F12" s="17">
        <v>0.69097222222222221</v>
      </c>
      <c r="G12" s="17">
        <v>1.3888888888888888E-2</v>
      </c>
      <c r="H12" s="1">
        <f t="shared" si="1"/>
        <v>1.388888888888884E-2</v>
      </c>
      <c r="I12" s="1" t="s">
        <v>17</v>
      </c>
    </row>
    <row r="13" spans="3:10" x14ac:dyDescent="0.25">
      <c r="C13" t="s">
        <v>26</v>
      </c>
      <c r="D13" s="18" t="s">
        <v>43</v>
      </c>
      <c r="E13" s="17">
        <v>0.69097222222222221</v>
      </c>
      <c r="F13" s="17">
        <v>0.70138888888888884</v>
      </c>
      <c r="G13" s="17">
        <v>1.0416666666666666E-2</v>
      </c>
      <c r="H13" s="1">
        <f t="shared" si="0"/>
        <v>1.041666666666663E-2</v>
      </c>
      <c r="I13" s="1" t="s">
        <v>19</v>
      </c>
      <c r="J13" s="2"/>
    </row>
    <row r="14" spans="3:10" x14ac:dyDescent="0.25">
      <c r="C14" t="s">
        <v>26</v>
      </c>
      <c r="D14" s="18" t="s">
        <v>44</v>
      </c>
      <c r="E14" s="17">
        <v>0.75</v>
      </c>
      <c r="F14" s="17">
        <v>0.78472222222222221</v>
      </c>
      <c r="G14" s="17">
        <v>3.4722222222222224E-2</v>
      </c>
      <c r="H14" s="1">
        <f t="shared" si="0"/>
        <v>3.472222222222221E-2</v>
      </c>
      <c r="I14" s="1" t="s">
        <v>17</v>
      </c>
    </row>
    <row r="15" spans="3:10" x14ac:dyDescent="0.25">
      <c r="C15" t="s">
        <v>26</v>
      </c>
      <c r="D15" s="18" t="s">
        <v>45</v>
      </c>
      <c r="E15" s="17">
        <v>0.78472222222222221</v>
      </c>
      <c r="F15" s="17">
        <v>0.79513888888888884</v>
      </c>
      <c r="G15" s="17">
        <v>1.0416666666666666E-2</v>
      </c>
      <c r="H15" s="1">
        <f t="shared" si="0"/>
        <v>1.041666666666663E-2</v>
      </c>
      <c r="I15" s="1" t="s">
        <v>17</v>
      </c>
    </row>
    <row r="16" spans="3:10" x14ac:dyDescent="0.25">
      <c r="C16" t="s">
        <v>26</v>
      </c>
      <c r="D16" s="18" t="s">
        <v>46</v>
      </c>
      <c r="E16" s="17">
        <v>0.79513888888888884</v>
      </c>
      <c r="F16" s="17">
        <v>0.8125</v>
      </c>
      <c r="G16" s="17">
        <v>1.7361111111111112E-2</v>
      </c>
      <c r="H16" s="1">
        <f t="shared" si="0"/>
        <v>1.736111111111116E-2</v>
      </c>
      <c r="I16" s="1" t="s">
        <v>17</v>
      </c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0.3576388888888889</v>
      </c>
      <c r="F25" s="1">
        <f>MAX(F4:F24)</f>
        <v>0.8125</v>
      </c>
      <c r="G25" s="1">
        <f>F25-E25</f>
        <v>0.4548611111111111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4.1666666666666664E-2</v>
      </c>
      <c r="E28" s="4">
        <f xml:space="preserve"> SUMIF($C$4:$C$24,C28, $H$4:$H$24)</f>
        <v>4.5138888888888951E-2</v>
      </c>
      <c r="F28" s="5">
        <f>E28/E38</f>
        <v>0.12621359223300985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0.30208333333333337</v>
      </c>
      <c r="E29" s="4">
        <f t="shared" ref="E29:E37" si="3" xml:space="preserve"> SUMIF($C$4:$C$24,C29, $H$4:$H$24)</f>
        <v>0.29861111111111122</v>
      </c>
      <c r="F29" s="5">
        <f>E29/E38</f>
        <v>0.83495145631067968</v>
      </c>
    </row>
    <row r="30" spans="2:10" x14ac:dyDescent="0.25">
      <c r="B30">
        <v>3</v>
      </c>
      <c r="C30" t="s">
        <v>10</v>
      </c>
      <c r="D30" s="4">
        <f t="shared" si="2"/>
        <v>0</v>
      </c>
      <c r="E30" s="4">
        <f t="shared" si="3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2"/>
        <v>0</v>
      </c>
      <c r="E31" s="4">
        <f t="shared" si="3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2"/>
        <v>0</v>
      </c>
      <c r="E32" s="4">
        <f t="shared" si="3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2"/>
        <v>0</v>
      </c>
      <c r="E33" s="4">
        <f t="shared" si="3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2"/>
        <v>0</v>
      </c>
      <c r="E34" s="4">
        <f t="shared" si="3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2"/>
        <v>1.3888888888888888E-2</v>
      </c>
      <c r="E35" s="4">
        <f t="shared" si="3"/>
        <v>1.388888888888884E-2</v>
      </c>
      <c r="F35" s="5">
        <f>E35/$E$38</f>
        <v>3.8834951456310531E-2</v>
      </c>
    </row>
    <row r="36" spans="2:7" x14ac:dyDescent="0.25">
      <c r="B36">
        <v>9</v>
      </c>
      <c r="C36" t="s">
        <v>33</v>
      </c>
      <c r="D36" s="4">
        <f t="shared" si="2"/>
        <v>0</v>
      </c>
      <c r="E36" s="4">
        <f t="shared" si="3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0.35763888888888895</v>
      </c>
      <c r="E38" s="7">
        <f>SUM(E28:E37)</f>
        <v>0.35763888888888901</v>
      </c>
      <c r="F38" s="8">
        <f>E38/E38</f>
        <v>1</v>
      </c>
      <c r="G38" s="8">
        <f>E38/D39</f>
        <v>1.0729166666666672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>
    <tabColor rgb="FF00B050"/>
  </sheetPr>
  <dimension ref="B3:J39"/>
  <sheetViews>
    <sheetView workbookViewId="0">
      <selection activeCell="D4" sqref="D4:D13"/>
    </sheetView>
  </sheetViews>
  <sheetFormatPr defaultRowHeight="15" x14ac:dyDescent="0.25"/>
  <cols>
    <col min="1" max="1" width="3.85546875" customWidth="1"/>
    <col min="2" max="2" width="3" customWidth="1"/>
    <col min="3" max="3" width="13.5703125" bestFit="1" customWidth="1"/>
    <col min="4" max="4" width="38.28515625" customWidth="1"/>
    <col min="9" max="9" width="24.4257812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26</v>
      </c>
      <c r="D4" s="18" t="s">
        <v>34</v>
      </c>
      <c r="E4" s="17">
        <v>0.35069444444444442</v>
      </c>
      <c r="F4" s="17">
        <v>0.37847222222222227</v>
      </c>
      <c r="G4" s="17">
        <v>2.0833333333333332E-2</v>
      </c>
      <c r="H4" s="1">
        <f>F4-E4</f>
        <v>2.7777777777777846E-2</v>
      </c>
      <c r="I4" s="1" t="s">
        <v>19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10</v>
      </c>
      <c r="D6" s="18" t="s">
        <v>36</v>
      </c>
      <c r="E6" s="17">
        <v>0.41666666666666669</v>
      </c>
      <c r="F6" s="17">
        <v>0.51041666666666663</v>
      </c>
      <c r="G6" s="17">
        <v>9.375E-2</v>
      </c>
      <c r="H6" s="1">
        <f t="shared" si="0"/>
        <v>9.3749999999999944E-2</v>
      </c>
      <c r="I6" s="1" t="s">
        <v>19</v>
      </c>
    </row>
    <row r="7" spans="3:10" x14ac:dyDescent="0.25">
      <c r="C7" t="s">
        <v>32</v>
      </c>
      <c r="D7" s="18" t="s">
        <v>37</v>
      </c>
      <c r="E7" s="17">
        <v>0.54166666666666663</v>
      </c>
      <c r="F7" s="17">
        <v>0.58333333333333337</v>
      </c>
      <c r="G7" s="17">
        <v>4.1666666666666664E-2</v>
      </c>
      <c r="H7" s="1">
        <f t="shared" ref="H7:H8" si="1">F7-E7</f>
        <v>4.1666666666666741E-2</v>
      </c>
      <c r="I7" s="1" t="s">
        <v>17</v>
      </c>
    </row>
    <row r="8" spans="3:10" x14ac:dyDescent="0.25">
      <c r="C8" t="s">
        <v>10</v>
      </c>
      <c r="D8" s="18" t="s">
        <v>38</v>
      </c>
      <c r="E8" s="17">
        <v>0.58333333333333337</v>
      </c>
      <c r="F8" s="17">
        <v>0.625</v>
      </c>
      <c r="G8" s="17">
        <v>4.1666666666666664E-2</v>
      </c>
      <c r="H8" s="1">
        <f t="shared" si="1"/>
        <v>4.166666666666663E-2</v>
      </c>
      <c r="I8" s="1" t="s">
        <v>19</v>
      </c>
    </row>
    <row r="9" spans="3:10" x14ac:dyDescent="0.25">
      <c r="C9" t="s">
        <v>32</v>
      </c>
      <c r="D9" s="18" t="s">
        <v>39</v>
      </c>
      <c r="E9" s="17">
        <v>0.625</v>
      </c>
      <c r="F9" s="17">
        <v>0.65972222222222221</v>
      </c>
      <c r="G9" s="17">
        <v>4.1666666666666664E-2</v>
      </c>
      <c r="H9" s="1">
        <f t="shared" si="0"/>
        <v>3.472222222222221E-2</v>
      </c>
      <c r="I9" s="1" t="s">
        <v>17</v>
      </c>
    </row>
    <row r="10" spans="3:10" x14ac:dyDescent="0.25">
      <c r="C10" t="s">
        <v>27</v>
      </c>
      <c r="D10" s="18" t="s">
        <v>40</v>
      </c>
      <c r="E10" s="17">
        <v>0.65972222222222221</v>
      </c>
      <c r="F10" s="17">
        <v>0.69791666666666663</v>
      </c>
      <c r="G10" s="17">
        <v>4.1666666666666664E-2</v>
      </c>
      <c r="H10" s="1">
        <f t="shared" si="0"/>
        <v>3.819444444444442E-2</v>
      </c>
      <c r="I10" s="1" t="s">
        <v>17</v>
      </c>
    </row>
    <row r="11" spans="3:10" x14ac:dyDescent="0.25">
      <c r="C11" t="s">
        <v>30</v>
      </c>
      <c r="D11" s="18" t="s">
        <v>41</v>
      </c>
      <c r="E11" s="17">
        <v>0.70833333333333337</v>
      </c>
      <c r="F11" s="17">
        <v>0.75694444444444453</v>
      </c>
      <c r="G11" s="17">
        <v>4.1666666666666664E-2</v>
      </c>
      <c r="H11" s="1">
        <f t="shared" si="0"/>
        <v>4.861111111111116E-2</v>
      </c>
      <c r="I11" s="1" t="s">
        <v>19</v>
      </c>
    </row>
    <row r="12" spans="3:10" x14ac:dyDescent="0.25">
      <c r="C12" t="s">
        <v>32</v>
      </c>
      <c r="D12" s="18" t="s">
        <v>42</v>
      </c>
      <c r="E12" s="17">
        <v>0.75694444444444453</v>
      </c>
      <c r="F12" s="17">
        <v>0.78472222222222221</v>
      </c>
      <c r="G12" s="17">
        <v>2.7777777777777776E-2</v>
      </c>
      <c r="H12" s="1">
        <f t="shared" si="0"/>
        <v>2.7777777777777679E-2</v>
      </c>
      <c r="I12" s="1" t="s">
        <v>19</v>
      </c>
    </row>
    <row r="13" spans="3:10" x14ac:dyDescent="0.25">
      <c r="C13" t="s">
        <v>32</v>
      </c>
      <c r="D13" s="18" t="s">
        <v>43</v>
      </c>
      <c r="E13" s="17">
        <v>0.85416666666666663</v>
      </c>
      <c r="F13" s="17">
        <v>0.875</v>
      </c>
      <c r="G13" s="17">
        <v>2.0833333333333332E-2</v>
      </c>
      <c r="H13" s="1">
        <f t="shared" si="0"/>
        <v>2.083333333333337E-2</v>
      </c>
      <c r="I13" s="1" t="s">
        <v>19</v>
      </c>
      <c r="J13" s="2"/>
    </row>
    <row r="14" spans="3:10" x14ac:dyDescent="0.25">
      <c r="D14" s="18"/>
      <c r="E14" s="17"/>
      <c r="F14" s="17"/>
      <c r="G14" s="17"/>
      <c r="H14" s="1">
        <f t="shared" si="0"/>
        <v>0</v>
      </c>
      <c r="I14" s="1"/>
    </row>
    <row r="15" spans="3:10" x14ac:dyDescent="0.25">
      <c r="D15" s="18"/>
      <c r="E15" s="17"/>
      <c r="F15" s="17"/>
      <c r="G15" s="17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0.35069444444444442</v>
      </c>
      <c r="F25" s="1">
        <f>MAX(F4:F24)</f>
        <v>0.875</v>
      </c>
      <c r="G25" s="1">
        <f>F25-E25</f>
        <v>0.52430555555555558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6.25E-2</v>
      </c>
      <c r="E28" s="4">
        <f xml:space="preserve"> SUMIF($C$4:$C$24,C28, $H$4:$H$24)</f>
        <v>5.902777777777779E-2</v>
      </c>
      <c r="F28" s="5">
        <f>E28/E38</f>
        <v>0.14912280701754388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2.0833333333333332E-2</v>
      </c>
      <c r="E29" s="4">
        <f t="shared" ref="E29:E37" si="3" xml:space="preserve"> SUMIF($C$4:$C$24,C29, $H$4:$H$24)</f>
        <v>2.7777777777777846E-2</v>
      </c>
      <c r="F29" s="5">
        <f>E29/E38</f>
        <v>7.0175438596491391E-2</v>
      </c>
    </row>
    <row r="30" spans="2:10" x14ac:dyDescent="0.25">
      <c r="B30">
        <v>3</v>
      </c>
      <c r="C30" t="s">
        <v>10</v>
      </c>
      <c r="D30" s="4">
        <f t="shared" si="2"/>
        <v>0.13541666666666666</v>
      </c>
      <c r="E30" s="4">
        <f t="shared" si="3"/>
        <v>0.13541666666666657</v>
      </c>
      <c r="F30" s="5">
        <f>E30/E38</f>
        <v>0.34210526315789447</v>
      </c>
    </row>
    <row r="31" spans="2:10" x14ac:dyDescent="0.25">
      <c r="B31">
        <v>4</v>
      </c>
      <c r="C31" t="s">
        <v>12</v>
      </c>
      <c r="D31" s="4">
        <f t="shared" si="2"/>
        <v>0</v>
      </c>
      <c r="E31" s="4">
        <f t="shared" si="3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2"/>
        <v>0</v>
      </c>
      <c r="E32" s="4">
        <f t="shared" si="3"/>
        <v>0</v>
      </c>
      <c r="F32" s="5">
        <f>E32/E38</f>
        <v>0</v>
      </c>
    </row>
    <row r="33" spans="2:7" x14ac:dyDescent="0.25">
      <c r="B33">
        <v>6</v>
      </c>
      <c r="C33" t="s">
        <v>32</v>
      </c>
      <c r="D33" s="4">
        <f t="shared" si="2"/>
        <v>0.13194444444444445</v>
      </c>
      <c r="E33" s="4">
        <f t="shared" si="3"/>
        <v>0.125</v>
      </c>
      <c r="F33" s="5">
        <f>E33/E38</f>
        <v>0.31578947368421051</v>
      </c>
    </row>
    <row r="34" spans="2:7" x14ac:dyDescent="0.25">
      <c r="B34">
        <v>7</v>
      </c>
      <c r="C34" t="s">
        <v>28</v>
      </c>
      <c r="D34" s="4">
        <f t="shared" si="2"/>
        <v>0</v>
      </c>
      <c r="E34" s="4">
        <f t="shared" si="3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2"/>
        <v>4.1666666666666664E-2</v>
      </c>
      <c r="E35" s="4">
        <f t="shared" si="3"/>
        <v>4.861111111111116E-2</v>
      </c>
      <c r="F35" s="5">
        <f>E35/$E$38</f>
        <v>0.12280701754385977</v>
      </c>
    </row>
    <row r="36" spans="2:7" x14ac:dyDescent="0.25">
      <c r="B36">
        <v>9</v>
      </c>
      <c r="C36" t="s">
        <v>33</v>
      </c>
      <c r="D36" s="4">
        <f t="shared" si="2"/>
        <v>0</v>
      </c>
      <c r="E36" s="4">
        <f t="shared" si="3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0.3923611111111111</v>
      </c>
      <c r="E38" s="7">
        <f>SUM(E28:E37)</f>
        <v>0.39583333333333337</v>
      </c>
      <c r="F38" s="8">
        <f>E38/E38</f>
        <v>1</v>
      </c>
      <c r="G38" s="8">
        <f>E38/D39</f>
        <v>1.1875000000000002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>
    <tabColor rgb="FFFF0000"/>
  </sheetPr>
  <dimension ref="B3:J39"/>
  <sheetViews>
    <sheetView topLeftCell="B1" zoomScale="90" zoomScaleNormal="90" workbookViewId="0">
      <selection activeCell="E19" sqref="E19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D4" s="18"/>
      <c r="E4" s="17"/>
      <c r="F4" s="17"/>
      <c r="G4" s="17"/>
      <c r="H4" s="1">
        <f>F4-E4</f>
        <v>0</v>
      </c>
      <c r="I4" s="1"/>
    </row>
    <row r="5" spans="3:10" x14ac:dyDescent="0.25">
      <c r="E5" s="17"/>
      <c r="F5" s="17"/>
      <c r="G5" s="17"/>
      <c r="H5" s="1">
        <f t="shared" ref="H5:H23" si="0">F5-E5</f>
        <v>0</v>
      </c>
      <c r="I5" s="1"/>
    </row>
    <row r="6" spans="3:10" x14ac:dyDescent="0.25">
      <c r="D6" s="18"/>
      <c r="E6" s="17"/>
      <c r="F6" s="17"/>
      <c r="G6" s="17"/>
      <c r="H6" s="1">
        <f t="shared" si="0"/>
        <v>0</v>
      </c>
      <c r="I6" s="1"/>
    </row>
    <row r="7" spans="3:10" x14ac:dyDescent="0.25">
      <c r="D7" s="18"/>
      <c r="E7" s="17"/>
      <c r="F7" s="17"/>
      <c r="G7" s="17"/>
      <c r="H7" s="1">
        <f t="shared" si="0"/>
        <v>0</v>
      </c>
      <c r="I7" s="1"/>
    </row>
    <row r="8" spans="3:10" x14ac:dyDescent="0.25">
      <c r="D8" s="18"/>
      <c r="E8" s="17"/>
      <c r="F8" s="17"/>
      <c r="G8" s="17"/>
      <c r="H8" s="1">
        <f t="shared" si="0"/>
        <v>0</v>
      </c>
      <c r="I8" s="1"/>
    </row>
    <row r="9" spans="3:10" x14ac:dyDescent="0.25">
      <c r="D9" s="2"/>
      <c r="E9" s="17"/>
      <c r="F9" s="17"/>
      <c r="G9" s="17"/>
      <c r="H9" s="1">
        <f t="shared" si="0"/>
        <v>0</v>
      </c>
      <c r="I9" s="1"/>
    </row>
    <row r="10" spans="3:10" x14ac:dyDescent="0.25">
      <c r="D10" s="2"/>
      <c r="E10" s="17"/>
      <c r="F10" s="17"/>
      <c r="G10" s="17"/>
      <c r="H10" s="1">
        <f t="shared" si="0"/>
        <v>0</v>
      </c>
      <c r="I10" s="1"/>
    </row>
    <row r="11" spans="3:10" x14ac:dyDescent="0.25">
      <c r="D11" s="18"/>
      <c r="E11" s="17"/>
      <c r="F11" s="17"/>
      <c r="G11" s="17"/>
      <c r="H11" s="1">
        <f t="shared" si="0"/>
        <v>0</v>
      </c>
      <c r="I11" s="1"/>
    </row>
    <row r="12" spans="3:10" x14ac:dyDescent="0.25">
      <c r="D12" s="2"/>
      <c r="E12" s="17"/>
      <c r="F12" s="17"/>
      <c r="G12" s="17"/>
      <c r="H12" s="1">
        <f t="shared" si="0"/>
        <v>0</v>
      </c>
      <c r="I12" s="1"/>
    </row>
    <row r="13" spans="3:10" x14ac:dyDescent="0.25">
      <c r="D13" s="2"/>
      <c r="E13" s="1"/>
      <c r="F13" s="1"/>
      <c r="G13" s="1"/>
      <c r="H13" s="1">
        <f t="shared" si="0"/>
        <v>0</v>
      </c>
      <c r="I13" s="1"/>
      <c r="J13" s="2"/>
    </row>
    <row r="14" spans="3:10" x14ac:dyDescent="0.25">
      <c r="E14" s="1"/>
      <c r="F14" s="1"/>
      <c r="G14" s="1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E18" s="1"/>
      <c r="F18" s="1"/>
      <c r="G18" s="1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</v>
      </c>
      <c r="E29" s="4">
        <f t="shared" ref="E29:E37" si="2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tabColor rgb="FFFF0000"/>
  </sheetPr>
  <dimension ref="B3:J39"/>
  <sheetViews>
    <sheetView topLeftCell="C1" workbookViewId="0">
      <selection activeCell="E19" sqref="E19"/>
    </sheetView>
  </sheetViews>
  <sheetFormatPr defaultRowHeight="15" x14ac:dyDescent="0.25"/>
  <cols>
    <col min="3" max="3" width="10" customWidth="1"/>
    <col min="4" max="4" width="38.28515625" customWidth="1"/>
    <col min="9" max="9" width="18.570312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D4" s="18"/>
      <c r="E4" s="17"/>
      <c r="F4" s="17"/>
      <c r="G4" s="17"/>
      <c r="H4" s="1">
        <f>F4-E4</f>
        <v>0</v>
      </c>
      <c r="I4" s="1"/>
    </row>
    <row r="5" spans="3:10" x14ac:dyDescent="0.25">
      <c r="E5" s="17"/>
      <c r="F5" s="17"/>
      <c r="G5" s="17"/>
      <c r="H5" s="1">
        <f t="shared" ref="H5:H23" si="0">F5-E5</f>
        <v>0</v>
      </c>
      <c r="I5" s="1"/>
    </row>
    <row r="6" spans="3:10" x14ac:dyDescent="0.25">
      <c r="D6" s="18"/>
      <c r="E6" s="17"/>
      <c r="F6" s="17"/>
      <c r="G6" s="17"/>
      <c r="H6" s="1">
        <f t="shared" si="0"/>
        <v>0</v>
      </c>
      <c r="I6" s="1"/>
    </row>
    <row r="7" spans="3:10" x14ac:dyDescent="0.25">
      <c r="D7" s="18"/>
      <c r="E7" s="17"/>
      <c r="F7" s="17"/>
      <c r="G7" s="17"/>
      <c r="H7" s="1">
        <f t="shared" si="0"/>
        <v>0</v>
      </c>
      <c r="I7" s="1"/>
    </row>
    <row r="8" spans="3:10" x14ac:dyDescent="0.25">
      <c r="D8" s="18"/>
      <c r="E8" s="17"/>
      <c r="F8" s="17"/>
      <c r="G8" s="17"/>
      <c r="H8" s="1">
        <f t="shared" si="0"/>
        <v>0</v>
      </c>
      <c r="I8" s="1"/>
    </row>
    <row r="9" spans="3:10" x14ac:dyDescent="0.25">
      <c r="D9" s="18"/>
      <c r="E9" s="17"/>
      <c r="F9" s="17"/>
      <c r="G9" s="17"/>
      <c r="H9" s="1">
        <f t="shared" si="0"/>
        <v>0</v>
      </c>
      <c r="I9" s="1"/>
    </row>
    <row r="10" spans="3:10" x14ac:dyDescent="0.25">
      <c r="D10" s="18"/>
      <c r="E10" s="17"/>
      <c r="F10" s="17"/>
      <c r="G10" s="17"/>
      <c r="H10" s="1">
        <f t="shared" si="0"/>
        <v>0</v>
      </c>
      <c r="I10" s="1"/>
    </row>
    <row r="11" spans="3:10" x14ac:dyDescent="0.25">
      <c r="D11" s="18"/>
      <c r="E11" s="17"/>
      <c r="F11" s="17"/>
      <c r="G11" s="17"/>
      <c r="H11" s="1">
        <f t="shared" si="0"/>
        <v>0</v>
      </c>
      <c r="I11" s="1"/>
    </row>
    <row r="12" spans="3:10" x14ac:dyDescent="0.25">
      <c r="D12" s="18"/>
      <c r="E12" s="17"/>
      <c r="F12" s="17"/>
      <c r="G12" s="17"/>
      <c r="H12" s="1">
        <f t="shared" si="0"/>
        <v>0</v>
      </c>
      <c r="I12" s="1"/>
    </row>
    <row r="13" spans="3:10" x14ac:dyDescent="0.25">
      <c r="D13" s="18"/>
      <c r="E13" s="17"/>
      <c r="F13" s="17"/>
      <c r="G13" s="17"/>
      <c r="H13" s="1">
        <f t="shared" si="0"/>
        <v>0</v>
      </c>
      <c r="I13" s="1"/>
      <c r="J13" s="2"/>
    </row>
    <row r="14" spans="3:10" x14ac:dyDescent="0.25">
      <c r="D14" s="18"/>
      <c r="E14" s="17"/>
      <c r="F14" s="17"/>
      <c r="G14" s="17"/>
      <c r="H14" s="1">
        <f t="shared" si="0"/>
        <v>0</v>
      </c>
      <c r="I14" s="1"/>
    </row>
    <row r="15" spans="3:10" x14ac:dyDescent="0.25">
      <c r="D15" s="18"/>
      <c r="E15" s="17"/>
      <c r="F15" s="17"/>
      <c r="G15" s="17"/>
      <c r="H15" s="1">
        <f t="shared" si="0"/>
        <v>0</v>
      </c>
      <c r="I15" s="1"/>
    </row>
    <row r="16" spans="3:10" x14ac:dyDescent="0.25">
      <c r="D16" s="18"/>
      <c r="E16" s="17"/>
      <c r="F16" s="17"/>
      <c r="G16" s="17"/>
      <c r="H16" s="1">
        <f t="shared" si="0"/>
        <v>0</v>
      </c>
      <c r="I16" s="1"/>
    </row>
    <row r="17" spans="2:10" x14ac:dyDescent="0.25">
      <c r="D17" s="18"/>
      <c r="E17" s="17"/>
      <c r="F17" s="17"/>
      <c r="G17" s="17"/>
      <c r="H17" s="1">
        <f t="shared" si="0"/>
        <v>0</v>
      </c>
      <c r="I17" s="1"/>
    </row>
    <row r="18" spans="2:10" x14ac:dyDescent="0.25">
      <c r="D18" s="18"/>
      <c r="E18" s="17"/>
      <c r="F18" s="17"/>
      <c r="G18" s="17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</v>
      </c>
      <c r="F25" s="1">
        <f>MAX(F4:F24)</f>
        <v>0</v>
      </c>
      <c r="G25" s="1">
        <f>F25-E25</f>
        <v>0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0</v>
      </c>
      <c r="E28" s="4">
        <f xml:space="preserve"> SUMIF($C$4:$C$24,C28, $H$4:$H$24)</f>
        <v>0</v>
      </c>
      <c r="F28" s="5" t="e">
        <f>E28/E38</f>
        <v>#DIV/0!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0</v>
      </c>
      <c r="E29" s="4">
        <f t="shared" ref="E29:E37" si="2" xml:space="preserve"> SUMIF($C$4:$C$24,C29, $H$4:$H$24)</f>
        <v>0</v>
      </c>
      <c r="F29" s="5" t="e">
        <f>E29/E38</f>
        <v>#DIV/0!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 t="e">
        <f>E30/E38</f>
        <v>#DIV/0!</v>
      </c>
    </row>
    <row r="31" spans="2:10" x14ac:dyDescent="0.25">
      <c r="B31">
        <v>4</v>
      </c>
      <c r="C31" t="s">
        <v>12</v>
      </c>
      <c r="D31" s="4">
        <f t="shared" si="1"/>
        <v>0</v>
      </c>
      <c r="E31" s="4">
        <f t="shared" si="2"/>
        <v>0</v>
      </c>
      <c r="F31" s="5" t="e">
        <f>E31/E38</f>
        <v>#DIV/0!</v>
      </c>
    </row>
    <row r="32" spans="2:10" x14ac:dyDescent="0.25">
      <c r="B32">
        <v>5</v>
      </c>
      <c r="C32" t="s">
        <v>31</v>
      </c>
      <c r="D32" s="4">
        <f t="shared" si="1"/>
        <v>0</v>
      </c>
      <c r="E32" s="4">
        <f t="shared" si="2"/>
        <v>0</v>
      </c>
      <c r="F32" s="5" t="e">
        <f>E32/E38</f>
        <v>#DIV/0!</v>
      </c>
    </row>
    <row r="33" spans="2:7" x14ac:dyDescent="0.25">
      <c r="B33">
        <v>6</v>
      </c>
      <c r="C33" t="s">
        <v>32</v>
      </c>
      <c r="D33" s="4">
        <f t="shared" si="1"/>
        <v>0</v>
      </c>
      <c r="E33" s="4">
        <f t="shared" si="2"/>
        <v>0</v>
      </c>
      <c r="F33" s="5" t="e">
        <f>E33/E38</f>
        <v>#DIV/0!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 t="e">
        <f>E34/$E$38</f>
        <v>#DIV/0!</v>
      </c>
    </row>
    <row r="35" spans="2:7" x14ac:dyDescent="0.25">
      <c r="B35">
        <v>8</v>
      </c>
      <c r="C35" t="s">
        <v>30</v>
      </c>
      <c r="D35" s="4">
        <f t="shared" si="1"/>
        <v>0</v>
      </c>
      <c r="E35" s="4">
        <f t="shared" si="2"/>
        <v>0</v>
      </c>
      <c r="F35" s="5" t="e">
        <f>E35/$E$38</f>
        <v>#DIV/0!</v>
      </c>
    </row>
    <row r="36" spans="2:7" x14ac:dyDescent="0.25">
      <c r="B36">
        <v>9</v>
      </c>
      <c r="C36" t="s">
        <v>33</v>
      </c>
      <c r="D36" s="4">
        <f t="shared" si="1"/>
        <v>0</v>
      </c>
      <c r="E36" s="4">
        <f t="shared" si="2"/>
        <v>0</v>
      </c>
      <c r="F36" s="5" t="e">
        <f>E36/$E$38</f>
        <v>#DIV/0!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 t="e">
        <f>E37/$E$38</f>
        <v>#DIV/0!</v>
      </c>
    </row>
    <row r="38" spans="2:7" x14ac:dyDescent="0.25">
      <c r="C38" s="3" t="s">
        <v>9</v>
      </c>
      <c r="D38" s="7">
        <f>SUM(D28:D37)</f>
        <v>0</v>
      </c>
      <c r="E38" s="7">
        <f>SUM(E28:E37)</f>
        <v>0</v>
      </c>
      <c r="F38" s="8" t="e">
        <f>E38/E38</f>
        <v>#DIV/0!</v>
      </c>
      <c r="G38" s="8">
        <f>E38/D39</f>
        <v>0</v>
      </c>
    </row>
    <row r="39" spans="2:7" x14ac:dyDescent="0.25">
      <c r="D39" s="1">
        <v>0.33333333333333331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>
    <tabColor rgb="FF00B050"/>
  </sheetPr>
  <dimension ref="B3:J39"/>
  <sheetViews>
    <sheetView topLeftCell="B1" workbookViewId="0">
      <selection activeCell="D4" sqref="D4:D13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31</v>
      </c>
      <c r="D4" s="18" t="s">
        <v>34</v>
      </c>
      <c r="E4" s="19">
        <v>0.34375</v>
      </c>
      <c r="F4" s="19">
        <v>0.38194444444444442</v>
      </c>
      <c r="G4" s="17">
        <v>4.1666666666666664E-2</v>
      </c>
      <c r="H4" s="1">
        <f>F4-E4</f>
        <v>3.819444444444442E-2</v>
      </c>
      <c r="I4" s="1" t="s">
        <v>19</v>
      </c>
    </row>
    <row r="5" spans="3:10" x14ac:dyDescent="0.25">
      <c r="C5" t="s">
        <v>27</v>
      </c>
      <c r="D5" s="18" t="s">
        <v>35</v>
      </c>
      <c r="E5" s="19">
        <v>0.39583333333333331</v>
      </c>
      <c r="F5" s="19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32</v>
      </c>
      <c r="D6" s="18" t="s">
        <v>36</v>
      </c>
      <c r="E6" s="19">
        <v>0.42708333333333331</v>
      </c>
      <c r="F6" s="19">
        <v>0.47222222222222227</v>
      </c>
      <c r="G6" s="17">
        <v>4.1666666666666664E-2</v>
      </c>
      <c r="H6" s="1">
        <f t="shared" si="0"/>
        <v>4.5138888888888951E-2</v>
      </c>
      <c r="I6" s="1" t="s">
        <v>17</v>
      </c>
    </row>
    <row r="7" spans="3:10" x14ac:dyDescent="0.25">
      <c r="C7" t="s">
        <v>27</v>
      </c>
      <c r="D7" s="18" t="s">
        <v>37</v>
      </c>
      <c r="E7" s="19">
        <v>0.51736111111111105</v>
      </c>
      <c r="F7" s="19">
        <v>0.54166666666666663</v>
      </c>
      <c r="G7" s="17">
        <v>2.0833333333333332E-2</v>
      </c>
      <c r="H7" s="1">
        <f t="shared" si="0"/>
        <v>2.430555555555558E-2</v>
      </c>
      <c r="I7" s="1" t="s">
        <v>19</v>
      </c>
    </row>
    <row r="8" spans="3:10" x14ac:dyDescent="0.25">
      <c r="C8" t="s">
        <v>26</v>
      </c>
      <c r="D8" s="18" t="s">
        <v>38</v>
      </c>
      <c r="E8" s="19">
        <v>0.54166666666666663</v>
      </c>
      <c r="F8" s="19">
        <v>0.5625</v>
      </c>
      <c r="G8" s="17">
        <v>2.0833333333333332E-2</v>
      </c>
      <c r="H8" s="1">
        <f t="shared" si="0"/>
        <v>2.083333333333337E-2</v>
      </c>
      <c r="I8" s="1" t="s">
        <v>19</v>
      </c>
    </row>
    <row r="9" spans="3:10" x14ac:dyDescent="0.25">
      <c r="C9" t="s">
        <v>26</v>
      </c>
      <c r="D9" s="18" t="s">
        <v>39</v>
      </c>
      <c r="E9" s="19">
        <v>0.5625</v>
      </c>
      <c r="F9" s="19">
        <v>0.58333333333333337</v>
      </c>
      <c r="G9" s="17">
        <v>2.0833333333333332E-2</v>
      </c>
      <c r="H9" s="1">
        <f t="shared" si="0"/>
        <v>2.083333333333337E-2</v>
      </c>
      <c r="I9" s="1" t="s">
        <v>19</v>
      </c>
    </row>
    <row r="10" spans="3:10" x14ac:dyDescent="0.25">
      <c r="C10" t="s">
        <v>27</v>
      </c>
      <c r="D10" s="18" t="s">
        <v>40</v>
      </c>
      <c r="E10" s="19">
        <v>0.58333333333333337</v>
      </c>
      <c r="F10" s="19">
        <v>0.63194444444444442</v>
      </c>
      <c r="G10" s="17">
        <v>4.1666666666666664E-2</v>
      </c>
      <c r="H10" s="1">
        <f t="shared" si="0"/>
        <v>4.8611111111111049E-2</v>
      </c>
      <c r="I10" s="1" t="s">
        <v>17</v>
      </c>
    </row>
    <row r="11" spans="3:10" x14ac:dyDescent="0.25">
      <c r="C11" t="s">
        <v>12</v>
      </c>
      <c r="D11" s="18" t="s">
        <v>41</v>
      </c>
      <c r="E11" s="19">
        <v>0.63194444444444442</v>
      </c>
      <c r="F11" s="19">
        <v>0.65277777777777779</v>
      </c>
      <c r="G11" s="17">
        <v>2.0833333333333332E-2</v>
      </c>
      <c r="H11" s="1">
        <f t="shared" si="0"/>
        <v>2.083333333333337E-2</v>
      </c>
      <c r="I11" s="1" t="s">
        <v>17</v>
      </c>
    </row>
    <row r="12" spans="3:10" x14ac:dyDescent="0.25">
      <c r="C12" t="s">
        <v>30</v>
      </c>
      <c r="D12" s="18" t="s">
        <v>42</v>
      </c>
      <c r="E12" s="19">
        <v>0.65277777777777779</v>
      </c>
      <c r="F12" s="19">
        <v>0.68402777777777779</v>
      </c>
      <c r="G12" s="17">
        <v>3.125E-2</v>
      </c>
      <c r="H12" s="1">
        <f t="shared" si="0"/>
        <v>3.125E-2</v>
      </c>
      <c r="I12" s="1" t="s">
        <v>19</v>
      </c>
    </row>
    <row r="13" spans="3:10" x14ac:dyDescent="0.25">
      <c r="C13" t="s">
        <v>33</v>
      </c>
      <c r="D13" s="18" t="s">
        <v>43</v>
      </c>
      <c r="E13" s="19">
        <v>0.68402777777777779</v>
      </c>
      <c r="F13" s="19">
        <v>0.76736111111111116</v>
      </c>
      <c r="G13" s="17">
        <v>8.3333333333333329E-2</v>
      </c>
      <c r="H13" s="1">
        <f t="shared" si="0"/>
        <v>8.333333333333337E-2</v>
      </c>
      <c r="I13" s="1" t="s">
        <v>17</v>
      </c>
      <c r="J13" s="2"/>
    </row>
    <row r="14" spans="3:10" x14ac:dyDescent="0.25">
      <c r="D14" s="18"/>
      <c r="E14" s="19"/>
      <c r="F14" s="19"/>
      <c r="G14" s="17"/>
      <c r="H14" s="1">
        <f t="shared" si="0"/>
        <v>0</v>
      </c>
      <c r="I14" s="1"/>
    </row>
    <row r="15" spans="3:10" x14ac:dyDescent="0.25">
      <c r="D15" s="18"/>
      <c r="E15" s="19"/>
      <c r="F15" s="19"/>
      <c r="G15" s="17"/>
      <c r="H15" s="1">
        <f t="shared" si="0"/>
        <v>0</v>
      </c>
      <c r="I15" s="1"/>
    </row>
    <row r="16" spans="3:10" x14ac:dyDescent="0.25">
      <c r="D16" s="30"/>
      <c r="E16" s="31"/>
      <c r="F16" s="31"/>
      <c r="G16" s="32"/>
      <c r="H16" s="1">
        <f t="shared" si="0"/>
        <v>0</v>
      </c>
      <c r="I16" s="1"/>
    </row>
    <row r="17" spans="2:10" x14ac:dyDescent="0.25">
      <c r="E17" s="20"/>
      <c r="F17" s="20"/>
      <c r="G17" s="34"/>
      <c r="H17" s="1">
        <f t="shared" si="0"/>
        <v>0</v>
      </c>
      <c r="I17" s="1"/>
    </row>
    <row r="18" spans="2:10" x14ac:dyDescent="0.25">
      <c r="E18" s="20"/>
      <c r="F18" s="20"/>
      <c r="G18" s="1"/>
      <c r="H18" s="1">
        <f t="shared" si="0"/>
        <v>0</v>
      </c>
      <c r="I18" s="1"/>
    </row>
    <row r="19" spans="2:10" x14ac:dyDescent="0.25">
      <c r="E19" s="20"/>
      <c r="F19" s="20"/>
      <c r="G19" s="1"/>
      <c r="H19" s="1">
        <f t="shared" si="0"/>
        <v>0</v>
      </c>
      <c r="I19" s="1"/>
      <c r="J19" s="2"/>
    </row>
    <row r="20" spans="2:10" x14ac:dyDescent="0.25">
      <c r="E20" s="20"/>
      <c r="F20" s="20"/>
      <c r="H20" s="1">
        <f t="shared" si="0"/>
        <v>0</v>
      </c>
      <c r="I20" s="1"/>
    </row>
    <row r="21" spans="2:10" x14ac:dyDescent="0.25">
      <c r="E21" s="20"/>
      <c r="F21" s="20"/>
      <c r="H21" s="1">
        <f t="shared" si="0"/>
        <v>0</v>
      </c>
      <c r="I21" s="1"/>
    </row>
    <row r="22" spans="2:10" x14ac:dyDescent="0.25">
      <c r="E22" s="20"/>
      <c r="F22" s="20"/>
      <c r="H22" s="1">
        <f t="shared" si="0"/>
        <v>0</v>
      </c>
      <c r="I22" s="1"/>
    </row>
    <row r="23" spans="2:10" x14ac:dyDescent="0.25">
      <c r="E23" s="20"/>
      <c r="F23" s="20"/>
      <c r="H23" s="1">
        <f t="shared" si="0"/>
        <v>0</v>
      </c>
      <c r="I23" s="1"/>
    </row>
    <row r="24" spans="2:10" x14ac:dyDescent="0.25">
      <c r="E24" s="21"/>
      <c r="F24" s="21"/>
    </row>
    <row r="25" spans="2:10" x14ac:dyDescent="0.25">
      <c r="D25" t="s">
        <v>21</v>
      </c>
      <c r="E25" s="1">
        <f>MIN(E4:E24)</f>
        <v>0.34375</v>
      </c>
      <c r="F25" s="1">
        <f>MAX(F4:F24)</f>
        <v>0.76736111111111116</v>
      </c>
      <c r="G25" s="1">
        <f>F25-E25</f>
        <v>0.42361111111111116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8.3333333333333329E-2</v>
      </c>
      <c r="E28" s="4">
        <f xml:space="preserve"> SUMIF($C$4:$C$24,C28, $H$4:$H$24)</f>
        <v>9.375E-2</v>
      </c>
      <c r="F28" s="5">
        <f>E28/E38</f>
        <v>0.26470588235294101</v>
      </c>
    </row>
    <row r="29" spans="2:10" x14ac:dyDescent="0.25">
      <c r="B29">
        <v>2</v>
      </c>
      <c r="C29" t="s">
        <v>26</v>
      </c>
      <c r="D29" s="4">
        <f t="shared" ref="D29:D37" si="1" xml:space="preserve"> SUMIF($C$4:$C$24,C29, $G$4:$G$24)</f>
        <v>4.1666666666666664E-2</v>
      </c>
      <c r="E29" s="4">
        <f t="shared" ref="E29:E37" si="2" xml:space="preserve"> SUMIF($C$4:$C$24,C29, $H$4:$H$24)</f>
        <v>4.1666666666666741E-2</v>
      </c>
      <c r="F29" s="5">
        <f>E29/E38</f>
        <v>0.11764705882352956</v>
      </c>
    </row>
    <row r="30" spans="2:10" x14ac:dyDescent="0.25">
      <c r="B30">
        <v>3</v>
      </c>
      <c r="C30" t="s">
        <v>10</v>
      </c>
      <c r="D30" s="4">
        <f t="shared" si="1"/>
        <v>0</v>
      </c>
      <c r="E30" s="4">
        <f t="shared" si="2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1"/>
        <v>2.0833333333333332E-2</v>
      </c>
      <c r="E31" s="4">
        <f t="shared" si="2"/>
        <v>2.083333333333337E-2</v>
      </c>
      <c r="F31" s="5">
        <f>E31/E38</f>
        <v>5.8823529411764781E-2</v>
      </c>
    </row>
    <row r="32" spans="2:10" x14ac:dyDescent="0.25">
      <c r="B32">
        <v>5</v>
      </c>
      <c r="C32" t="s">
        <v>31</v>
      </c>
      <c r="D32" s="4">
        <f t="shared" si="1"/>
        <v>4.1666666666666664E-2</v>
      </c>
      <c r="E32" s="4">
        <f t="shared" si="2"/>
        <v>3.819444444444442E-2</v>
      </c>
      <c r="F32" s="5">
        <f>E32/E38</f>
        <v>0.10784313725490184</v>
      </c>
    </row>
    <row r="33" spans="2:7" x14ac:dyDescent="0.25">
      <c r="B33">
        <v>6</v>
      </c>
      <c r="C33" t="s">
        <v>32</v>
      </c>
      <c r="D33" s="4">
        <f t="shared" si="1"/>
        <v>4.1666666666666664E-2</v>
      </c>
      <c r="E33" s="4">
        <f t="shared" si="2"/>
        <v>4.5138888888888951E-2</v>
      </c>
      <c r="F33" s="5">
        <f>E33/E38</f>
        <v>0.12745098039215697</v>
      </c>
    </row>
    <row r="34" spans="2:7" x14ac:dyDescent="0.25">
      <c r="B34">
        <v>7</v>
      </c>
      <c r="C34" t="s">
        <v>28</v>
      </c>
      <c r="D34" s="4">
        <f t="shared" si="1"/>
        <v>0</v>
      </c>
      <c r="E34" s="4">
        <f t="shared" si="2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1"/>
        <v>3.125E-2</v>
      </c>
      <c r="E35" s="4">
        <f t="shared" si="2"/>
        <v>3.125E-2</v>
      </c>
      <c r="F35" s="5">
        <f>E35/$E$38</f>
        <v>8.8235294117647009E-2</v>
      </c>
    </row>
    <row r="36" spans="2:7" x14ac:dyDescent="0.25">
      <c r="B36">
        <v>9</v>
      </c>
      <c r="C36" t="s">
        <v>33</v>
      </c>
      <c r="D36" s="4">
        <f t="shared" si="1"/>
        <v>8.3333333333333329E-2</v>
      </c>
      <c r="E36" s="4">
        <f t="shared" si="2"/>
        <v>8.333333333333337E-2</v>
      </c>
      <c r="F36" s="5">
        <f>E36/$E$38</f>
        <v>0.23529411764705879</v>
      </c>
    </row>
    <row r="37" spans="2:7" x14ac:dyDescent="0.25">
      <c r="B37">
        <v>10</v>
      </c>
      <c r="C37" t="s">
        <v>29</v>
      </c>
      <c r="D37" s="4">
        <f t="shared" si="1"/>
        <v>0</v>
      </c>
      <c r="E37" s="4">
        <f t="shared" si="2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0.34374999999999994</v>
      </c>
      <c r="E38" s="7">
        <f>SUM(E28:E37)</f>
        <v>0.35416666666666685</v>
      </c>
      <c r="F38" s="8">
        <f>E38/E38</f>
        <v>1</v>
      </c>
      <c r="G38" s="8">
        <f>E38/D39</f>
        <v>1.0625000000000007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rowBreaks count="1" manualBreakCount="1">
    <brk id="9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>
    <tabColor rgb="FF00B050"/>
  </sheetPr>
  <dimension ref="B3:J39"/>
  <sheetViews>
    <sheetView zoomScale="85" zoomScaleNormal="85" workbookViewId="0">
      <selection activeCell="D4" sqref="D4:D13"/>
    </sheetView>
  </sheetViews>
  <sheetFormatPr defaultRowHeight="15" x14ac:dyDescent="0.25"/>
  <cols>
    <col min="3" max="3" width="13.5703125" bestFit="1" customWidth="1"/>
    <col min="4" max="4" width="38.28515625" customWidth="1"/>
    <col min="9" max="9" width="19.85546875" customWidth="1"/>
    <col min="10" max="10" width="31.28515625" customWidth="1"/>
  </cols>
  <sheetData>
    <row r="3" spans="3:10" x14ac:dyDescent="0.25">
      <c r="C3" s="3" t="s">
        <v>8</v>
      </c>
      <c r="D3" s="3" t="s">
        <v>2</v>
      </c>
      <c r="E3" s="3" t="s">
        <v>3</v>
      </c>
      <c r="F3" s="3" t="s">
        <v>4</v>
      </c>
      <c r="G3" s="3" t="s">
        <v>0</v>
      </c>
      <c r="H3" s="3" t="s">
        <v>1</v>
      </c>
      <c r="I3" s="3" t="s">
        <v>15</v>
      </c>
      <c r="J3" s="3" t="s">
        <v>5</v>
      </c>
    </row>
    <row r="4" spans="3:10" x14ac:dyDescent="0.25">
      <c r="C4" t="s">
        <v>30</v>
      </c>
      <c r="D4" s="18" t="s">
        <v>34</v>
      </c>
      <c r="E4" s="17">
        <v>0.3263888888888889</v>
      </c>
      <c r="F4" s="17">
        <v>0.37847222222222227</v>
      </c>
      <c r="G4" s="17">
        <v>5.2083333333333336E-2</v>
      </c>
      <c r="H4" s="1">
        <f>F4-E4</f>
        <v>5.208333333333337E-2</v>
      </c>
      <c r="I4" s="1" t="s">
        <v>17</v>
      </c>
    </row>
    <row r="5" spans="3:10" x14ac:dyDescent="0.25">
      <c r="C5" t="s">
        <v>27</v>
      </c>
      <c r="D5" s="18" t="s">
        <v>35</v>
      </c>
      <c r="E5" s="17">
        <v>0.39583333333333331</v>
      </c>
      <c r="F5" s="17">
        <v>0.41666666666666669</v>
      </c>
      <c r="G5" s="17">
        <v>2.0833333333333332E-2</v>
      </c>
      <c r="H5" s="1">
        <f t="shared" ref="H5:H23" si="0">F5-E5</f>
        <v>2.083333333333337E-2</v>
      </c>
      <c r="I5" s="1" t="s">
        <v>19</v>
      </c>
    </row>
    <row r="6" spans="3:10" x14ac:dyDescent="0.25">
      <c r="C6" t="s">
        <v>26</v>
      </c>
      <c r="D6" s="18" t="s">
        <v>36</v>
      </c>
      <c r="E6" s="17">
        <v>0.41666666666666669</v>
      </c>
      <c r="F6" s="17">
        <v>0.47916666666666669</v>
      </c>
      <c r="G6" s="17">
        <v>4.1666666666666664E-2</v>
      </c>
      <c r="H6" s="1">
        <f t="shared" si="0"/>
        <v>6.25E-2</v>
      </c>
      <c r="I6" s="1" t="s">
        <v>19</v>
      </c>
    </row>
    <row r="7" spans="3:10" x14ac:dyDescent="0.25">
      <c r="C7" t="s">
        <v>30</v>
      </c>
      <c r="D7" s="18" t="s">
        <v>37</v>
      </c>
      <c r="E7" s="17">
        <v>0.54166666666666663</v>
      </c>
      <c r="F7" s="17">
        <v>0.58333333333333337</v>
      </c>
      <c r="G7" s="17">
        <v>4.1666666666666664E-2</v>
      </c>
      <c r="H7" s="1">
        <f t="shared" ref="H7:H13" si="1">F7-E7</f>
        <v>4.1666666666666741E-2</v>
      </c>
      <c r="I7" s="1" t="s">
        <v>17</v>
      </c>
    </row>
    <row r="8" spans="3:10" x14ac:dyDescent="0.25">
      <c r="C8" t="s">
        <v>30</v>
      </c>
      <c r="D8" s="18" t="s">
        <v>38</v>
      </c>
      <c r="E8" s="17">
        <v>0.58333333333333337</v>
      </c>
      <c r="F8" s="17">
        <v>0.625</v>
      </c>
      <c r="G8" s="17">
        <v>4.1666666666666664E-2</v>
      </c>
      <c r="H8" s="1">
        <f t="shared" si="1"/>
        <v>4.166666666666663E-2</v>
      </c>
      <c r="I8" s="1" t="s">
        <v>19</v>
      </c>
    </row>
    <row r="9" spans="3:10" x14ac:dyDescent="0.25">
      <c r="C9" t="s">
        <v>27</v>
      </c>
      <c r="D9" s="18" t="s">
        <v>39</v>
      </c>
      <c r="E9" s="17">
        <v>0.625</v>
      </c>
      <c r="F9" s="17">
        <v>0.64583333333333337</v>
      </c>
      <c r="G9" s="17">
        <v>1.0416666666666666E-2</v>
      </c>
      <c r="H9" s="1">
        <f t="shared" si="1"/>
        <v>2.083333333333337E-2</v>
      </c>
      <c r="I9" s="1" t="s">
        <v>19</v>
      </c>
    </row>
    <row r="10" spans="3:10" x14ac:dyDescent="0.25">
      <c r="C10" t="s">
        <v>27</v>
      </c>
      <c r="D10" s="18" t="s">
        <v>40</v>
      </c>
      <c r="E10" s="17">
        <v>0.64583333333333337</v>
      </c>
      <c r="F10" s="17">
        <v>0.65625</v>
      </c>
      <c r="G10" s="17">
        <v>1.0416666666666666E-2</v>
      </c>
      <c r="H10" s="1">
        <f t="shared" si="1"/>
        <v>1.041666666666663E-2</v>
      </c>
      <c r="I10" s="1" t="s">
        <v>19</v>
      </c>
    </row>
    <row r="11" spans="3:10" x14ac:dyDescent="0.25">
      <c r="C11" t="s">
        <v>31</v>
      </c>
      <c r="D11" s="18" t="s">
        <v>41</v>
      </c>
      <c r="E11" s="17">
        <v>0.65625</v>
      </c>
      <c r="F11" s="17">
        <v>0.6875</v>
      </c>
      <c r="G11" s="17">
        <v>3.125E-2</v>
      </c>
      <c r="H11" s="1">
        <f t="shared" si="1"/>
        <v>3.125E-2</v>
      </c>
      <c r="I11" s="1" t="s">
        <v>20</v>
      </c>
    </row>
    <row r="12" spans="3:10" x14ac:dyDescent="0.25">
      <c r="C12" t="s">
        <v>31</v>
      </c>
      <c r="D12" s="18" t="s">
        <v>42</v>
      </c>
      <c r="E12" s="17">
        <v>0.6875</v>
      </c>
      <c r="F12" s="17">
        <v>0.71527777777777779</v>
      </c>
      <c r="G12" s="17">
        <v>2.0833333333333332E-2</v>
      </c>
      <c r="H12" s="1">
        <f t="shared" si="1"/>
        <v>2.777777777777779E-2</v>
      </c>
      <c r="I12" s="1" t="s">
        <v>17</v>
      </c>
    </row>
    <row r="13" spans="3:10" x14ac:dyDescent="0.25">
      <c r="C13" t="s">
        <v>30</v>
      </c>
      <c r="D13" s="18" t="s">
        <v>43</v>
      </c>
      <c r="E13" s="17">
        <v>0.71527777777777779</v>
      </c>
      <c r="F13" s="17">
        <v>0.77083333333333337</v>
      </c>
      <c r="G13" s="17">
        <v>6.25E-2</v>
      </c>
      <c r="H13" s="1">
        <f t="shared" si="1"/>
        <v>5.555555555555558E-2</v>
      </c>
      <c r="I13" s="1" t="s">
        <v>19</v>
      </c>
      <c r="J13" s="2"/>
    </row>
    <row r="14" spans="3:10" x14ac:dyDescent="0.25">
      <c r="D14" s="2"/>
      <c r="E14" s="17"/>
      <c r="F14" s="17"/>
      <c r="G14" s="17"/>
      <c r="H14" s="1">
        <f t="shared" si="0"/>
        <v>0</v>
      </c>
      <c r="I14" s="1"/>
    </row>
    <row r="15" spans="3:10" x14ac:dyDescent="0.25">
      <c r="E15" s="1"/>
      <c r="F15" s="1"/>
      <c r="G15" s="1"/>
      <c r="H15" s="1">
        <f t="shared" si="0"/>
        <v>0</v>
      </c>
      <c r="I15" s="1"/>
    </row>
    <row r="16" spans="3:10" x14ac:dyDescent="0.25">
      <c r="E16" s="1"/>
      <c r="F16" s="1"/>
      <c r="G16" s="1"/>
      <c r="H16" s="1">
        <f t="shared" si="0"/>
        <v>0</v>
      </c>
      <c r="I16" s="1"/>
    </row>
    <row r="17" spans="2:10" x14ac:dyDescent="0.25">
      <c r="E17" s="1"/>
      <c r="F17" s="1"/>
      <c r="G17" s="1"/>
      <c r="H17" s="1">
        <f t="shared" si="0"/>
        <v>0</v>
      </c>
      <c r="I17" s="1"/>
    </row>
    <row r="18" spans="2:10" x14ac:dyDescent="0.25">
      <c r="D18" s="33"/>
      <c r="E18" s="1"/>
      <c r="F18" s="1"/>
      <c r="G18" s="17"/>
      <c r="H18" s="1">
        <f t="shared" si="0"/>
        <v>0</v>
      </c>
      <c r="I18" s="1"/>
    </row>
    <row r="19" spans="2:10" x14ac:dyDescent="0.25">
      <c r="E19" s="1"/>
      <c r="F19" s="1"/>
      <c r="G19" s="1"/>
      <c r="H19" s="1">
        <f t="shared" si="0"/>
        <v>0</v>
      </c>
      <c r="I19" s="1"/>
      <c r="J19" s="2"/>
    </row>
    <row r="20" spans="2:10" x14ac:dyDescent="0.25">
      <c r="E20" s="1"/>
      <c r="F20" s="1"/>
      <c r="H20" s="1">
        <f t="shared" si="0"/>
        <v>0</v>
      </c>
      <c r="I20" s="1"/>
    </row>
    <row r="21" spans="2:10" x14ac:dyDescent="0.25">
      <c r="E21" s="1"/>
      <c r="F21" s="1"/>
      <c r="H21" s="1">
        <f t="shared" si="0"/>
        <v>0</v>
      </c>
      <c r="I21" s="1"/>
    </row>
    <row r="22" spans="2:10" x14ac:dyDescent="0.25">
      <c r="E22" s="1"/>
      <c r="F22" s="1"/>
      <c r="H22" s="1">
        <f t="shared" si="0"/>
        <v>0</v>
      </c>
      <c r="I22" s="1"/>
    </row>
    <row r="23" spans="2:10" x14ac:dyDescent="0.25">
      <c r="E23" s="1"/>
      <c r="F23" s="1"/>
      <c r="H23" s="1">
        <f t="shared" si="0"/>
        <v>0</v>
      </c>
      <c r="I23" s="1"/>
    </row>
    <row r="25" spans="2:10" x14ac:dyDescent="0.25">
      <c r="D25" t="s">
        <v>21</v>
      </c>
      <c r="E25" s="1">
        <f>MIN(E4:E24)</f>
        <v>0.3263888888888889</v>
      </c>
      <c r="F25" s="1">
        <f>MAX(F4:F24)</f>
        <v>0.77083333333333337</v>
      </c>
      <c r="G25" s="1">
        <f>F25-E25</f>
        <v>0.44444444444444448</v>
      </c>
    </row>
    <row r="27" spans="2:10" ht="60" x14ac:dyDescent="0.25">
      <c r="C27" s="3" t="s">
        <v>8</v>
      </c>
      <c r="D27" s="3" t="s">
        <v>6</v>
      </c>
      <c r="E27" s="3" t="s">
        <v>7</v>
      </c>
      <c r="F27" s="6" t="s">
        <v>11</v>
      </c>
      <c r="G27" s="6" t="s">
        <v>13</v>
      </c>
    </row>
    <row r="28" spans="2:10" x14ac:dyDescent="0.25">
      <c r="B28">
        <v>1</v>
      </c>
      <c r="C28" t="s">
        <v>27</v>
      </c>
      <c r="D28" s="4">
        <f xml:space="preserve"> SUMIF($C$4:$C$24,C28, $G$4:$G$24)</f>
        <v>4.1666666666666664E-2</v>
      </c>
      <c r="E28" s="4">
        <f xml:space="preserve"> SUMIF($C$4:$C$24,C28, $H$4:$H$24)</f>
        <v>5.208333333333337E-2</v>
      </c>
      <c r="F28" s="5">
        <f>E28/E38</f>
        <v>0.1428571428571429</v>
      </c>
    </row>
    <row r="29" spans="2:10" x14ac:dyDescent="0.25">
      <c r="B29">
        <v>2</v>
      </c>
      <c r="C29" t="s">
        <v>26</v>
      </c>
      <c r="D29" s="4">
        <f t="shared" ref="D29:D37" si="2" xml:space="preserve"> SUMIF($C$4:$C$24,C29, $G$4:$G$24)</f>
        <v>4.1666666666666664E-2</v>
      </c>
      <c r="E29" s="4">
        <f t="shared" ref="E29:E37" si="3" xml:space="preserve"> SUMIF($C$4:$C$24,C29, $H$4:$H$24)</f>
        <v>6.25E-2</v>
      </c>
      <c r="F29" s="5">
        <f>E29/E38</f>
        <v>0.17142857142857135</v>
      </c>
    </row>
    <row r="30" spans="2:10" x14ac:dyDescent="0.25">
      <c r="B30">
        <v>3</v>
      </c>
      <c r="C30" t="s">
        <v>10</v>
      </c>
      <c r="D30" s="4">
        <f t="shared" si="2"/>
        <v>0</v>
      </c>
      <c r="E30" s="4">
        <f t="shared" si="3"/>
        <v>0</v>
      </c>
      <c r="F30" s="5">
        <f>E30/E38</f>
        <v>0</v>
      </c>
    </row>
    <row r="31" spans="2:10" x14ac:dyDescent="0.25">
      <c r="B31">
        <v>4</v>
      </c>
      <c r="C31" t="s">
        <v>12</v>
      </c>
      <c r="D31" s="4">
        <f t="shared" si="2"/>
        <v>0</v>
      </c>
      <c r="E31" s="4">
        <f t="shared" si="3"/>
        <v>0</v>
      </c>
      <c r="F31" s="5">
        <f>E31/E38</f>
        <v>0</v>
      </c>
    </row>
    <row r="32" spans="2:10" x14ac:dyDescent="0.25">
      <c r="B32">
        <v>5</v>
      </c>
      <c r="C32" t="s">
        <v>31</v>
      </c>
      <c r="D32" s="4">
        <f t="shared" si="2"/>
        <v>5.2083333333333329E-2</v>
      </c>
      <c r="E32" s="4">
        <f t="shared" si="3"/>
        <v>5.902777777777779E-2</v>
      </c>
      <c r="F32" s="5">
        <f>E32/E38</f>
        <v>0.16190476190476188</v>
      </c>
    </row>
    <row r="33" spans="2:7" x14ac:dyDescent="0.25">
      <c r="B33">
        <v>6</v>
      </c>
      <c r="C33" t="s">
        <v>32</v>
      </c>
      <c r="D33" s="4">
        <f t="shared" si="2"/>
        <v>0</v>
      </c>
      <c r="E33" s="4">
        <f t="shared" si="3"/>
        <v>0</v>
      </c>
      <c r="F33" s="5">
        <f>E33/E38</f>
        <v>0</v>
      </c>
    </row>
    <row r="34" spans="2:7" x14ac:dyDescent="0.25">
      <c r="B34">
        <v>7</v>
      </c>
      <c r="C34" t="s">
        <v>28</v>
      </c>
      <c r="D34" s="4">
        <f t="shared" si="2"/>
        <v>0</v>
      </c>
      <c r="E34" s="4">
        <f t="shared" si="3"/>
        <v>0</v>
      </c>
      <c r="F34" s="5">
        <f>E34/$E$38</f>
        <v>0</v>
      </c>
    </row>
    <row r="35" spans="2:7" x14ac:dyDescent="0.25">
      <c r="B35">
        <v>8</v>
      </c>
      <c r="C35" t="s">
        <v>30</v>
      </c>
      <c r="D35" s="4">
        <f t="shared" si="2"/>
        <v>0.19791666666666666</v>
      </c>
      <c r="E35" s="4">
        <f t="shared" si="3"/>
        <v>0.19097222222222232</v>
      </c>
      <c r="F35" s="5">
        <f>E35/$E$38</f>
        <v>0.52380952380952384</v>
      </c>
    </row>
    <row r="36" spans="2:7" x14ac:dyDescent="0.25">
      <c r="B36">
        <v>9</v>
      </c>
      <c r="C36" t="s">
        <v>33</v>
      </c>
      <c r="D36" s="4">
        <f t="shared" si="2"/>
        <v>0</v>
      </c>
      <c r="E36" s="4">
        <f t="shared" si="3"/>
        <v>0</v>
      </c>
      <c r="F36" s="5">
        <f>E36/$E$38</f>
        <v>0</v>
      </c>
    </row>
    <row r="37" spans="2:7" x14ac:dyDescent="0.25">
      <c r="B37">
        <v>10</v>
      </c>
      <c r="C37" t="s">
        <v>29</v>
      </c>
      <c r="D37" s="4">
        <f t="shared" si="2"/>
        <v>0</v>
      </c>
      <c r="E37" s="4">
        <f t="shared" si="3"/>
        <v>0</v>
      </c>
      <c r="F37" s="5">
        <f>E37/$E$38</f>
        <v>0</v>
      </c>
    </row>
    <row r="38" spans="2:7" x14ac:dyDescent="0.25">
      <c r="C38" s="3" t="s">
        <v>9</v>
      </c>
      <c r="D38" s="7">
        <f>SUM(D28:D37)</f>
        <v>0.33333333333333331</v>
      </c>
      <c r="E38" s="7">
        <f>SUM(E28:E37)</f>
        <v>0.36458333333333348</v>
      </c>
      <c r="F38" s="8">
        <f>E38/E38</f>
        <v>1</v>
      </c>
      <c r="G38" s="8">
        <f>E38/D39</f>
        <v>1.0937500000000004</v>
      </c>
    </row>
    <row r="39" spans="2:7" x14ac:dyDescent="0.25">
      <c r="D39" s="1">
        <v>0.33333333333333331</v>
      </c>
    </row>
  </sheetData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Блоки!$D$3:$D$6</xm:f>
          </x14:formula1>
          <xm:sqref>I4:I23</xm:sqref>
        </x14:dataValidation>
        <x14:dataValidation type="list" allowBlank="1" showInputMessage="1" showErrorMessage="1">
          <x14:formula1>
            <xm:f>Блоки!$C$3:$C$29</xm:f>
          </x14:formula1>
          <xm:sqref>C4:C23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1</vt:i4>
      </vt:variant>
    </vt:vector>
  </HeadingPairs>
  <TitlesOfParts>
    <vt:vector size="35" baseType="lpstr">
      <vt:lpstr>Блоки</vt:lpstr>
      <vt:lpstr>Бланк дня</vt:lpstr>
      <vt:lpstr>Анализ месяца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Блок</vt:lpstr>
    </vt:vector>
  </TitlesOfParts>
  <Company>PLASTIC OMNIUM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KHIZHNYAK, Igor;PURTOV, Denis</dc:creator>
  <cp:lastModifiedBy>U</cp:lastModifiedBy>
  <cp:lastPrinted>2018-01-24T13:02:05Z</cp:lastPrinted>
  <dcterms:created xsi:type="dcterms:W3CDTF">2017-05-29T06:19:13Z</dcterms:created>
  <dcterms:modified xsi:type="dcterms:W3CDTF">2021-11-24T12:09:50Z</dcterms:modified>
</cp:coreProperties>
</file>