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stack in vlookup" sheetId="2" r:id="rId5"/>
    <sheet state="visible" name="Title 1" sheetId="3" r:id="rId6"/>
    <sheet state="visible" name="Title 2" sheetId="4" r:id="rId7"/>
    <sheet state="visible" name="Title 3" sheetId="5" r:id="rId8"/>
    <sheet state="visible" name="MultipleVLookUp" sheetId="6" r:id="rId9"/>
    <sheet state="visible" name="textsplit" sheetId="7" r:id="rId10"/>
    <sheet state="visible" name="SUM(XLOOKUP)" sheetId="8" r:id="rId11"/>
    <sheet state="visible" name="LOOKUP" sheetId="9" r:id="rId12"/>
    <sheet state="visible" name="pmt  ipmt" sheetId="10" r:id="rId13"/>
    <sheet state="visible" name="xlookup" sheetId="11" r:id="rId14"/>
    <sheet state="visible" name="Jan 1stSheet" sheetId="12" r:id="rId15"/>
    <sheet state="visible" name="Feb 2ndSheet" sheetId="13" r:id="rId16"/>
    <sheet state="visible" name="Mar 3rdSheet" sheetId="14" r:id="rId17"/>
    <sheet state="visible" name="Apr 4thSheet" sheetId="15" r:id="rId18"/>
    <sheet state="visible" name="Consolidation" sheetId="16" r:id="rId19"/>
    <sheet state="visible" name="Query" sheetId="17" r:id="rId20"/>
    <sheet state="visible" name="Image" sheetId="18" r:id="rId21"/>
  </sheets>
  <definedNames>
    <definedName name="title2">'Title 2'!$A$1:$K$11</definedName>
    <definedName name="title1">'Title 1'!$A$1:$K$11</definedName>
    <definedName name="title3">'Title 3'!$A$1:$K$11</definedName>
  </definedNames>
  <calcPr/>
</workbook>
</file>

<file path=xl/sharedStrings.xml><?xml version="1.0" encoding="utf-8"?>
<sst xmlns="http://schemas.openxmlformats.org/spreadsheetml/2006/main" count="1092" uniqueCount="478">
  <si>
    <t>@dropdown</t>
  </si>
  <si>
    <t>numbers</t>
  </si>
  <si>
    <t>in words</t>
  </si>
  <si>
    <t>Roll Number</t>
  </si>
  <si>
    <t>Student Name</t>
  </si>
  <si>
    <t>City</t>
  </si>
  <si>
    <t>Class</t>
  </si>
  <si>
    <t>Marathi</t>
  </si>
  <si>
    <t>Hindi</t>
  </si>
  <si>
    <t>English</t>
  </si>
  <si>
    <t>History</t>
  </si>
  <si>
    <t>Math</t>
  </si>
  <si>
    <t>Geography</t>
  </si>
  <si>
    <t>Science</t>
  </si>
  <si>
    <t>ANAND NANDKISHOR POTDAR</t>
  </si>
  <si>
    <t>Pune</t>
  </si>
  <si>
    <t>VIII</t>
  </si>
  <si>
    <t>FIRDOUS JAHAN SALEEMUDDIN SYED</t>
  </si>
  <si>
    <t>Mumbai</t>
  </si>
  <si>
    <t>X</t>
  </si>
  <si>
    <t>SHRIKANT SHRIGOPALJI SARDA</t>
  </si>
  <si>
    <t>VIDHYA UTTAM SABLE</t>
  </si>
  <si>
    <t>Delhi</t>
  </si>
  <si>
    <t>IX</t>
  </si>
  <si>
    <t>ADITI NITIN KORE</t>
  </si>
  <si>
    <t>SURYAKANT RAJARAM WAKLE</t>
  </si>
  <si>
    <t>VIJAYALAXMI VIVEKANAND JADE</t>
  </si>
  <si>
    <t>SITARAM DEEPAKRAO KAGADE</t>
  </si>
  <si>
    <t>VIDYA SURYAKANTRAO KASTURE</t>
  </si>
  <si>
    <t>AKASH NARAYAN GHOLAP</t>
  </si>
  <si>
    <t>VINOD NAGNATH KAWALE</t>
  </si>
  <si>
    <t>YOUVRAJ MADHUKARRAO JADHAV</t>
  </si>
  <si>
    <t>SNEHA DEEPAK VARYANI</t>
  </si>
  <si>
    <t>TOSHI ANILKUMAR JAIN</t>
  </si>
  <si>
    <t>Jennifer Thompson</t>
  </si>
  <si>
    <t>Note: In Title1 Roll Numbers from 210001 to 210010</t>
  </si>
  <si>
    <t>Kevin Nguyen</t>
  </si>
  <si>
    <t>In Title2 Roll Numbers from 210011 to 210020</t>
  </si>
  <si>
    <t>Brittany Martinez</t>
  </si>
  <si>
    <t>In Title3 Roll Numbers from 210021 to 210030</t>
  </si>
  <si>
    <t>Jason Reynolds</t>
  </si>
  <si>
    <t>Kolkata</t>
  </si>
  <si>
    <t>Sarah Brown</t>
  </si>
  <si>
    <t>Ahmedabad</t>
  </si>
  <si>
    <t>Derek Davis</t>
  </si>
  <si>
    <t>Gandhinagar</t>
  </si>
  <si>
    <t>Amanda White</t>
  </si>
  <si>
    <t>Nagpur</t>
  </si>
  <si>
    <t>Tyler Garcia</t>
  </si>
  <si>
    <t>Vadodara</t>
  </si>
  <si>
    <t>Emily Robinson</t>
  </si>
  <si>
    <t>Noida</t>
  </si>
  <si>
    <t>Adam Thomas</t>
  </si>
  <si>
    <t>Surat</t>
  </si>
  <si>
    <t>Albuquerque</t>
  </si>
  <si>
    <t>Charleston</t>
  </si>
  <si>
    <t>Denver</t>
  </si>
  <si>
    <t>Fargo</t>
  </si>
  <si>
    <t>Galveston</t>
  </si>
  <si>
    <t>Helena</t>
  </si>
  <si>
    <t>Ithaca</t>
  </si>
  <si>
    <t>Jackson</t>
  </si>
  <si>
    <t>Knoxville</t>
  </si>
  <si>
    <t>Orlando</t>
  </si>
  <si>
    <t>John</t>
  </si>
  <si>
    <t>Aberdeen</t>
  </si>
  <si>
    <t>Scotland</t>
  </si>
  <si>
    <t>Emily</t>
  </si>
  <si>
    <t>Bristol</t>
  </si>
  <si>
    <t>England</t>
  </si>
  <si>
    <t>Michael</t>
  </si>
  <si>
    <t>Cardiff</t>
  </si>
  <si>
    <t>Wales</t>
  </si>
  <si>
    <t>Sarah</t>
  </si>
  <si>
    <t>Derby</t>
  </si>
  <si>
    <t>David</t>
  </si>
  <si>
    <t>Edinburgh</t>
  </si>
  <si>
    <t>Jessica</t>
  </si>
  <si>
    <t>Glasgow</t>
  </si>
  <si>
    <t>Daniel</t>
  </si>
  <si>
    <t>Hull</t>
  </si>
  <si>
    <t>Laura</t>
  </si>
  <si>
    <t>Inverness</t>
  </si>
  <si>
    <t>James</t>
  </si>
  <si>
    <t>Leeds</t>
  </si>
  <si>
    <t>Ashley</t>
  </si>
  <si>
    <t>Manchester</t>
  </si>
  <si>
    <t>Name,City,State,Zip code</t>
  </si>
  <si>
    <t>Name</t>
  </si>
  <si>
    <t>State</t>
  </si>
  <si>
    <t>Zip code</t>
  </si>
  <si>
    <t>John, New York, NY, 10001</t>
  </si>
  <si>
    <t>the formula '=textsplit() is not available in google sheets and in offline excel as well so</t>
  </si>
  <si>
    <t>New York</t>
  </si>
  <si>
    <t>Emily, Los Angeles, CA, 90001</t>
  </si>
  <si>
    <t>for the text splitting we will use alt+d+e wala method</t>
  </si>
  <si>
    <t>Los Angeles</t>
  </si>
  <si>
    <t>Michael, Chicago, IL, 60601</t>
  </si>
  <si>
    <t>Chicago</t>
  </si>
  <si>
    <t>Sarah, Houston, TX, 77001</t>
  </si>
  <si>
    <t>Houston</t>
  </si>
  <si>
    <t>David, Phoenix, AZ, 85001</t>
  </si>
  <si>
    <t>Phoenix</t>
  </si>
  <si>
    <t>Jessica, Philadelphia, PA, 19019</t>
  </si>
  <si>
    <t>Philadelphia</t>
  </si>
  <si>
    <t>Daniel, San Antonio, TX, 78201</t>
  </si>
  <si>
    <t>San Antonio</t>
  </si>
  <si>
    <t>Laura, San Diego, CA, 92101</t>
  </si>
  <si>
    <t>San Diego</t>
  </si>
  <si>
    <t>James, Dallas, TX, 75201</t>
  </si>
  <si>
    <t>Dallas</t>
  </si>
  <si>
    <t>Ashley, San Jose, CA, 95101</t>
  </si>
  <si>
    <t>San Jose</t>
  </si>
  <si>
    <t>Robert, Austin, TX, 73301</t>
  </si>
  <si>
    <t>Amanda, Jacksonville, FL, 32099</t>
  </si>
  <si>
    <t>Joshua, San Francisco, CA, 94101</t>
  </si>
  <si>
    <t>Megan, Columbus, OH, 43085</t>
  </si>
  <si>
    <t>Andrew, Fort Worth, TX, 76101</t>
  </si>
  <si>
    <t>Rachel, Indianapolis, IN, 46201</t>
  </si>
  <si>
    <t>Matthew, Charlotte, NC, 28201</t>
  </si>
  <si>
    <t>Lauren, Seattle, WA, 98101</t>
  </si>
  <si>
    <t>Anthony, Denver, CO, 80014</t>
  </si>
  <si>
    <t>Samantha, Washington, DC, 20001</t>
  </si>
  <si>
    <t>NY</t>
  </si>
  <si>
    <t>CA</t>
  </si>
  <si>
    <t>IL</t>
  </si>
  <si>
    <t>TX</t>
  </si>
  <si>
    <t>AZ</t>
  </si>
  <si>
    <t>PA</t>
  </si>
  <si>
    <t>Robert</t>
  </si>
  <si>
    <t>Austin</t>
  </si>
  <si>
    <t>Amanda</t>
  </si>
  <si>
    <t>Jacksonville</t>
  </si>
  <si>
    <t>FL</t>
  </si>
  <si>
    <t>Joshua</t>
  </si>
  <si>
    <t>San Francisco</t>
  </si>
  <si>
    <t>Megan</t>
  </si>
  <si>
    <t>Columbus</t>
  </si>
  <si>
    <t>OH</t>
  </si>
  <si>
    <t>Andrew</t>
  </si>
  <si>
    <t>Fort Worth</t>
  </si>
  <si>
    <t>Rachel</t>
  </si>
  <si>
    <t>Indianapolis</t>
  </si>
  <si>
    <t>IN</t>
  </si>
  <si>
    <t>Matthew</t>
  </si>
  <si>
    <t>Charlotte</t>
  </si>
  <si>
    <t>NC</t>
  </si>
  <si>
    <t>Lauren</t>
  </si>
  <si>
    <t>Seattle</t>
  </si>
  <si>
    <t>WA</t>
  </si>
  <si>
    <t>Anthony</t>
  </si>
  <si>
    <t>CO</t>
  </si>
  <si>
    <t>Samantha</t>
  </si>
  <si>
    <t>Washington</t>
  </si>
  <si>
    <t>DC</t>
  </si>
  <si>
    <t>Sales</t>
  </si>
  <si>
    <t>Jan</t>
  </si>
  <si>
    <t>Feb</t>
  </si>
  <si>
    <t>Mar</t>
  </si>
  <si>
    <t>abc</t>
  </si>
  <si>
    <t>Total Sales</t>
  </si>
  <si>
    <t>cde</t>
  </si>
  <si>
    <t>efg</t>
  </si>
  <si>
    <t>def</t>
  </si>
  <si>
    <t>ghi</t>
  </si>
  <si>
    <t>hij</t>
  </si>
  <si>
    <t>xlookup with '+' doesnot work on google sheets but only in offline excel sheets</t>
  </si>
  <si>
    <t>Note:</t>
  </si>
  <si>
    <t>Instead of vlookup we can apply xlookup</t>
  </si>
  <si>
    <t>Id</t>
  </si>
  <si>
    <t>1)</t>
  </si>
  <si>
    <t>3)</t>
  </si>
  <si>
    <t>5)</t>
  </si>
  <si>
    <t>2)</t>
  </si>
  <si>
    <t>4)</t>
  </si>
  <si>
    <t>6)</t>
  </si>
  <si>
    <t>Instead of hlookup we can apply xlook</t>
  </si>
  <si>
    <t>Full List Combined In One</t>
  </si>
  <si>
    <t>List1</t>
  </si>
  <si>
    <t>List2</t>
  </si>
  <si>
    <t>List3</t>
  </si>
  <si>
    <t>asfsaf</t>
  </si>
  <si>
    <t>aswr3w</t>
  </si>
  <si>
    <t>asfsafasf</t>
  </si>
  <si>
    <t>dfgey4</t>
  </si>
  <si>
    <t>tjdyk</t>
  </si>
  <si>
    <t>tyut78</t>
  </si>
  <si>
    <t>(this is Name row)</t>
  </si>
  <si>
    <t>jjgjgfj</t>
  </si>
  <si>
    <t>ut675r</t>
  </si>
  <si>
    <t>(this is Jan row)</t>
  </si>
  <si>
    <t>vnfchf</t>
  </si>
  <si>
    <t>dgdr67</t>
  </si>
  <si>
    <t>(this is of Feb)</t>
  </si>
  <si>
    <t>ftyrty</t>
  </si>
  <si>
    <t>tyut32</t>
  </si>
  <si>
    <t>(this is of Mar)</t>
  </si>
  <si>
    <t>Xasqw</t>
  </si>
  <si>
    <t>yutykgyj</t>
  </si>
  <si>
    <t>asdhm</t>
  </si>
  <si>
    <t>Note: we have used "=tocol()"</t>
  </si>
  <si>
    <t>Marks</t>
  </si>
  <si>
    <t>Grades</t>
  </si>
  <si>
    <t>D</t>
  </si>
  <si>
    <t>C</t>
  </si>
  <si>
    <t>Sr.No</t>
  </si>
  <si>
    <t>Area</t>
  </si>
  <si>
    <t>Salary</t>
  </si>
  <si>
    <t>B</t>
  </si>
  <si>
    <t>A</t>
  </si>
  <si>
    <t>A+</t>
  </si>
  <si>
    <t>Aditi Ramesh</t>
  </si>
  <si>
    <t>Ravi Mohan</t>
  </si>
  <si>
    <t>Neha Sanjay</t>
  </si>
  <si>
    <t>Kiran Prakash</t>
  </si>
  <si>
    <t>Suman Rajesh</t>
  </si>
  <si>
    <t>Anil Surendra</t>
  </si>
  <si>
    <t>Meera Vijay</t>
  </si>
  <si>
    <t>Rohit Dinesh</t>
  </si>
  <si>
    <t>Priya Anil</t>
  </si>
  <si>
    <t>Arjun Suresh</t>
  </si>
  <si>
    <t>Sneha Mahesh</t>
  </si>
  <si>
    <t>Amit Deepak</t>
  </si>
  <si>
    <t>Kavita Raghav</t>
  </si>
  <si>
    <t>Manish Kishore</t>
  </si>
  <si>
    <t>Pooja Sunil</t>
  </si>
  <si>
    <t>Vikram Ashok</t>
  </si>
  <si>
    <t>Rekha Ratan</t>
  </si>
  <si>
    <t>Ashwin Kalyan</t>
  </si>
  <si>
    <t>Nisha Harish</t>
  </si>
  <si>
    <t>Tarun Naveen</t>
  </si>
  <si>
    <t>Monthly EMI Amount</t>
  </si>
  <si>
    <t>Particular</t>
  </si>
  <si>
    <t>Amount</t>
  </si>
  <si>
    <t>bike loan amount</t>
  </si>
  <si>
    <t>Car loan amount</t>
  </si>
  <si>
    <t>house loan amount</t>
  </si>
  <si>
    <t>interest rate</t>
  </si>
  <si>
    <t>loan Amount for Year</t>
  </si>
  <si>
    <t>EMI</t>
  </si>
  <si>
    <t>interest</t>
  </si>
  <si>
    <t>in instagram video they did not use 'abs' formula</t>
  </si>
  <si>
    <t>but directly they started with 'pmt' and 'ipmt'</t>
  </si>
  <si>
    <t>emp id</t>
  </si>
  <si>
    <t>emp name</t>
  </si>
  <si>
    <t>designation</t>
  </si>
  <si>
    <t>email id</t>
  </si>
  <si>
    <t>Neha Sharma</t>
  </si>
  <si>
    <t>Senior Software Engineer</t>
  </si>
  <si>
    <t>neha.sharma@yahoo.co.in</t>
  </si>
  <si>
    <t>Operations Director</t>
  </si>
  <si>
    <t>priya.reddy@yahoo.co.in</t>
  </si>
  <si>
    <t>Rajesh Patel</t>
  </si>
  <si>
    <t>Financial Analyst</t>
  </si>
  <si>
    <t>rajesh.patel@yahoo.co.in</t>
  </si>
  <si>
    <t>rahul.gupta@yahoo.co.in</t>
  </si>
  <si>
    <t>Aishwarya Singh</t>
  </si>
  <si>
    <t>Marketing Manager</t>
  </si>
  <si>
    <t>aishwarya.singh@yahoo.co.in</t>
  </si>
  <si>
    <t>Product Designer</t>
  </si>
  <si>
    <t>divya.menon@yahoo.co.in</t>
  </si>
  <si>
    <t>Suresh Kumar</t>
  </si>
  <si>
    <t>HR Coordinator</t>
  </si>
  <si>
    <t>suresh.kumar@yahoo.co.in</t>
  </si>
  <si>
    <t>meera.desai@yahoo.co.in</t>
  </si>
  <si>
    <t>Priya Reddy</t>
  </si>
  <si>
    <t>Sanjay Verma</t>
  </si>
  <si>
    <t>sanjay.verma@yahoo.co.in</t>
  </si>
  <si>
    <t>Anjali Khanna</t>
  </si>
  <si>
    <t>anjali.khanna@yahoo.co.in</t>
  </si>
  <si>
    <t>Vikram Malhotra</t>
  </si>
  <si>
    <t>vikram.malhotra@yahoo.co.in</t>
  </si>
  <si>
    <t>Meera Desai</t>
  </si>
  <si>
    <t>Arjun Choudhary</t>
  </si>
  <si>
    <t>arjun.choudhary@yahoo.co.in</t>
  </si>
  <si>
    <t>Divya Menon</t>
  </si>
  <si>
    <t>Akash Joshi</t>
  </si>
  <si>
    <t>akash.joshi@yahoo.co.in</t>
  </si>
  <si>
    <t>Nisha Shah</t>
  </si>
  <si>
    <t>nisha.shah@yahoo.co.in</t>
  </si>
  <si>
    <t>Rahul Gupta</t>
  </si>
  <si>
    <t>Pooja Mishra</t>
  </si>
  <si>
    <t>pooja.mishra@yahoo.co.in</t>
  </si>
  <si>
    <t>TABLE 1</t>
  </si>
  <si>
    <t>TABLE 2</t>
  </si>
  <si>
    <t>in both of these tables the column</t>
  </si>
  <si>
    <t>Order#</t>
  </si>
  <si>
    <t>Item#</t>
  </si>
  <si>
    <t>Quantity</t>
  </si>
  <si>
    <t>Cust ID</t>
  </si>
  <si>
    <t>Customer(Business Names)</t>
  </si>
  <si>
    <t>Sales Representative</t>
  </si>
  <si>
    <t>"customer ID" or "Cust ID" is the same</t>
  </si>
  <si>
    <t>D122</t>
  </si>
  <si>
    <t>Cozy Corner Café</t>
  </si>
  <si>
    <t>In this case we are looking at 'how to apply xlookup if both the tables are on a different sheet'. Suppose table 1 and table2 are in the different sheets.</t>
  </si>
  <si>
    <t>S942</t>
  </si>
  <si>
    <t>Green Thumb Gardening</t>
  </si>
  <si>
    <t>U can assume that the final table (answer sheet) is on the 3rd sheet or u can assume that xlookup is even possible if the 3rd table is in the same sheet as of 1 of the tables.</t>
  </si>
  <si>
    <t>D123</t>
  </si>
  <si>
    <t>Sweet Treats Bakery</t>
  </si>
  <si>
    <t>S943</t>
  </si>
  <si>
    <t>Urban Outfitters Boutique</t>
  </si>
  <si>
    <t>D124</t>
  </si>
  <si>
    <t>Sparkle &amp; Shine Cleaning Services</t>
  </si>
  <si>
    <t>S944</t>
  </si>
  <si>
    <t>Tech Titans IT Solutions</t>
  </si>
  <si>
    <t>D125</t>
  </si>
  <si>
    <t>Pet Paradise Grooming</t>
  </si>
  <si>
    <t>S945</t>
  </si>
  <si>
    <t>Blissful Spa &amp; Wellness</t>
  </si>
  <si>
    <t>D126</t>
  </si>
  <si>
    <t>Little Learners Daycare</t>
  </si>
  <si>
    <t>S946</t>
  </si>
  <si>
    <t>Fresh Start Organic Grocery</t>
  </si>
  <si>
    <t>D127</t>
  </si>
  <si>
    <t>Home Haven Decor</t>
  </si>
  <si>
    <t>Samantha Clark</t>
  </si>
  <si>
    <t>S947</t>
  </si>
  <si>
    <t>Quick Fix Handyman</t>
  </si>
  <si>
    <t>Nicholas Lewis</t>
  </si>
  <si>
    <t>D128</t>
  </si>
  <si>
    <t>Serenity Yoga Studio</t>
  </si>
  <si>
    <t>Heather Hill</t>
  </si>
  <si>
    <t>S948</t>
  </si>
  <si>
    <t>Crafted Creations Jewelry</t>
  </si>
  <si>
    <t>Ryan Mitchell</t>
  </si>
  <si>
    <t>D129</t>
  </si>
  <si>
    <t>Pure Essence Skincare</t>
  </si>
  <si>
    <t>Stephanie Wright</t>
  </si>
  <si>
    <t>S949</t>
  </si>
  <si>
    <t>Bright Minds Tutoring</t>
  </si>
  <si>
    <t>Matthew Young</t>
  </si>
  <si>
    <t>D130</t>
  </si>
  <si>
    <t>Handy Home Repairs</t>
  </si>
  <si>
    <t>Lauren Rodriguez</t>
  </si>
  <si>
    <t>S950</t>
  </si>
  <si>
    <t>Blooming Florist</t>
  </si>
  <si>
    <t>Jonathan Walker</t>
  </si>
  <si>
    <t>D131</t>
  </si>
  <si>
    <t>Gourmet Delights Catering</t>
  </si>
  <si>
    <t>Megan Hall</t>
  </si>
  <si>
    <t>D132</t>
  </si>
  <si>
    <t>Rustic Roots Furniture</t>
  </si>
  <si>
    <t>Brandon Allen</t>
  </si>
  <si>
    <t>S951</t>
  </si>
  <si>
    <t>Vibrant Vibes Fitness</t>
  </si>
  <si>
    <t>Rachel King</t>
  </si>
  <si>
    <t>D133</t>
  </si>
  <si>
    <t>Custom Cuts Hair Salon</t>
  </si>
  <si>
    <t>Justin Baker</t>
  </si>
  <si>
    <t>S952</t>
  </si>
  <si>
    <t>Paw Prints Pet Supplies</t>
  </si>
  <si>
    <t>Ashley Scott</t>
  </si>
  <si>
    <t>D134</t>
  </si>
  <si>
    <t>Elegant Events Planning</t>
  </si>
  <si>
    <t>Eric Green</t>
  </si>
  <si>
    <t>S953</t>
  </si>
  <si>
    <t>Tiny Tots Clothing</t>
  </si>
  <si>
    <t>Jessica Carter</t>
  </si>
  <si>
    <t>D135</t>
  </si>
  <si>
    <t>Whisk &amp; Bake Patisserie</t>
  </si>
  <si>
    <t>Timothy Adams</t>
  </si>
  <si>
    <t>S954</t>
  </si>
  <si>
    <t>Harmony Music Lessons</t>
  </si>
  <si>
    <t>Olivia Baker</t>
  </si>
  <si>
    <t>D136</t>
  </si>
  <si>
    <t>Cozy Nook Bookstore</t>
  </si>
  <si>
    <t>Daniel Wright</t>
  </si>
  <si>
    <t>S955</t>
  </si>
  <si>
    <t>Eco-Friendly Cleaning Co.</t>
  </si>
  <si>
    <t>Michelle Rivera</t>
  </si>
  <si>
    <t>D137</t>
  </si>
  <si>
    <t>Trendy Threads Boutique</t>
  </si>
  <si>
    <t>Joshua Campbell</t>
  </si>
  <si>
    <t>S956</t>
  </si>
  <si>
    <t>Joyful Journeys Travel Agency</t>
  </si>
  <si>
    <t>Elizabeth Ward</t>
  </si>
  <si>
    <t>D138</t>
  </si>
  <si>
    <t>Peak Performance Coaching</t>
  </si>
  <si>
    <t>Kyle Stewart</t>
  </si>
  <si>
    <t>S957</t>
  </si>
  <si>
    <t>Artistic Expressions Art Studio</t>
  </si>
  <si>
    <t>Kimberly Price</t>
  </si>
  <si>
    <t>D139</t>
  </si>
  <si>
    <t>Fresh &amp; Fit Meal Prep</t>
  </si>
  <si>
    <t>Brian Bell</t>
  </si>
  <si>
    <t>S958</t>
  </si>
  <si>
    <t>Little Sprouts Nursery</t>
  </si>
  <si>
    <t>Victoria Perry</t>
  </si>
  <si>
    <t>D140</t>
  </si>
  <si>
    <t>Modern Market Consignment</t>
  </si>
  <si>
    <t>Andrew Ward</t>
  </si>
  <si>
    <t>S959</t>
  </si>
  <si>
    <t>Glitz &amp; Glam Beauty</t>
  </si>
  <si>
    <t>Amanda Taylor</t>
  </si>
  <si>
    <t>D141</t>
  </si>
  <si>
    <t>Happy Paws Pet Sitting</t>
  </si>
  <si>
    <t>Benjamin Moore</t>
  </si>
  <si>
    <t>D142</t>
  </si>
  <si>
    <t>Smoothie Bliss Bar</t>
  </si>
  <si>
    <t>Danielle Turner</t>
  </si>
  <si>
    <t>S961</t>
  </si>
  <si>
    <t>Purely Pilates Studio</t>
  </si>
  <si>
    <t>Christopher Reed</t>
  </si>
  <si>
    <t>D143</t>
  </si>
  <si>
    <t>Chic &amp; Unique Gifts</t>
  </si>
  <si>
    <t>Hannah Cooper</t>
  </si>
  <si>
    <t>S962</t>
  </si>
  <si>
    <t>On-the-Go Mobile Car Wash</t>
  </si>
  <si>
    <t>Patrick Brooks</t>
  </si>
  <si>
    <t>D144</t>
  </si>
  <si>
    <t>Bright Beginnings Preschool</t>
  </si>
  <si>
    <t>Maria Martin</t>
  </si>
  <si>
    <t>S963</t>
  </si>
  <si>
    <t>The Green Grocer</t>
  </si>
  <si>
    <t>Zachary Sanchez</t>
  </si>
  <si>
    <t>D145</t>
  </si>
  <si>
    <t>Radiant Smiles Dental</t>
  </si>
  <si>
    <t>Laura Ross</t>
  </si>
  <si>
    <t>S964</t>
  </si>
  <si>
    <t>Spark Creative Marketing</t>
  </si>
  <si>
    <t>Jeremy Coleman</t>
  </si>
  <si>
    <t>D146</t>
  </si>
  <si>
    <t>Urban Jungle Plant Shop</t>
  </si>
  <si>
    <t>Julia Morris</t>
  </si>
  <si>
    <t>S965</t>
  </si>
  <si>
    <t>Perfectly Polished Nails</t>
  </si>
  <si>
    <t>Gregory Powell</t>
  </si>
  <si>
    <t>D147</t>
  </si>
  <si>
    <t>Happy Home Organizers</t>
  </si>
  <si>
    <t>Rebecca Diaz</t>
  </si>
  <si>
    <t>S966</t>
  </si>
  <si>
    <t>Swift Print Solutions</t>
  </si>
  <si>
    <t>Nathan Russel</t>
  </si>
  <si>
    <t>Sr_No</t>
  </si>
  <si>
    <t>Sum(Total Sales)</t>
  </si>
  <si>
    <t>This formula works in normal offline excel files but not in google sheets</t>
  </si>
  <si>
    <t>Sr_No:</t>
  </si>
  <si>
    <t>Subject1(100)</t>
  </si>
  <si>
    <t>Subject2(150)</t>
  </si>
  <si>
    <t>Subject(100)</t>
  </si>
  <si>
    <t>Subject4(75)</t>
  </si>
  <si>
    <t>Total(sum)</t>
  </si>
  <si>
    <t>Average</t>
  </si>
  <si>
    <t>Percentage</t>
  </si>
  <si>
    <t>abhishek</t>
  </si>
  <si>
    <t>krupesh</t>
  </si>
  <si>
    <t>prathamesh</t>
  </si>
  <si>
    <t>kajal</t>
  </si>
  <si>
    <t>abcd</t>
  </si>
  <si>
    <t>jklm</t>
  </si>
  <si>
    <t>lmno</t>
  </si>
  <si>
    <t>opwe</t>
  </si>
  <si>
    <t>Salesperson</t>
  </si>
  <si>
    <t>Category</t>
  </si>
  <si>
    <t>Bath</t>
  </si>
  <si>
    <t>Note: Query function is not available in offline google sheets</t>
  </si>
  <si>
    <t>just checking with the help of sum function</t>
  </si>
  <si>
    <t>Bed</t>
  </si>
  <si>
    <t xml:space="preserve"> For the final output of query function we don't even need to write the headers/heading.</t>
  </si>
  <si>
    <t>Outdoor</t>
  </si>
  <si>
    <t>Furniture</t>
  </si>
  <si>
    <t>Kitchen</t>
  </si>
  <si>
    <t>Seema Biswas</t>
  </si>
  <si>
    <t>Image from Image Address</t>
  </si>
  <si>
    <t>Image from Image Link</t>
  </si>
  <si>
    <t>Image Link</t>
  </si>
  <si>
    <t>Image Address</t>
  </si>
  <si>
    <t xml:space="preserve">Note: </t>
  </si>
  <si>
    <t>beyonce</t>
  </si>
  <si>
    <t>https://www.google.com/imgres?q=beyonce&amp;imgurl=https%3A%2F%2Fmedia.gettyimages.com%2Fid%2F1580039832%2Fphoto%2Feast-rutherford-new-jersey-beyonc%25C3%25A9-performs-onstage-during-the-renaissance-world-tour-at.jpg%3Fs%3D612x612%26w%3Dgi%26k%3D20%26c%3DYbP_8kxnA0W-qTitZ8cwLJ0ZUgRFH2sSd5U6KIcY3Ac%3D&amp;imgrefurl=https%3A%2F%2Fwww.gettyimages.in%2Fphotos%2Fbeyonce-concert&amp;docid=bCbuWCvkb13HxM&amp;tbnid=m0mktJ9pSanoPM&amp;vet=12ahUKEwiwnrWDsvmJAxUBTmwGHeuSFfQQM3oECFoQAA..i&amp;w=612&amp;h=408&amp;hcb=2&amp;ved=2ahUKEwiwnrWDsvmJAxUBTmwGHeuSFfQQM3oECFoQAA</t>
  </si>
  <si>
    <t>data:image/jpeg;base64,/9j/4AAQSkZJRgABAQAAAQABAAD/2wCEAAkGBxMTEhUTExMWFhUXFxoZFxgYFxUYFhgYHRgXGBYYFxYYHSggGBolGxUXITEhJSkrLi4uFx8zODMsNygtLisBCgoKDg0OGhAQGi0lICUtLS0tLS0tLS0tLS0tLS0tLS0tLS0tLS0tLS0tLS0tLS0tLS0tLS0tLS0tLS0tLS0tLf/AABEIALcBEwMBIgACEQEDEQH/xAAcAAACAgMBAQAAAAAAAAAAAAAFBgMEAAIHAQj/xABDEAABAwIEAwUEBggFBQEBAAABAgMRAAQFEiExBkFRBxMiYXEygZGhFCNCUrHBYoKSorLR4fAIJDNywhVDU2PDszT/xAAaAQACAwEBAAAAAAAAAAAAAAABAgADBAUG/8QAKxEAAgIBAwQBAwQDAQAAAAAAAAECEQMSITEEE0FRIhQyYQUzQoGhseFx/9oADAMBAAIRAxEAPwBDux4q2trcmYrQuyZNW8PugiZ516Xwc88w22ClEGo3GTmUkcq0Q8Qokc6lZKgCrrUZCbDG0jfet+5Gc86GBSgdKu2qoUJ50rRCJ5Jk1I0kgTUveJzGauKtgBmG1EAJcdJVtWLcJ0orZLbzaiq2JNAKlNT8EKDrWUjzqUINeLUVEVaWgxtT1sQ8Ytp3OlaJORcDWrLSRGtQ3LYgZd6CBZHeGPfWwTKRUlhb94qFmjKMJIISmJO3M+en5mKz5+phhjci3HilkdIGJYJ0MCN+vwqNvCFL+2hM9Sr8Qkimy34VVElepIO3Tlv/AHFSOpUxujMkdDMfqqH4GuU/1W38Tb9E0hcTg7rAC3UHKdAsEKQT5KGlUL5AKirlT7YYi2Aru1ZUuDxNrEtq5EQdvn60A4iwkIBW2k5CfZ18H5kVt6fq1k55MuTC4CuyQVVft0ST0qJrKEzA9dZHluZFZa6k8jyrW2Umi7GVEzFaMjluajxBpaCdTBNQWalAzvURC9bOkKiNq0dclW1eoZWQVhOla2qDmmJo2SiRJkhO0mnq94WYt2ErUQoyJPMnfTy5UlYo4DEJII8qkXjDy0JStSlJTtNLkTk0RBrifHkAtm30WNzGkR7JHOlbEL1xw5l6k1I9ryqUsymYpYxSQzYMQwSRAJ12GtEf+hvuvtsIaV3izokiPf6Ac/KruCYilrcSQZGm586b+G+IFOXaHQ2EhKVJ3knMROvL2aE3L+KJa8g93h7EcNcS624kEiJR4kqHMEKGvwqlevPqeF0t4l7zAAjpA5V0bGL9Tp8WgGwpNxnCEuzy9KmOD0qUl8hJT3pcAZ7jB4kkr18gIrKFvcMrCiM1ZR39BpewImpkInatEJq/h7JKtK0LghHbtamRUpQrLA2og61lEDc1qxarAoWAo/RCkbamvbVg+0eVTO3RzQRUabg6gUKZCs+QV0RtFk+HlQ95EnapEZo05UzVohdayJWQd+XpVZ9k5tNqgaBUSedW0BStNKFEKx8Khzog7chSAANaq39mUQd5rbB3oc2nSP600nUSJWaJmI51Ozarid60xNw94T7MxpRDh1pTjgSDpz/L+/KkbqOoK9FnDbEAlwyCIERzO3qdaPcPBBcVJT4Tl3HtfaHnyHuqXFrcIATMuHUkbIT0E86C4Iw8sHuO7U2VkrmSSZEagjQjnXmOqyd7I34Ot00NEUdEuglCMxIilq+uQoSEmP1f4Zn5UTVb6JbUSRmn5bfOhlzwojP3i1rMGQMy+kRExlO8RWVRj5NlsWr1oJXI9lZ1A6ny2NHcHuAk9y6QUkeAk6EHlOvuoViKcziAkAwqI+P9KHotyu4DZUQCkKkEiJKgCP2Qf1hVkJuLtFGXEt7DGOcPBAKkaoMyQQR5TFJ62SlR8q6TZ4ctKE5lBSpiTEKTtB213pY4mwtDS5SkpnXWSNZ5zXc6Xqu4qlycrLi0PYXMQdJR4q1tlICahv3Z2qC3SSdBXQi9imhlTiSUs5ABMUOw1R75IjQq1qFIMRFELAQtGn2qm1AGTiG2aCUyAJpcNmNYOlMHGLRU0gJ1OlJoU4NNdORpIcELKoEiojd+EgVJZr71WWNa2eskyU7GiEE99RFnElsgLQYNRJw4pOmtV8UtFIidjSth5GrDON1EhK0z5ijd5i7Ybz7GK51gzMuCun8IcHC7Clvk9yDAAMFZ567gCq55VCNsPb1OkIVxjiyomsrqV32f4cFkZsv6OfbTzM1lU/Ur8jaTiNXrBw7CqqBpV7CnEpJze6ui+CsJOswAc1WcOd8BJMxNVX1At7VDYvgpKOtLVoBBduZlFQqtbuEqqze22TRJrRm0IUmnXBDS4UQdKxqYOtWLu38WnSobhghNQFkDZg6GtnHCNjWMW5JE7Vdw3Cy/cNtJBIUpOaOSJGczy0mlk0txluWcJw+4uZ7tpbgTuQNB5TtPlvTDZ8FrQoF15DSyPYUCSJ2zbQPMSK6ilVvbISygoSUgBLSVJCjpAmeZjf1oHdcSsOEtJBUvKs/6ZKEEBIMuHw/bSZFc2fXTltFUaFgS5OR4xaLD60KgqSY01EdR5RrTLwbZwVEmDGnl09Dr8qG4PZG5uZnT3bARv6Cnx3CUttFKNDuo8yfWh13UaMOjy0TBjud+Cjilg24lLZ8SiQVCdx0PlQzg+6Qi4umkDwpWmCNpCQlXpqPx6GsxTGu6aUlkePKdfM6TSXhC12i++KjolRKf/JASpcqOk+PTnvtz4cI6kzpKWl2dRvXkEyp1WhnKnKPdMTHlUbmId42oJzZQI1BGvkTvUeGOMvJzpVAIkgEDcA6x67UNxzFW2xkQZqtrwalXgDYld9zKwnMU65ep6UAvMTWu5cdUFJEJyylSVQE6kDnCirbejn0VxxKlQcxSvKBv7CtRO5A191L1mtSkKJSChKGnVQfZghha4nVRgTz0G1aMaWlmbM3aHmxxYFCFKVmBHz50Qes03jcIUMydgYkj7vPWkWzUpBLY8TavEPI8lJPMH8qbeGmV5lKO2WPfO9HBN48ioozQUoCbjVgWyoFMEaGd+evyqlZOBIpu4os1OapSFab5k5iOsH+XKk/uSkwfxB+Y05V6TFJtHNZYW7BmrOF3BLiZ+8KrXLEwRRRizDZQZ1KhVr9CXsNGP3IbQkkToKUm2VPOHKAJpj4oRLKSeUUL4VWkvgK6aTtI11jymqeItkXINcR9GVr7Z+dUbt4qXm500caMpStKh/Y3BpdcCd6XFNzW5ZKOlhnCWQpoqOtL+Jv5lQTMU08MgKt1e+k/E9FEedHyxUW8CuENuAq2rsHCOPIFspKCNCopPQnU6VyC2sR3ZUTrV7DrhWQlBiN4pZYlkVMOqt0dLf4SS4orKlEq1JnrWVBYY+ru0SPsisqqpi7HIO7Kd6lZQVH0rVb+Y16wszXRIFXCcoEUOQMqoOlTWd0c/WKsIt+/cI2oXTAQKivXHSCNakXhK+8yDWOYqEWRDmVR2qJgLDTa3FBIGpombFKDldI/vaqtpmSvw6xWl+pa1ErkEcjIj3UHd0Avs4cl0kI2HTrU2AOqsn1OpaU8tKFhLaQSpSo0EDU6gba9Nao4VcKTOX8as4HjxtrnvXElQ1CgIkTzTPMVXki3GS/A0HTTKOIcP3xWm4uQG3NSJErkkklcbDX2dSRppvTNiDqbXDiEqlbxyzzgaKMciQk/LpXScVbbLZcc9gjcCTCgQSPca5DxOgruS0iVpC1KSNDorKRtImOnSuXgWue/g2zdRLnAiIWuPujX36/iKecsp8X9+tCOG8L7oSvRREZeg3JP96UQvr9LYMyY5AamsnW5E8jY/TxdUK2J2iEuQdlIJ/l+VLl0whTatDmUHCdOQLYRl9dZpgLrj6z9VK1nKhMj0EnkOZoS7htwhxaXRlABRCDmJJjMQNuQHurJj23NTi7og4aSFXK2MmUdy2TqfaShCSqfMqKvfTGzwqEqzZpPIHYVvguFpaUSlJBMeIjUwIAPWmVtB3NUznbtGjHGlTFzELTKBM6b5TCo5hPnE0iv2gaKCpPhOZswYP8AqJXJHMAuExzy11G8YBmT6Ut32EoWvKoSnLO2oVIEzM/L8afHkqxcsNQOwrB4eEKypIkAbSBJgU+YZCBrSei1fbGREuEqBbj/AFArYafa3ii4uLlPgfZ7s6apUklJ8wCYpov5aiicXVE3EzSVJKmondQKR67j4wa5++lCtuXT5/zpxxRa0sLOuYnLMakTJgHek9pxBBKhBncaT6pOoNeg6WblCzl5I06Iw2cpgTUGFla32wToFVet7gHROtbYWfrkiIM1r1FXAwcXmGBHSkzD1P8AeJDSVFfLLv510fErULQJ5VJwvatC6RESQofKfypNVRbInvQi3rDilHvSrNzCt5oOVFMium8e2aEvKP2iAflSSw+jMUFBJ9PzpYO90O+AtwWfqFeppVxho997JInWAetP+EuoyEIG29SKYUWVXAYJaTMq05GCQNyB1oXTtipihd2udsZJHWqjCy0gid6YHceRBCU8qSbx5Slk+dPqDFWd44VwW3ctGVlWqkAnxRrrIrK4O3ibiRlC1ADkFECsrK8Um/uZZS9Fm7ZyGK3YhQjnW+JSInnVazOtdJO0UhrCsO8JWaletMigtKiCa0sln2Z0ohfy2gFSCAdidqRvcBHZ4iUGSJNVb1zOsr2mqDd2MxPKjLdw0tvlPzo8OwUXeDsYbtX+8cSVJiNIJGo1E1d7QOJWLtSCyk+EEFRABMxp6D86Tr64EZRVdm5ATFI8UXNZPIybqi0zckHw1dtGwrQ7k8+tB2HpOlFMMJDzcjdaBHXxDSmlwBcnc8aT9QkKOnhmBufKkDB2Ql1eaM2RJmIgBKQR65q6XiLY7vXy9T5DpPWuW39z3bhVlALmhjaO+dJEeiUiPKuNhdppG6fAxWTeRB1Jj21Hcnfn56RQnFXCtWu53HQchRC5fCWwB6+quX86EneT765vVz1Sr0b+kx1HV7CfCVuPpAUdkJUo/CPzqncvKUon75zSRrrJ0+PyovYt5LO7eQCpQacAy7nKgnw+cn4ppM4e40Zune6LZaWfYkhQVHKeSo5UNEu3aQ2uLyOxtaeAAk61L3tUH2iK2tpUNKzUXFpT4qFwgmg3E/ETNkkd4Spw+y2n2j5n7qfM+6aVsG4zu7t9LDFoha1HRIWrQc1KUUwlI5kiroYJyVpbFUssYumdW4Ztgp7NA8IzE+eyfzPuqHE0BTjk/fUPgSPyo/YsIs2Ct1aUhKc7qyYSIGup+yOX9aRbTGQ+2l9GgcJUAdxKjofOnnBxghMc9WRsmvXyhGRQC2+aSPjBpD4sSG1ZGwMq0gpM66yDOs6QNfOnl45hrSliuHlbqR0090yPmTW79OzvX25Mo6zDHTrX9i9hrS2vEdZo7YMEvIWef9K3xIhAyxVjDEjM2QeldqjlNjRiAhpXpSPwfipGJW8kx3uXy1BT+dPOKH6pXpXPuHrYG5SuYyOJV7woGlUXKLQVydH7ULYBbbnMpj5muX3N0ptWiZmus9pjUttK9fyrnJKMpnfWqel3iiyfkIcNqJaUSINT23Fbv0ZdnkTCsyAsnUJUTIjnuah4fXnbVFKeMPKSo5TBnl61a4JumImXMewzuAk5pnSl5ZgyaK3Vu8UpU4onp5VLe4EtwI7tMz8vWp4GTF9bUmsrr9v2L+EZrw5o1hoRPOJVtWVn+oxeyzRI5c6+pcTyotw+htSilyIig4Ne6109OxQwi+4G3jkVKQdKvY1xAp9sN5YAiT1igQFbJbkxQ0LyA1yiruCsKWvKkSY66RVV1rLvRHB3yhxJbjMdNuVSXGxCvitupLhChBFVw0ImiPESV95mWdT5RHlVe1u0pQUkf1qLiwkFqvKZAozhrpcurYbS83/GmahwRpLkpOlX8DYSm/twDIDyf4qSctmFco73colHurlvE9qoqREiHliR0yNH/mqusOaik3GLZOfxAEd6iZ6LQtJn3tprh4p6XZtavYXCc3oJj+dUsZuAhtSugp8ucDbUnwDIrl90+o5eorn/ABHhTjs26fCtZDYnbMowAf5+dYMmOSn8vJvhki4/HwX+xzjNpYctHlJQ6txS2p0C0qAlAJ+0CDpzB8jQPtC7M3rdxV3YAqbzZ+7SCXGTMyhP20TsBqPMa1zfE8NftlQ+040qdMwKZIOhSrZXqCaf+FO2C5YSG7pH0ltMeOcrwHmTo574PUmug4NbxMF7jPw9jqLu2DggLHhcT91Y3EbxzHka8xLG27K0Ly4JJUEJmM6yTlHppJ8hVlrjnA7gl1ZLDqxCyW1JWRyzKbCkqidCZjWsuePMGtwhTYVcONphBDRKhtMLcCUpmNxrpWP6Z6+NjV3/AI/kQ8B7PMQxN03FzLLazKnHAQpQ6NtHWANBMCIia6Q5e4Vw+yW0kF4gEpBC7l0xoXD9hO8TCRrArnnFfa9d3AKGALVs6SlRU6RIH+oQMv6onzpAtrR+4JLbbryiZUUJW4ok6+IpBJOvOtmhvnZejLYf437QbvEfCshtiZDKJjTbOrdZ+A8qIdnWLEo7gn2VAp9CRPzPzqrhfZniL0Z2wwjeXVAH3ITKp9Yp1a4GYtLY5SVvApUp06EwRKUj7KInT57QuaEXBofFKphQGKE35OaU7x/e9E7deYedDbxEqg85HxEVi6V1li/ybM6vG1+ALjKiQCd+de4CD3qdaivQJImt+G0fXCa9XFbHAHi/P1avSlDB8GcWtSm0qInUjanR5jOnKOelMmE2SLZgxEASfhqazPL21xuxkrZzjjHidb2RgjLkMq9YpdKkhxCliUyJHUTUd44Xn1rH2lE+gnT5VPcNpiFEVYoJSSRFLbcfhizDjeRobDXSBXPL63KnFJCZgzRDAboIJEyDtVS5xANvKPWh29Dol2F2MBubm3LqEjI3O5gkpHiyjnFZw7xAhCChQMgaadKaMGdcbw7wOJyuyZgeErMKSk9fWuf3raLZ3KTmBEz0quD1Wn/Q2x33h+7U9bNOqiVoCjG2tZVThC4T9Ct9QPqxWVyZxak0a09j5sQKkSgkxXjGkGrRcEzXpUjCQloit2R4hrEkCplOymKhKRRogZxXCkJykKmd5Pzoa28G3AU6xUYdI3J95qJCkgzQUdqYC9i10XVBR5Ct8CQ1Ku8jynaqd28DtUbbscqVx2oKLts4kOqA2JgUTsWA3dMLnTvUH95M/jS/3usxTGLlk24UCO9ABH3swM/Cq8nFBqnZ39BlI9KXMeb9rzCFfsOpH/1+dF8KvEutNuJPhWkKHoRP51Qx9IiT9xwfBIc/+VcFbNm6y0VaUm419ZcocT/2oUfNST4B57n4CjuMXoSlCUkAqiPhpQO6YylMczqepJgk0ZJS2ZNVcDnZKQ6gpUErSrxAEBSSD5HQ60t49wdgupuGmGuZIX3PySpNcN4w71q7V3LjiQ5Bhta0yTopICeZImI50RwPsrxG5Octdyk6lb6ilR/Vgrn1A9aeWPS93QE7Q2Ypc8M2qSG2PpKuSUKdWCR1cUrKB7zUmE4pww5Ga2Swro624R+2lSk8+tXML7DmQPr7txSv/UhCB+/nJ+VbXvYawf8ASu3Un9NCFj35clK5Q9sO404HZYKTNsiwUf0AypX5kU0PKAToBHKNvlXEL7sKuAD3Vyws/pocb+Yz0BxDsixRoGG21jo28P4V5ZoKMW+SHa8YxhhoFTrraB1UtI+EmueYlxk1drNraBThKVKU57KEhInQHVUqCU8h4tzXLr/ha4YVlfaU2ropO3vEj502cDhDCJGrijKjMeHkkfj76sqL2bFbcd0NvDbpdjKCSRsASfgKL3XD7u6gEDfU6/AVNwZxAlGZOQwCdso586I41xM1BltfxTWSOGMZbs1PqHJbI5bjFp3T60TMEQdpSRIMehqbBT9akVrxTiaHVocQlQIBSZI6lSdv9yvgKqYNfw6FFJ0rvw6iDhuzlyxu2dTtIT4jyFXMXu0/RVAqgrGX47/Kh+DXzS2yVoUZ21FKXGFzKwhKlBI5E/yrPGeOc6b4BKE1v7FtohKiBqJIBqpiDSjJ1q423rUmIslSCE6edaJzhfJIxaRHwnCiQeVa46wM5NDMLtXWV5gRHMa0duT3gmNaDyxfLDoaYDQ4sQEqVoZABO/pW7wUoyuSrz3ozYMhC0qImPSp79AcXmAgQOlJ3YXyNTGbC3FdyiFkDLtNe0vNrWABmNZTd6PtFfbYmtipYqFs1vmrcgElbKqMGpDRAY4uajNbGtTUCbLBqdx0ZYjWoCo1a+jkozTSshUQ5FWbJQkmq3dzV1LACZnWlYWh74D4z7ltTDwUUJJLakiSAdSkjpOoPqKYGOKkXTyGUpMEqHiEbtrQP4q5fhb2UT1pg4cfy3LK9vrET6ZhPyrJl6WD1S/BZDI1SCdm6p67CVqP1YMa7AQPnMfGmdJCm1q+6sAegifxPwFJBvRb3rk6+NSFemaPxA+FPVu8lbQDcGVD+v4Vjz4/tfjYsjLdoB4P9Htnn7i4LaAlBSHFD2Rp7JjdUgaanSq2K9tzCBltrdbp+8shtB8wNVH3gVpx5apFk8dlIAWPIpUNZ9BFIfC3ZvfXaUrS2GmiP9R2Ugj9FMFSvWAD1qhyjNtssimkEr7tixJZ8HctDoluT7y4TPwFEeGeNseuyRbpbdCSApSkNJSmZjMZT0O1EmOxNAEvXyp/QbSB13Wo0SsOygW8qtsRuWiqJKe6gxMSBExJ+JoNw8Dbjfw7/wBRH/8Aa7akx7DLbkz5uKX/AMaLPLWDqlJ95FKvD1g3ZZi7dvXb5mVLWopAnRKWwcqfXf3aVl/xIsnw6UqjbIxT7QnT9LWTuUoAG59kct+taW/BLaHVJ+kLlIUVz3eaErQgEBJOUKK5hWoCYI1mqXFlypy4CtyAmNiZhPLn6UauMQu1rggFSFHN3BWooWo5VBZBOUkpIyghOhgUu9kDGC4CyyE+0pRS8VKEgKKFKykAnQwNvjNVsQwxGUKKp7xJKR5BAzkxzCzHurLFFxlkBwQSBOZJzEKmAefhIJ670OxEXDqykIyFtG3sJSjPlUqSdsxUVKmND0oNNhAuI4C2oLyFwq8eVMJ1LagNv0s2g5dTXlhw6hS0qQpSkxsCjT6woJz+wQImBM6wTBNDbtFyU5gh6FTlUEuZVBQklJjUEAqnoJozw23eof7t1K1KWVISXc+VSmyonItUbQecHnVsW0uRHyNllZttpjPpoeeykFY5achPnOkUl8UN/wCYWIiI850kHcjYjbSmR9q7CA4c5nMsBM6SoyYHszrQLEMNuFLJLTpUdxkXm2Jk6dAT7jVmKNPVYk34F8pqdlXWvSit0oq+kJZAsVsyNYFeqFYhUa0zqgG7iSOdThJABJra0tQ6ZVOXkNqzGmyEJIGgNZ21ZbpdWRfSBWVWRcCNqypYtC9kB2qPKaltTA1qMr1rurgzFu1anSvVNmSK0sljNrU1yoBWhooUh7s14GvOrbCNZNRLAU5AMCoyJkWTWDW7oI0nTpVssBCxzFETZodMxED0qtyobYAgiKs2qEgSo1oqxAXB9ma8umIMJ28qDYSeycGfTblRu3XBCvPrQe2lsTlPKilsC5lTzUoJ15SYppVpYvkIcZWgTeOq+8SuTtClE/gRRjg5+A4oEwAkDoJISD66GreMcN/SVIcK8qghpKvDJgtpAPrnCx7qt2eHtsN92nMoAypStJI20HKeVcnJ1MF06i+TVGDeSw2ixQ6tGZIVlJWrSU+EQkHqcxBH+3yq/j3FNnZAG5fQ2YkJ3cV/tbTKj6xFI/aBxecPs0hjS5uQSknXu2xoVxtOuk8yTrFcXs7K5vXiEJdfeVqqJWs/pLJOg8yYrDjx2rZe3udouu2GwU4lCWnYUoAuryoQkExmJBK4G+1XL3jDDyklu9tT/uASrz1gTSBhvY1iDkFwssg/eWVK/ZQCP3qOsdhRjx3qZ/RtzHzd3p2oLhg3KWKdo1o3IbKnVaj6tOVH7SoEeYmouGe06zSf8zbOhRO6SlxA93hPwBok92FGPDfCfO30+TtJ3E3Zff2iS5kDzQ1K2ZUQOqmyAoc9pHnTpwe1goe8cu2L9Xe2p71HhBypVmT4eaYCkGR5UuP4leMvlJOValh1Kgy2hbhGYBSoQM6gXFTO+bXekLh/HHrN5L7C8q08tcq06EpWOaT/AFGsV3y+AxKyYvbUhL7ZDzE65XBo4yvqlUFB9x5UrhTIKN5jl6hJKioHc5mkJMeLnlmAXFacs1BV43cBSnEqyqVGYpQhMwvvBICY9r4jQyNKa+LeLWbxphbaSPCc4VoUqIhTZ9DINJDOZsQrUVsw9Opxt7FEsrTokd4gu1gIU4cndqaKQlCR3asuZOieiEidwBA3NMNpjTy3Ela5JzE+FAMqCgdh0Wr40Kfw9Whkb/OieDsJLieoq36XHHz/AIF7rYwJxp6FgqmQQcyUqkHcGR51Vv8AGHQghRHjkHwIE5goK+zzC1fE0burRAQVbGPKufYo844sCTCT+FVrp4+AdxhQYUSnNB+Bqg3BUUjcU52oWLYSrxZRv5iaXezi2Q69cKcTmIVvy5/yovHXkCnYOfs1DUgx6Gq5u05MqBJ5/wA6fr3FbQy2ETH6JrmuLPqacWppACDyj5xU7TYVMJYdiJyzlOmmlT4k44pKRkIk9D/KrvZhe26nSHyAAnw5tBmnmTTVjZQ4+2Uq+qQsEx/e1L2o6q/yM8rSEdrAHYHgV8DWV2S1U0tIUCI9ehj8q9rM8leBtz5ruX07DavLdkKO9VHDU9rtXdTM5b+jgGJrYtgirmAYabl0NzlB3V7ppgusDRZlSFkK0CgecGR+INB5EnXkG4uBjQAb1Ai2IVqJ9KsvLUqSgbVvg91JObemTYp6zoZjSpFXRG1W3r5AQUka0Nw5zO5lnSaVthSs9c151Es6irmM4etogqBAIkEihK10l2gpDPYvMq0WD6gT8Rv76P2nDrK1J+tUCRKREc9CZ/pXPre/Wgy2rKrqI/Omy3xG4S3mL6ifOPzrPmhkf2Msi4rkd7WUd2VK0Ayq55u7dfSDPoRUl1cJcPdoiVEDruYH5/OgK74OWSSRMuLTr1+rXPxWqpsCWLa3uLruyEsNLdEmSpYScsdBpArlZMTq2zXGW+xzDtEuVXeKONMjPkKbZlI55PBHvcK9fOvoHg7htqwtkMtgSAC4uNXFx4lE+swOQ0riHYjZKdxRLivF3bTi1EmSFEBAVr9qVnXzrpXbHxI7aWaEMqKHH15AoGFJQElSykjY+ymeWbrFCe9RQUMWP8a2NmSl+4QFj7CZW570IBI98UoXXbdYpMIZuV+eVtI/eXPyrhNrbOPOJQhKlrWYSkAqUonp5859Zp8sexnEnEhSu4anktxRV8EIUPnR7cFyS2P1j21WCzDjdw1+kpCFJ/cWT8qf8LxRm5bDrDqXEHZSDInoeh8jrXzhj/ZjiNqnOppLiBuplWcJ81JUEqA1mY0qjwNxa5h1wHUEqbVo62Nlo01HLOBsfdsTUeOLVxJfscO2vggMOC8t0Q06qHUpGiHNSFgDZKoM9CP0q07DuIcjrlks+FyVtSdnEjxJH+5An9Q9a7Le27GIWakSFs3Deih0UJSodCDB8iK+XmS7h1+M+jls/wCONjlV4o8lJmPJVHHLUqZGhy4xYNriL6Mv1b0PojkTo4PXOCfeKW8RvlEwDpXSO2G2Ck2lwnk73c8srqdPdKB8aAXPD7aEJmMxPzrodM240ZstJgS0ubhQSCCZPhA1Pwro3DXCbiUd86YXE5Ry9TzNTdnWFJJVKQY0CvdsK6Kxa5Z5jlSdRn7ctK5FjByOS4liGdZZE5huKE9820SlSTPnV68c7vEnwBrP5UscQvEvqk9K0LfcTzQ0DFytOiTAHWtMKxNbOYtIACt/Xl79aUP+oLbGVJ0NM9xxM0u3bbSjKoRO2kDl60JWFRCSbV1UKgDNQnGCpvRwCtcR4ihKcpIIoFeYqXTKtTyouyJFtOJAeykURs8UdUN4A0paZQQqSNDTXilsgW7YRoSRNGmF0F7Rx3IIcIHT31lULUBKAnPtWUtAOdJRmMCrKbMp+1Vu0sXFKUUIUoZh7IJjMYTMbEnQdavowd869y4d/sqO2+wrXGePy0K1L0aYPdqZBg67g9DW19cuuHO44pR8/LYVIcHe/wDCv9lX8qkVhD/s9yvePYXvExtvGtTVi5tAqQM+kKTMc6jsGJWJ01qcs8vyrwJP9irNKfAmqtglcYWFHflVTD2FNHPAIB/A1YDxTGszWlxcmMo291BQ9k1BjiHiQXKENpbIMySeu0D40pvslKgFc6JMpETOvrQ67cJcE+6q9NbIdMtu26AE5d6LMr8Go1Fa2WHhYBT5SamcAbUEnzq3T8RNW4aw4n6CuIJQ+lRnX20KT/wFXmz3mHvNKk9+VpMmZSlAA/eJ+Bodw6r6i9HIBpY9ApSTH7dFbJUoRGwSI98qPzUa4XWz0YpLy5f9Oj0sNWRN+jn3Yxe5MVYE/wCqlxB6GUFYB96BT5/iAw7Na274/wC08UH/AGuJn+JtA99cu4ae+i4syToG7sJPkkud3/Comu6drtp3mE3PVAQ4P1HEqPymqJP5JjV4Odf4f7JK7x90jxNMgJ8i4o5iPOER6E9a67xRxZa2CUquVkZyQhKUlSlRvAGwEiSYGorknYFdpF6+2ARnYKt50Q4gAbcu8OvPyipf8QTX+ZtVKJyFpQ06pWCqPOFJoSjqyUyeDp/C/GlnfyGFnOkSULSUrA+8BsoajUExOtcf7aOE02lwm4aSAy/MpA8KHRqqByCgcwA5hVJfCmLqtLti4SYyLBV5tkw4k8jKSflXf+2KxD2FPK3LRQ6k77KAMfqKV8aNaJInKAnYDjBctXrZR1YWFJ8m3ATHuWhfxFJfb9hgbv0PAQH2gVea0HITP+3J8Km7A7vLiDjc6Lt1aeaFoI+SlUY/xGs+GyX0U8n4hsj8DRW2Qng84pdLnDzLp1Ulq2VPOQttBPzNDcRUpQTPkav25z8M68rdf7jqo/hFR24ltBOvhT06V0Oj2bMvUbUPPZphyksKdK9FqMAco0JPwpytpjUzST2dYpmUtjZITmA85AMU5pAClAb1h6rV3Zai3G1pTRxnHbcjFHRmBJMmPMTHrQHFbFTlyW0RmiZJgRTJfMAYupJPKSfOhGP+G+OReUhO+nwrpR+1UZ73JWcKSwk97BUf5cqUnnZVoIFE8cxRaoSZgfa60MtU5lpGwJ1NFhijx8mNahGhBoxjWHFKcyR4Buf791BSaFjFtDxUrU0z4VblxszqAPPSlnDUpKjm6aU1WOH3LYDUpSHZM7kaCR5HallIlFiywsFAMdfxNZTphWBlDSElSSQN/Uz+dZVPcLNJyTDcUU0VpCRJgGSqRlWFCCkiNUjXei44suJGifCoqT4RooyJGv3VKHTxE6nWvKyumukxPlGV5ZLyat8QvAQkJRpHhEaBIQkb8kgAE6+FMyUiLD3EbxVmUhBJIVsdwkhJkGZEkg7g7GABWVlN9Hi9Cd6fsCbqn86wz/c15WVckkqQvJMG9BJqJe/9KysqERO20YmdKq3KJWKysqqQ6DNrdFAAT6V7iVrqFE6msrKs/gU3U0OHZ3hKLhu4laknKGjATGVRCp1nXw/3NSttZSU8kkp+Gn5V7WV5T9Sb1tfk7vQ8f0cf4/te7vnYMZ8rg8iU/LxJVX0VikXeFu/++0JHqtokfM1lZRv4RFn97OHdit1lxVno4hxHuKM4+bYp7/xBWs29q4Nw8pH7SJ/Fv51lZTy/cQng4kpkZCqdzAEbgg6z7iK+mbs/SMEUTqXLAnXqWJ/GsrKOXwRHEOxu5y4vb/phxPxaWr/iKf8A/EO3/lLY9HyPi2s/8RWVlGX7iJ4BeFa8MnyZf/8A2cpk7O8OaKFF3xEJTAI0AjX8BWVlaYftz/r/AGZ8v3RI8HCU3yi1onMQOWk10m3UPfWVlTrlvH/wTpnycvxxCDfuuaghQHyrnvGDh+lSPuisrK1Y18EL/Ir3Vwt8IaSAKsPYatgpSogkjSKyspW9x62C3ED8WeTnpPxqozw1kQyt4wFnYGdwSBpttWVlCbpkxg64todIb9kHSjFvfulaStZJ0SDO2sVlZRCdSbJAA8hXtZWVko0o/9k=</t>
  </si>
  <si>
    <t>sometimes '=image() formula works and sometimes it doesn't</t>
  </si>
  <si>
    <t>Elon Musk</t>
  </si>
  <si>
    <t>https://www.google.com/imgres?q=elon%20musk&amp;imgurl=https%3A%2F%2Fwww.investopedia.com%2Fthmb%2FXJDLdvCuNbcWk_EVZzXx84ae82c%3D%2F1500x0%2Ffilters%3Ano_upscale()%3Amax_bytes(150000)%3Astrip_icc()%2FGettyImages-1258889149-1f50bb87f9d54dca87813923f12ac94b.jpg&amp;imgrefurl=https%3A%2F%2Fwww.investopedia.com%2Farticles%2Fpersonal-finance%2F061015%2Fhow-elon-musk-became-elon-musk.asp&amp;docid=T-O5K2axYN_xpM&amp;tbnid=xF-XssFToaUyGM&amp;vet=12ahUKEwiAgb2us_mJAxXAoK8BHS2bLDgQM3oECGUQAA..i&amp;w=1500&amp;h=1000&amp;hcb=2&amp;itg=1&amp;ved=2ahUKEwiAgb2us_mJAxXAoK8BHS2bLDgQM3oECGUQAA</t>
  </si>
  <si>
    <t>data:image/jpeg;base64,/9j/4AAQSkZJRgABAQAAAQABAAD/2wCEAAkGBxAPEBUQEBAVFRUVEBUVFRUVFQ8VFRUVFRUWFhUVFRUYHSggGBolHRUVITEhJSkrLi4uFx8zODMtNygtLisBCgoKDg0OFxAQFy0dHx0tKy0uKy0rLSsrLS0rKzcuLSsrLSstLS0tLS0tLS0tLS0rLS0rLS0rLSsrLS0tLSs3Lf/AABEIALcBEwMBIgACEQEDEQH/xAAcAAEAAQUBAQAAAAAAAAAAAAAAAQIDBAUGBwj/xAA8EAACAQIDBQYDBQgBBQAAAAAAAQIDEQQhMQUSQVFhBhMicYGRMqGxBxRCwdEjUmJygpLh8fAVMzRTov/EABkBAQEBAQEBAAAAAAAAAAAAAAABAwIEBf/EACARAQEAAgICAwEBAAAAAAAAAAABAhEDIRJBBDFRMhP/2gAMAwEAAhEDEQA/APEQAAJIAEkAAAAAJIAEggASCAAAAEggkCAAAAAAAAAAFAAAAAAAAAAAAAAABAAAAAAAAEkAASAQBJAAAAkCAABJkYHA1q8t2jTlN8d1N26t6L1M3s1sh4yuqdnupXnbW3Jcr/S56HT2tQwtLuadJJqTSjGMUlZ23m9ZSutcjPPPx6jTDDfdarY3YSnTW9jG6snFONKlv+FX+KU1/rXUu1ey+BcpfslBLPxVpt+ijf2KdqdpqkvAkty93FWs3zb1fqaPEbRm5XSs7ehjvO+23jjPTNx/ZPCt/sq0oea34ryvZml2h2alTjenUVS2qtuvLW2eZde06jW6y2tpTXHTnp7HcuX64sxaFqxBnbSim99cbb3RswTaXbG9AAKgAAoAAAAAAAIAAAAAAAAAAAAAAAAAAAAABVGLbSSu27JLVt6JFJkYDE9zVhVSvuTjK2l9131A9O/6U9l4GElOMasleUU23Ny+LNckkYPZzs/XxkXUm3CHJayfF34mXi8WsbWje/d5NXVrp2vr+R3+z92jTilG0d1JfM8WWWnu48Za4+XY2muenHX5FM+yEHxO4qOEs1kY7yepl55PVMMfxw0uxSeVzDxPYyFn4mnbKx6BWqJGm2jiU3kX/TJzeLH8eWQwzw1ZwrRUoPwyTV7xekl1WppsXScKkovhJ6Ws1wat0sd/2mpXh3itePzRwu1KynNNK3hSfmeziy8nz+XDxumIADViAAAAAAAAAAAAAoAAgAAAAAAAAAAAAAAAAGSX8Bh+9qwpbyjv1Ix3npHeaW8/K4WTbv8AYqdRU2s3uQslbSy4rLXgj0SnU3qaT4L5nG7K2f8Ac69OmqiqRdG0ZpNKSV1ez00068To6uMVJbzV7Z25nz+S7vT6fDj4ztsaVFt3KqsUuJze0dtY22+u7hHlOUIq3S+hiYHbkq09yUUpfwtST8mjmY6a+c3p09SldZyNXjcIlmjXbW2rOi9215NZXdl6vkc7isfVclKpiVeS8MbTSfk7WOphtznnI2G3Ke9SkuNmeZ134mehU8TKpFuXJ3focRtijCE4qDd+6g53/fazt00PRwddPF8jvtgAA9DygAAAAAAAAAAAAKAAIAAKAAAAAgAAAAAAAAVRk4tNOzTTT6rNFIA9hwNXvnRnFKNPuIzWt05RzX/0v7TfwwarLLW2uvy4nLdgMS62BSs5SpTdO+WUY7s1dcVaSX9J0FLEzpOyPm5zxuvx9nDKZzf61209gRalFqU3PWbn48nfXgvZdC5s7YsKMU1T3XdWd23upWNtGrOSvkWHjqcZb1WpGEF+KTXileySvwL5WzS+El2xu0mChKpTlKKaacbO6WdmjX4zZSxE0504x3Y7u84u6jyWdv8AZmdqNrUZqMYzSd7K9tUv8F3D1XUpXvayzT5llsiXGZVp8bgYUqW7Hje3PkjzrtN/5VRfu7sbLRWgsvqd1ia7nUs29TznaEm61Ryd33krt6vxPM34J3a8XybNajHAB6XjAAAAAAAAAAAAAAAAAAFAAAAAAABAAAAAAAAHQdidrVcPiqcYye5UqQjOOqedk+jz1PUovfl6niFKpKElOLtKLTTyyad0ep7G2z3tJVY8XbymknKPmlJe55fkYe49vxeTW5XUNZW05vgWMUqFSnZxhJRyvK1ov100NZi8WsTHu1Nxb1yV10MSrs3cW86brJLSTb+Wnqjz4z9ezy2pqbIoQqKt3kG5Z7jlFpWeTirmTPFKzUXny5p8TRV92d4rBxWXK7XusvQtUMNGm+88d4fhu0ulk+BppncpP5ZeJW6m3yb+TPNm75s7rFYp7tSpLJRjb+uWUYrrrLyizh6kbM9HDNSvDz5bqkAGzAAAAAAAABBJBIAAAAAAAAUAAQAAUAAAAyMDhJVpqnG2ebb0jFZylJ8kgMcmKu7LN8lmz0Ps1sOg4953alDPdc0nKpzqS5R5RWVs3c3ssRSo+GnGK/lUV9CbNPMMNsHF1Pgw9Tzcd1e8rG0o9iMU7b8qcOjk2/aKf1Osq7ZvlF+v6Fj75KT43Y2umqw/YmlH/u4iUukIqPpd3PRa+xKWGpwwEY5UqafN95LxVJX57zt5JcjS9nKHeY7C4d5yqVlKS5U6adSV+V1C3qbvtnipUcfTf/srqD8pQnd/JP0MOa3T0fHk8q52vUqYaXwRed7tfSxkPtVBRS3bPrc2+0aUWmpWfRnHbb2XOEd5UJ7jzUmnur+u2nkY4zHJvlllgv1NvUo3k2m+CX5s0m0dvTq23FuxWrll/wA/wYGIo06a3pf4NTiMQ5vkuEfzZ6MeKPPnz5Xpl7T2h3u7CN9yN3nrKT+Kcur+SSMWnhlUe63Z8H15PoymnDiXFrkzV52BXoyg92Ss/r1XMoOnjTjWp+JX59HzT4Gix+ClRlZ5xej59H1KjFAAAEEgQAABIAAABQABAABQAAAAAAAQOj7PYBzjGCydeT3nxjRpvxe8svY51JvJavJHd0JLC0rr43BQj0jHJv1d37Eqxttp7SjSiqcLKyt5JHPV8TOUW43tfN8XxZhVqzk83dm1wEZWUIpbqXik9M9SKpw0HlFeKb4LSK/iZvaNONKO883biYlCe5kln5a8n7FjalaTUaUE5VKjUYpau7tb3A2/YvGTjXr46Nt+MO5o3V1v1c5S9Ixf9x1eJoxx0KbxU/2ql4ZQi4u+aTf4XrwS11Nl2Q7IQoUKaqrxRTbVsnKVt5vm3ZK/JJcDovuUJSVo2smuWTs/yM8pttjfFz+C2fQhVj3sHUusnL4FJaPc/W47UYmNOnKpVqpRSzuvaKXF9DfbW7nC0nWrTUYQTbb+i5vgkeC9re0lTaFa6vGnFvu4clzlzk/8DHDXSZ8lvdc/ticatVzgt2Lb3YapGGqVtTPhQ5ldWkkrv2+hqxa7oXoQ4suOk46r1IQGVgcT3c0+GjXQ3GLwsKkWmlutacPTk+qOfRutl4pSiqbycVl1SCua2nsqVHxRzh84+fTqa47rEbul15HLbWwKpveh8Lea5P8AQI1xBJBUAAAJIAEgAACCQoAAgAAAACgAA2OwMN3lePKHjl5R0+bRtMdid6TfouiWhTsjCujh5VXlKraMV/As7+v0tzLEYb0klxZBmbKw6nO8naK169Eb6vUpbtvE+S0RjUMTRpR3YXfN21fNlFK+JnuQh5+RFazZdTerSlfKMbfRfk/c7n7NNm/ecW8ZU+GnlTjzea3vr8zi5bJqxxTo0fFK9oRjklF5u7b5vjxse69lNkPB4eFOo05JK7Xv+bJlXWMdJCZaxGLUE3lGKTbbySS1bYhK6uv9nln2p9pGpfcqU72nGVZ6JO94079Mm/JcmRa5zt92ve0K7pxk1ShJqnGztO113kuTfC/BnPQgoo1VK6lvOSbad0mm456N6XdjOw9fPn0s2d6cL1ny9y3Ug7705JJZ2Sfzdy7Unbq3oimFK73pZvguC8v1Aqpyur2a8ymVFMu2KJzS1CLMoWIct3O9iala3mY1aMZO8n8yiMTtGUvxe1kvkYsq8uLyeq5ornKnD8OZjSlvO4GPONmUl2tGxbCIJIAEgAADLngpLgY8qbRzMpfp3cLPtbJAOnAAAAAAAAAZey8J31VRfwq8p/yxzfvp6mIdN2fjGlBJq7qpb3NRbtBL6+qCsrbFX4Yr8MFktE3w9rGvw0XfeNhPu+8nOvvN72UE91JcN5vPTgiKm3I01ajCMF/Cry/uldkVco4CT8VRqnHnLV/yx1l9Oper7ZjSg6eGi4r8U3bfn16LoameJlU8Ur583dsvbF2XPG4mnhofifif7sFnOXt82gO/+yrs+5p42os5StC/7qevq8/RHq1loYmzcJDD0owgrRhFKK6JZGTRnFKVSfhjCLlKT0SSvd+STZn9tPqNV2x24sDh/BbvJpqmsvDzm/K/u0eBYqpvTb3nJttuT1berOr7b7blipyqu6UsoResYL4U+vF9WzjKTzO44rLjTjxSKKs7eGKz+S6srqVLZLW2fJeZbpLl/tlQp07dXxZVKSWpar4hQ8zVYnGNgZuKx6joYEcTKTuk2+FvqRhaKm96enBczIrxekGkuSsiosOjUer3fN5lqUYR1bk/kUzT4z/MhU+j82BTvJ6+yJ7x8FYrjTfITsvMIsTT4lJXUZbAkgkgACQBuqOOi1mTKEJmmTL9Bvgzz3ik7leqc1vVi5iMLbQxJQsZ1SpbUsykmd42+3GeMYoLkolto02xsAAUCqnC7KSqDd8tSUi88K21FatpLzeSOjpUd2vBfgW4rrhuWt5aGbsfA0cLS7+vNOs8lD9xcUucnpf0RqK05SmnpeW96LN/K5Jv26uvTFx2Ic6k5N3vOT92U4PD78s9FqUUqEpOyNqqapxtx4lcrFeXHglZI9a+yfs93FB4qov2ldJq+saX4V66+x5t2Z2U8dioU/wRkt7rnp8n6Jn0Bh6W7FRiskkl5JWRzlfTvGe1yo7qxz/bnaqo4aNBOzq+KbvpTi/zaS9GdDKD5Zdcj58+0rtLLF4ucISfdxtFdVH4V5cbc5MmMXK9MbbW3qUpNQ8XVWt7vU08MbUqSySXXWxgQhdmzw1NRXU0ZthHgl69XxuRiq/dxuteBTSqNaL8jX7QrXyfstCKszrNrMYPD77u9Ey1CDm0lxNzSo7kUlk7FcsedCMNVfzZh1FHr7/4M6pFLXN9THqSXIKx4tLRR9WS5vlH3KnZ/gI7m+kQiiUpvj7WRCp24orlhvItuCXEC1W1KCZvMpAkgkAQCQARUpNABUyqN6sjeAJo2m5DAApABUEb7sjgFUqupLSnp/O/h9s37AEqx0m1tiRqtTUmnbR6HOQh45RTvux3fWT/AETAItZmFoKC6mHjq+e6iQUejdguz9WhKD3knKO9LpdeHzdmeqYLet4uWoBn7aenOfaDtr7rgqk1e806cfKzc30yy/qPm2pJyk29W7vzepAO8fpnn9svC0uJmQklr+YB0hUxCSyuautK7JAG1pxhRik1eWr6X6ieJ6P5AEGNUrx4t+y/UsvER5P5AFEfeXwj7v8AQOpN8beRACLclzbZRLJAAWQSABBIAAAK/9k=</t>
  </si>
  <si>
    <t>Number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</si>
</sst>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General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color rgb="FF000000"/>
      <name val="Arial"/>
    </font>
    <font>
      <b/>
      <sz val="11.0"/>
      <color rgb="FF000000"/>
      <name val="Calibri"/>
    </font>
    <font>
      <b/>
      <color rgb="FFFF9900"/>
      <name val="Arial"/>
      <scheme val="minor"/>
    </font>
    <font/>
    <font>
      <b/>
      <color theme="1"/>
      <name val="Arial"/>
      <scheme val="minor"/>
    </font>
    <font>
      <b/>
      <u/>
      <sz val="11.0"/>
      <color rgb="FF000000"/>
      <name val="Calibri"/>
    </font>
    <font>
      <u/>
      <sz val="11.0"/>
      <color rgb="FF000000"/>
      <name val="Calibri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8497B0"/>
        <bgColor rgb="FF8497B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left style="thin">
        <color rgb="FF8EA9DB"/>
      </left>
      <bottom style="thin">
        <color rgb="FF8EA9DB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/>
    </xf>
    <xf borderId="3" fillId="3" fontId="2" numFmtId="0" xfId="0" applyAlignment="1" applyBorder="1" applyFill="1" applyFont="1">
      <alignment horizontal="center" readingOrder="0" shrinkToFit="0" wrapText="0"/>
    </xf>
    <xf borderId="4" fillId="3" fontId="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0" fillId="4" fontId="4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6" numFmtId="0" xfId="0" applyFont="1"/>
    <xf borderId="0" fillId="0" fontId="3" numFmtId="0" xfId="0" applyAlignment="1" applyFont="1">
      <alignment horizontal="righ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6" fillId="0" fontId="7" numFmtId="0" xfId="0" applyBorder="1" applyFont="1"/>
    <xf borderId="7" fillId="0" fontId="1" numFmtId="0" xfId="0" applyBorder="1" applyFont="1"/>
    <xf borderId="8" fillId="0" fontId="3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horizontal="right" readingOrder="0" shrinkToFit="0" vertical="bottom" wrapText="0"/>
    </xf>
    <xf borderId="9" fillId="0" fontId="1" numFmtId="0" xfId="0" applyBorder="1" applyFont="1"/>
    <xf borderId="8" fillId="0" fontId="1" numFmtId="0" xfId="0" applyBorder="1" applyFont="1"/>
    <xf borderId="8" fillId="0" fontId="5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readingOrder="0"/>
    </xf>
    <xf borderId="8" fillId="0" fontId="3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horizontal="right" readingOrder="0" shrinkToFit="0" vertical="bottom" wrapText="0"/>
    </xf>
    <xf borderId="11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  <xf borderId="6" fillId="0" fontId="8" numFmtId="0" xfId="0" applyAlignment="1" applyBorder="1" applyFont="1">
      <alignment readingOrder="0"/>
    </xf>
    <xf borderId="7" fillId="0" fontId="5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4" fillId="0" fontId="3" numFmtId="0" xfId="0" applyAlignment="1" applyBorder="1" applyFont="1">
      <alignment horizontal="right" readingOrder="0" shrinkToFit="0" vertical="bottom" wrapText="0"/>
    </xf>
    <xf borderId="10" fillId="0" fontId="1" numFmtId="0" xfId="0" applyBorder="1" applyFont="1"/>
    <xf borderId="11" fillId="0" fontId="1" numFmtId="0" xfId="0" applyBorder="1" applyFont="1"/>
    <xf borderId="4" fillId="0" fontId="1" numFmtId="0" xfId="0" applyBorder="1" applyFont="1"/>
    <xf borderId="6" fillId="0" fontId="1" numFmtId="0" xfId="0" applyBorder="1" applyFont="1"/>
    <xf borderId="8" fillId="0" fontId="3" numFmtId="0" xfId="0" applyAlignment="1" applyBorder="1" applyFont="1">
      <alignment horizontal="left" readingOrder="0" shrinkToFit="0" vertical="bottom" wrapText="0"/>
    </xf>
    <xf borderId="10" fillId="0" fontId="3" numFmtId="0" xfId="0" applyAlignment="1" applyBorder="1" applyFont="1">
      <alignment horizontal="left" readingOrder="0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bottom" wrapText="0"/>
    </xf>
    <xf borderId="11" fillId="0" fontId="3" numFmtId="0" xfId="0" applyAlignment="1" applyBorder="1" applyFont="1">
      <alignment horizontal="left" readingOrder="0" shrinkToFit="0" vertical="bottom" wrapText="0"/>
    </xf>
    <xf borderId="9" fillId="0" fontId="1" numFmtId="0" xfId="0" applyAlignment="1" applyBorder="1" applyFont="1">
      <alignment horizontal="left"/>
    </xf>
    <xf borderId="0" fillId="0" fontId="1" numFmtId="0" xfId="0" applyAlignment="1" applyFont="1">
      <alignment horizontal="left" readingOrder="0"/>
    </xf>
    <xf borderId="11" fillId="0" fontId="1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shrinkToFit="0" vertical="bottom" wrapText="0"/>
    </xf>
    <xf borderId="11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9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7" fillId="0" fontId="1" numFmtId="0" xfId="0" applyAlignment="1" applyBorder="1" applyFont="1">
      <alignment readingOrder="0"/>
    </xf>
    <xf borderId="12" fillId="0" fontId="5" numFmtId="0" xfId="0" applyAlignment="1" applyBorder="1" applyFont="1">
      <alignment readingOrder="0" shrinkToFit="0" vertical="bottom" wrapText="0"/>
    </xf>
    <xf borderId="7" fillId="0" fontId="8" numFmtId="0" xfId="0" applyAlignment="1" applyBorder="1" applyFont="1">
      <alignment readingOrder="0"/>
    </xf>
    <xf borderId="13" fillId="0" fontId="1" numFmtId="0" xfId="0" applyBorder="1" applyFont="1"/>
    <xf borderId="9" fillId="0" fontId="1" numFmtId="0" xfId="0" applyAlignment="1" applyBorder="1" applyFont="1">
      <alignment readingOrder="0"/>
    </xf>
    <xf borderId="14" fillId="0" fontId="1" numFmtId="0" xfId="0" applyBorder="1" applyFont="1"/>
    <xf borderId="10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3" fillId="0" fontId="1" numFmtId="0" xfId="0" applyBorder="1" applyFont="1"/>
    <xf borderId="1" fillId="5" fontId="9" numFmtId="0" xfId="0" applyAlignment="1" applyBorder="1" applyFill="1" applyFont="1">
      <alignment readingOrder="0" shrinkToFit="0" vertical="bottom" wrapText="0"/>
    </xf>
    <xf borderId="2" fillId="5" fontId="5" numFmtId="0" xfId="0" applyAlignment="1" applyBorder="1" applyFont="1">
      <alignment readingOrder="0" shrinkToFit="0" vertical="bottom" wrapText="0"/>
    </xf>
    <xf borderId="3" fillId="6" fontId="3" numFmtId="0" xfId="0" applyAlignment="1" applyBorder="1" applyFill="1" applyFont="1">
      <alignment shrinkToFit="0" vertical="bottom" wrapText="0"/>
    </xf>
    <xf borderId="4" fillId="6" fontId="3" numFmtId="0" xfId="0" applyAlignment="1" applyBorder="1" applyFont="1">
      <alignment shrinkToFit="0" vertical="bottom" wrapText="0"/>
    </xf>
    <xf borderId="15" fillId="7" fontId="3" numFmtId="0" xfId="0" applyAlignment="1" applyBorder="1" applyFill="1" applyFont="1">
      <alignment readingOrder="0" shrinkToFit="0" vertical="bottom" wrapText="0"/>
    </xf>
    <xf borderId="16" fillId="0" fontId="3" numFmtId="0" xfId="0" applyAlignment="1" applyBorder="1" applyFont="1">
      <alignment readingOrder="0" shrinkToFit="0" vertical="bottom" wrapText="0"/>
    </xf>
    <xf borderId="16" fillId="7" fontId="3" numFmtId="0" xfId="0" applyAlignment="1" applyBorder="1" applyFont="1">
      <alignment readingOrder="0" shrinkToFit="0" vertical="bottom" wrapText="0"/>
    </xf>
    <xf borderId="0" fillId="8" fontId="3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9" fontId="3" numFmtId="0" xfId="0" applyAlignment="1" applyFill="1" applyFont="1">
      <alignment horizontal="center" readingOrder="0" shrinkToFit="0" vertical="bottom" wrapText="0"/>
    </xf>
    <xf borderId="0" fillId="0" fontId="3" numFmtId="9" xfId="0" applyAlignment="1" applyFont="1" applyNumberFormat="1">
      <alignment horizontal="center" readingOrder="0" shrinkToFit="0" vertical="bottom" wrapText="0"/>
    </xf>
    <xf borderId="0" fillId="0" fontId="3" numFmtId="2" xfId="0" applyAlignment="1" applyFont="1" applyNumberFormat="1">
      <alignment horizontal="center" readingOrder="0" shrinkToFit="0" vertical="bottom" wrapText="0"/>
    </xf>
    <xf borderId="0" fillId="0" fontId="1" numFmtId="10" xfId="0" applyAlignment="1" applyFont="1" applyNumberFormat="1">
      <alignment readingOrder="0"/>
    </xf>
    <xf borderId="0" fillId="10" fontId="3" numFmtId="0" xfId="0" applyAlignment="1" applyFill="1" applyFont="1">
      <alignment shrinkToFit="0" vertical="bottom" wrapText="0"/>
    </xf>
    <xf borderId="11" fillId="0" fontId="3" numFmtId="0" xfId="0" applyAlignment="1" applyBorder="1" applyFont="1">
      <alignment horizontal="center" readingOrder="0" shrinkToFit="0" vertical="bottom" wrapText="0"/>
    </xf>
    <xf borderId="11" fillId="0" fontId="7" numFmtId="0" xfId="0" applyBorder="1" applyFont="1"/>
    <xf borderId="0" fillId="0" fontId="3" numFmtId="0" xfId="0" applyAlignment="1" applyFont="1">
      <alignment horizontal="left" shrinkToFit="0" vertical="bottom" wrapText="0"/>
    </xf>
    <xf borderId="8" fillId="0" fontId="5" numFmtId="0" xfId="0" applyAlignment="1" applyBorder="1" applyFont="1">
      <alignment horizontal="left" readingOrder="0" shrinkToFit="0" vertical="top" wrapText="0"/>
    </xf>
    <xf borderId="0" fillId="0" fontId="5" numFmtId="0" xfId="0" applyAlignment="1" applyFont="1">
      <alignment horizontal="left" readingOrder="0" shrinkToFit="0" vertical="top" wrapText="0"/>
    </xf>
    <xf borderId="9" fillId="0" fontId="5" numFmtId="0" xfId="0" applyAlignment="1" applyBorder="1" applyFont="1">
      <alignment horizontal="left" readingOrder="0" shrinkToFit="0" vertical="top" wrapText="0"/>
    </xf>
    <xf borderId="0" fillId="0" fontId="5" numFmtId="0" xfId="0" applyAlignment="1" applyFont="1">
      <alignment horizontal="left" shrinkToFit="0" vertical="top" wrapText="0"/>
    </xf>
    <xf borderId="8" fillId="0" fontId="3" numFmtId="0" xfId="0" applyAlignment="1" applyBorder="1" applyFont="1">
      <alignment horizontal="left" readingOrder="0" shrinkToFit="0" vertical="top" wrapText="0"/>
    </xf>
    <xf borderId="9" fillId="0" fontId="3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horizontal="left" shrinkToFit="0" vertical="top" wrapText="0"/>
    </xf>
    <xf borderId="1" fillId="0" fontId="3" numFmtId="0" xfId="0" applyAlignment="1" applyBorder="1" applyFont="1">
      <alignment horizontal="left" shrinkToFit="0" vertical="top" wrapText="0"/>
    </xf>
    <xf borderId="8" fillId="0" fontId="3" numFmtId="0" xfId="0" applyAlignment="1" applyBorder="1" applyFont="1">
      <alignment horizontal="right" readingOrder="0" shrinkToFit="0" vertical="bottom" wrapText="0"/>
    </xf>
    <xf borderId="10" fillId="0" fontId="3" numFmtId="0" xfId="0" applyAlignment="1" applyBorder="1" applyFont="1">
      <alignment horizontal="left" readingOrder="0" shrinkToFit="0" vertical="top" wrapText="0"/>
    </xf>
    <xf borderId="11" fillId="0" fontId="3" numFmtId="0" xfId="0" applyAlignment="1" applyBorder="1" applyFont="1">
      <alignment horizontal="left" readingOrder="0" shrinkToFit="0" vertical="top" wrapText="0"/>
    </xf>
    <xf borderId="4" fillId="0" fontId="3" numFmtId="0" xfId="0" applyAlignment="1" applyBorder="1" applyFont="1">
      <alignment horizontal="left" readingOrder="0" shrinkToFit="0" vertical="top" wrapText="0"/>
    </xf>
    <xf borderId="11" fillId="0" fontId="3" numFmtId="0" xfId="0" applyAlignment="1" applyBorder="1" applyFont="1">
      <alignment horizontal="left" shrinkToFit="0" vertical="top" wrapText="0"/>
    </xf>
    <xf borderId="10" fillId="0" fontId="3" numFmtId="0" xfId="0" applyAlignment="1" applyBorder="1" applyFont="1">
      <alignment horizontal="right" readingOrder="0"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4" fontId="3" numFmtId="0" xfId="0" applyAlignment="1" applyFont="1">
      <alignment readingOrder="0" shrinkToFit="0" vertical="bottom" wrapText="0"/>
    </xf>
    <xf borderId="0" fillId="0" fontId="8" numFmtId="0" xfId="0" applyFont="1"/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962025</xdr:colOff>
      <xdr:row>17</xdr:row>
      <xdr:rowOff>200025</xdr:rowOff>
    </xdr:from>
    <xdr:ext cx="866775" cy="295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1104900</xdr:colOff>
      <xdr:row>83</xdr:row>
      <xdr:rowOff>-66675</xdr:rowOff>
    </xdr:from>
    <xdr:ext cx="14401800" cy="75533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imgres?q=beyonce&amp;imgurl=https%3A%2F%2Fmedia.gettyimages.com%2Fid%2F1580039832%2Fphoto%2Feast-rutherford-new-jersey-beyonc%25C3%25A9-performs-onstage-during-the-renaissance-world-tour-at.jpg%3Fs%3D612x612%26w%3Dgi%26k%3D20%26c%3DYbP_8kxnA0W-qTitZ8cwLJ0ZUgRFH2sSd5U6KIcY3Ac%3D&amp;imgrefurl=https%3A%2F%2Fwww.gettyimages.in%2Fphotos%2Fbeyonce-concert&amp;docid=bCbuWCvkb13HxM&amp;tbnid=m0mktJ9pSanoPM&amp;vet=12ahUKEwiwnrWDsvmJAxUBTmwGHeuSFfQQM3oECFoQAA..i&amp;w=612&amp;h=408&amp;hcb=2&amp;ved=2ahUKEwiwnrWDsvmJAxUBTmwGHeuSFfQQM3oECFoQAA" TargetMode="External"/><Relationship Id="rId2" Type="http://schemas.openxmlformats.org/officeDocument/2006/relationships/hyperlink" Target="https://www.google.com/imgres?q=elon%20musk&amp;imgurl=https%3A%2F%2Fwww.investopedia.com%2Fthmb%2FXJDLdvCuNbcWk_EVZzXx84ae82c%3D%2F1500x0%2Ffilters%3Ano_upscale()%3Amax_bytes(150000)%3Astrip_icc()%2FGettyImages-1258889149-1f50bb87f9d54dca87813923f12ac94b.jpg&amp;imgrefurl=https%3A%2F%2Fwww.investopedia.com%2Farticles%2Fpersonal-finance%2F061015%2Fhow-elon-musk-became-elon-musk.asp&amp;docid=T-O5K2axYN_xpM&amp;tbnid=xF-XssFToaUyGM&amp;vet=12ahUKEwiAgb2us_mJAxXAoK8BHS2bLDgQM3oECGUQAA..i&amp;w=1500&amp;h=1000&amp;hcb=2&amp;itg=1&amp;ved=2ahUKEwiAgb2us_mJAxXAoK8BHS2bLDgQM3oECGUQAA" TargetMode="External"/><Relationship Id="rId3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B2" s="1">
        <v>1.0</v>
      </c>
      <c r="C2" s="2" t="str">
        <f>numbertext(B2)</f>
        <v>#NAME?</v>
      </c>
      <c r="E2" s="2">
        <f t="array" ref="E2:F501">SEQUENCE(500,2,2,2)</f>
        <v>2</v>
      </c>
      <c r="F2" s="2">
        <v>4.0</v>
      </c>
      <c r="I2" s="1">
        <v>5345.0</v>
      </c>
      <c r="J2" s="2" t="str">
        <f>numbertext(I2)</f>
        <v>#NAME?</v>
      </c>
      <c r="L2" s="1">
        <v>2.3423524E7</v>
      </c>
      <c r="M2" s="2" t="str">
        <f>numbertext(L2)</f>
        <v>#NAME?</v>
      </c>
    </row>
    <row r="3">
      <c r="B3" s="1">
        <v>2.0</v>
      </c>
      <c r="E3" s="2">
        <v>6.0</v>
      </c>
      <c r="F3" s="2">
        <v>8.0</v>
      </c>
      <c r="I3" s="1">
        <v>2871.0</v>
      </c>
    </row>
    <row r="4">
      <c r="B4" s="1">
        <v>3.0</v>
      </c>
      <c r="E4" s="2">
        <v>10.0</v>
      </c>
      <c r="F4" s="2">
        <v>12.0</v>
      </c>
      <c r="I4" s="1">
        <v>9384.0</v>
      </c>
    </row>
    <row r="5">
      <c r="B5" s="1">
        <v>4.0</v>
      </c>
      <c r="E5" s="2">
        <v>14.0</v>
      </c>
      <c r="F5" s="2">
        <v>16.0</v>
      </c>
      <c r="H5" s="2" t="str">
        <f>hst</f>
        <v>#NAME?</v>
      </c>
    </row>
    <row r="6">
      <c r="B6" s="1">
        <v>5.0</v>
      </c>
      <c r="E6" s="2">
        <v>18.0</v>
      </c>
      <c r="F6" s="2">
        <v>20.0</v>
      </c>
      <c r="J6" s="2" t="str">
        <f>textsplit</f>
        <v>#NAME?</v>
      </c>
    </row>
    <row r="7">
      <c r="B7" s="1">
        <v>6.0</v>
      </c>
      <c r="E7" s="2">
        <v>22.0</v>
      </c>
      <c r="F7" s="2">
        <v>24.0</v>
      </c>
    </row>
    <row r="8">
      <c r="B8" s="1">
        <v>7.0</v>
      </c>
      <c r="E8" s="2">
        <v>26.0</v>
      </c>
      <c r="F8" s="2">
        <v>28.0</v>
      </c>
    </row>
    <row r="9">
      <c r="B9" s="1">
        <v>8.0</v>
      </c>
      <c r="E9" s="2">
        <v>30.0</v>
      </c>
      <c r="F9" s="2">
        <v>32.0</v>
      </c>
    </row>
    <row r="10">
      <c r="B10" s="1">
        <v>9.0</v>
      </c>
      <c r="E10" s="2">
        <v>34.0</v>
      </c>
      <c r="F10" s="2">
        <v>36.0</v>
      </c>
    </row>
    <row r="11">
      <c r="B11" s="2">
        <f t="array" ref="B11:B1010">sequence(1000,1,1,1)</f>
        <v>1</v>
      </c>
      <c r="E11" s="2">
        <v>38.0</v>
      </c>
      <c r="F11" s="2">
        <v>40.0</v>
      </c>
    </row>
    <row r="12">
      <c r="B12" s="2">
        <v>2.0</v>
      </c>
      <c r="E12" s="2">
        <v>42.0</v>
      </c>
      <c r="F12" s="2">
        <v>44.0</v>
      </c>
    </row>
    <row r="13">
      <c r="B13" s="2">
        <v>3.0</v>
      </c>
      <c r="E13" s="2">
        <v>46.0</v>
      </c>
      <c r="F13" s="2">
        <v>48.0</v>
      </c>
    </row>
    <row r="14">
      <c r="B14" s="2">
        <v>4.0</v>
      </c>
      <c r="E14" s="2">
        <v>50.0</v>
      </c>
      <c r="F14" s="2">
        <v>52.0</v>
      </c>
    </row>
    <row r="15">
      <c r="B15" s="2">
        <v>5.0</v>
      </c>
      <c r="E15" s="2">
        <v>54.0</v>
      </c>
      <c r="F15" s="2">
        <v>56.0</v>
      </c>
    </row>
    <row r="16">
      <c r="B16" s="2">
        <v>6.0</v>
      </c>
      <c r="E16" s="2">
        <v>58.0</v>
      </c>
      <c r="F16" s="2">
        <v>60.0</v>
      </c>
    </row>
    <row r="17">
      <c r="B17" s="2">
        <v>7.0</v>
      </c>
      <c r="E17" s="2">
        <v>62.0</v>
      </c>
      <c r="F17" s="2">
        <v>64.0</v>
      </c>
    </row>
    <row r="18">
      <c r="B18" s="2">
        <v>8.0</v>
      </c>
      <c r="E18" s="2">
        <v>66.0</v>
      </c>
      <c r="F18" s="2">
        <v>68.0</v>
      </c>
    </row>
    <row r="19">
      <c r="B19" s="2">
        <v>9.0</v>
      </c>
      <c r="E19" s="2">
        <v>70.0</v>
      </c>
      <c r="F19" s="2">
        <v>72.0</v>
      </c>
    </row>
    <row r="20">
      <c r="B20" s="2">
        <v>10.0</v>
      </c>
      <c r="E20" s="2">
        <v>74.0</v>
      </c>
      <c r="F20" s="2">
        <v>76.0</v>
      </c>
    </row>
    <row r="21">
      <c r="B21" s="2">
        <v>11.0</v>
      </c>
      <c r="E21" s="2">
        <v>78.0</v>
      </c>
      <c r="F21" s="2">
        <v>80.0</v>
      </c>
    </row>
    <row r="22">
      <c r="B22" s="2">
        <v>12.0</v>
      </c>
      <c r="E22" s="2">
        <v>82.0</v>
      </c>
      <c r="F22" s="2">
        <v>84.0</v>
      </c>
    </row>
    <row r="23">
      <c r="B23" s="2">
        <v>13.0</v>
      </c>
      <c r="E23" s="2">
        <v>86.0</v>
      </c>
      <c r="F23" s="2">
        <v>88.0</v>
      </c>
    </row>
    <row r="24">
      <c r="B24" s="2">
        <v>14.0</v>
      </c>
      <c r="E24" s="2">
        <v>90.0</v>
      </c>
      <c r="F24" s="2">
        <v>92.0</v>
      </c>
    </row>
    <row r="25">
      <c r="B25" s="2">
        <v>15.0</v>
      </c>
      <c r="E25" s="2">
        <v>94.0</v>
      </c>
      <c r="F25" s="2">
        <v>96.0</v>
      </c>
    </row>
    <row r="26">
      <c r="B26" s="2">
        <v>16.0</v>
      </c>
      <c r="E26" s="2">
        <v>98.0</v>
      </c>
      <c r="F26" s="2">
        <v>100.0</v>
      </c>
    </row>
    <row r="27">
      <c r="B27" s="2">
        <v>17.0</v>
      </c>
      <c r="E27" s="2">
        <v>102.0</v>
      </c>
      <c r="F27" s="2">
        <v>104.0</v>
      </c>
    </row>
    <row r="28">
      <c r="B28" s="2">
        <v>18.0</v>
      </c>
      <c r="E28" s="2">
        <v>106.0</v>
      </c>
      <c r="F28" s="2">
        <v>108.0</v>
      </c>
    </row>
    <row r="29">
      <c r="B29" s="2">
        <v>19.0</v>
      </c>
      <c r="E29" s="2">
        <v>110.0</v>
      </c>
      <c r="F29" s="2">
        <v>112.0</v>
      </c>
    </row>
    <row r="30">
      <c r="B30" s="2">
        <v>20.0</v>
      </c>
      <c r="E30" s="2">
        <v>114.0</v>
      </c>
      <c r="F30" s="2">
        <v>116.0</v>
      </c>
    </row>
    <row r="31">
      <c r="B31" s="2">
        <v>21.0</v>
      </c>
      <c r="E31" s="2">
        <v>118.0</v>
      </c>
      <c r="F31" s="2">
        <v>120.0</v>
      </c>
    </row>
    <row r="32">
      <c r="B32" s="2">
        <v>22.0</v>
      </c>
      <c r="E32" s="2">
        <v>122.0</v>
      </c>
      <c r="F32" s="2">
        <v>124.0</v>
      </c>
    </row>
    <row r="33">
      <c r="B33" s="2">
        <v>23.0</v>
      </c>
      <c r="E33" s="2">
        <v>126.0</v>
      </c>
      <c r="F33" s="2">
        <v>128.0</v>
      </c>
    </row>
    <row r="34">
      <c r="B34" s="2">
        <v>24.0</v>
      </c>
      <c r="E34" s="2">
        <v>130.0</v>
      </c>
      <c r="F34" s="2">
        <v>132.0</v>
      </c>
    </row>
    <row r="35">
      <c r="B35" s="2">
        <v>25.0</v>
      </c>
      <c r="E35" s="2">
        <v>134.0</v>
      </c>
      <c r="F35" s="2">
        <v>136.0</v>
      </c>
    </row>
    <row r="36">
      <c r="B36" s="2">
        <v>26.0</v>
      </c>
      <c r="E36" s="2">
        <v>138.0</v>
      </c>
      <c r="F36" s="2">
        <v>140.0</v>
      </c>
    </row>
    <row r="37">
      <c r="B37" s="2">
        <v>27.0</v>
      </c>
      <c r="E37" s="2">
        <v>142.0</v>
      </c>
      <c r="F37" s="2">
        <v>144.0</v>
      </c>
    </row>
    <row r="38">
      <c r="B38" s="2">
        <v>28.0</v>
      </c>
      <c r="E38" s="2">
        <v>146.0</v>
      </c>
      <c r="F38" s="2">
        <v>148.0</v>
      </c>
    </row>
    <row r="39">
      <c r="B39" s="2">
        <v>29.0</v>
      </c>
      <c r="E39" s="2">
        <v>150.0</v>
      </c>
      <c r="F39" s="2">
        <v>152.0</v>
      </c>
    </row>
    <row r="40">
      <c r="B40" s="2">
        <v>30.0</v>
      </c>
      <c r="E40" s="2">
        <v>154.0</v>
      </c>
      <c r="F40" s="2">
        <v>156.0</v>
      </c>
    </row>
    <row r="41">
      <c r="B41" s="2">
        <v>31.0</v>
      </c>
      <c r="E41" s="2">
        <v>158.0</v>
      </c>
      <c r="F41" s="2">
        <v>160.0</v>
      </c>
    </row>
    <row r="42">
      <c r="B42" s="2">
        <v>32.0</v>
      </c>
      <c r="E42" s="2">
        <v>162.0</v>
      </c>
      <c r="F42" s="2">
        <v>164.0</v>
      </c>
    </row>
    <row r="43">
      <c r="B43" s="2">
        <v>33.0</v>
      </c>
      <c r="E43" s="2">
        <v>166.0</v>
      </c>
      <c r="F43" s="2">
        <v>168.0</v>
      </c>
    </row>
    <row r="44">
      <c r="B44" s="2">
        <v>34.0</v>
      </c>
      <c r="E44" s="2">
        <v>170.0</v>
      </c>
      <c r="F44" s="2">
        <v>172.0</v>
      </c>
    </row>
    <row r="45">
      <c r="B45" s="2">
        <v>35.0</v>
      </c>
      <c r="E45" s="2">
        <v>174.0</v>
      </c>
      <c r="F45" s="2">
        <v>176.0</v>
      </c>
    </row>
    <row r="46">
      <c r="B46" s="2">
        <v>36.0</v>
      </c>
      <c r="E46" s="2">
        <v>178.0</v>
      </c>
      <c r="F46" s="2">
        <v>180.0</v>
      </c>
    </row>
    <row r="47">
      <c r="B47" s="2">
        <v>37.0</v>
      </c>
      <c r="E47" s="2">
        <v>182.0</v>
      </c>
      <c r="F47" s="2">
        <v>184.0</v>
      </c>
    </row>
    <row r="48">
      <c r="B48" s="2">
        <v>38.0</v>
      </c>
      <c r="E48" s="2">
        <v>186.0</v>
      </c>
      <c r="F48" s="2">
        <v>188.0</v>
      </c>
    </row>
    <row r="49">
      <c r="B49" s="2">
        <v>39.0</v>
      </c>
      <c r="E49" s="2">
        <v>190.0</v>
      </c>
      <c r="F49" s="2">
        <v>192.0</v>
      </c>
    </row>
    <row r="50">
      <c r="B50" s="2">
        <v>40.0</v>
      </c>
      <c r="E50" s="2">
        <v>194.0</v>
      </c>
      <c r="F50" s="2">
        <v>196.0</v>
      </c>
    </row>
    <row r="51">
      <c r="B51" s="2">
        <v>41.0</v>
      </c>
      <c r="E51" s="2">
        <v>198.0</v>
      </c>
      <c r="F51" s="2">
        <v>200.0</v>
      </c>
    </row>
    <row r="52">
      <c r="B52" s="2">
        <v>42.0</v>
      </c>
      <c r="E52" s="2">
        <v>202.0</v>
      </c>
      <c r="F52" s="2">
        <v>204.0</v>
      </c>
    </row>
    <row r="53">
      <c r="B53" s="2">
        <v>43.0</v>
      </c>
      <c r="E53" s="2">
        <v>206.0</v>
      </c>
      <c r="F53" s="2">
        <v>208.0</v>
      </c>
    </row>
    <row r="54">
      <c r="B54" s="2">
        <v>44.0</v>
      </c>
      <c r="E54" s="2">
        <v>210.0</v>
      </c>
      <c r="F54" s="2">
        <v>212.0</v>
      </c>
    </row>
    <row r="55">
      <c r="B55" s="2">
        <v>45.0</v>
      </c>
      <c r="E55" s="2">
        <v>214.0</v>
      </c>
      <c r="F55" s="2">
        <v>216.0</v>
      </c>
    </row>
    <row r="56">
      <c r="B56" s="2">
        <v>46.0</v>
      </c>
      <c r="E56" s="2">
        <v>218.0</v>
      </c>
      <c r="F56" s="2">
        <v>220.0</v>
      </c>
    </row>
    <row r="57">
      <c r="B57" s="2">
        <v>47.0</v>
      </c>
      <c r="E57" s="2">
        <v>222.0</v>
      </c>
      <c r="F57" s="2">
        <v>224.0</v>
      </c>
    </row>
    <row r="58">
      <c r="B58" s="2">
        <v>48.0</v>
      </c>
      <c r="E58" s="2">
        <v>226.0</v>
      </c>
      <c r="F58" s="2">
        <v>228.0</v>
      </c>
    </row>
    <row r="59">
      <c r="B59" s="2">
        <v>49.0</v>
      </c>
      <c r="E59" s="2">
        <v>230.0</v>
      </c>
      <c r="F59" s="2">
        <v>232.0</v>
      </c>
    </row>
    <row r="60">
      <c r="B60" s="2">
        <v>50.0</v>
      </c>
      <c r="E60" s="2">
        <v>234.0</v>
      </c>
      <c r="F60" s="2">
        <v>236.0</v>
      </c>
    </row>
    <row r="61">
      <c r="B61" s="2">
        <v>51.0</v>
      </c>
      <c r="E61" s="2">
        <v>238.0</v>
      </c>
      <c r="F61" s="2">
        <v>240.0</v>
      </c>
    </row>
    <row r="62">
      <c r="B62" s="2">
        <v>52.0</v>
      </c>
      <c r="E62" s="2">
        <v>242.0</v>
      </c>
      <c r="F62" s="2">
        <v>244.0</v>
      </c>
    </row>
    <row r="63">
      <c r="B63" s="2">
        <v>53.0</v>
      </c>
      <c r="E63" s="2">
        <v>246.0</v>
      </c>
      <c r="F63" s="2">
        <v>248.0</v>
      </c>
    </row>
    <row r="64">
      <c r="B64" s="2">
        <v>54.0</v>
      </c>
      <c r="E64" s="2">
        <v>250.0</v>
      </c>
      <c r="F64" s="2">
        <v>252.0</v>
      </c>
    </row>
    <row r="65">
      <c r="B65" s="2">
        <v>55.0</v>
      </c>
      <c r="E65" s="2">
        <v>254.0</v>
      </c>
      <c r="F65" s="2">
        <v>256.0</v>
      </c>
    </row>
    <row r="66">
      <c r="B66" s="2">
        <v>56.0</v>
      </c>
      <c r="E66" s="2">
        <v>258.0</v>
      </c>
      <c r="F66" s="2">
        <v>260.0</v>
      </c>
    </row>
    <row r="67">
      <c r="B67" s="2">
        <v>57.0</v>
      </c>
      <c r="E67" s="2">
        <v>262.0</v>
      </c>
      <c r="F67" s="2">
        <v>264.0</v>
      </c>
    </row>
    <row r="68">
      <c r="B68" s="2">
        <v>58.0</v>
      </c>
      <c r="E68" s="2">
        <v>266.0</v>
      </c>
      <c r="F68" s="2">
        <v>268.0</v>
      </c>
    </row>
    <row r="69">
      <c r="B69" s="2">
        <v>59.0</v>
      </c>
      <c r="E69" s="2">
        <v>270.0</v>
      </c>
      <c r="F69" s="2">
        <v>272.0</v>
      </c>
    </row>
    <row r="70">
      <c r="B70" s="2">
        <v>60.0</v>
      </c>
      <c r="E70" s="2">
        <v>274.0</v>
      </c>
      <c r="F70" s="2">
        <v>276.0</v>
      </c>
    </row>
    <row r="71">
      <c r="B71" s="2">
        <v>61.0</v>
      </c>
      <c r="E71" s="2">
        <v>278.0</v>
      </c>
      <c r="F71" s="2">
        <v>280.0</v>
      </c>
    </row>
    <row r="72">
      <c r="B72" s="2">
        <v>62.0</v>
      </c>
      <c r="E72" s="2">
        <v>282.0</v>
      </c>
      <c r="F72" s="2">
        <v>284.0</v>
      </c>
    </row>
    <row r="73">
      <c r="B73" s="2">
        <v>63.0</v>
      </c>
      <c r="E73" s="2">
        <v>286.0</v>
      </c>
      <c r="F73" s="2">
        <v>288.0</v>
      </c>
    </row>
    <row r="74">
      <c r="B74" s="2">
        <v>64.0</v>
      </c>
      <c r="E74" s="2">
        <v>290.0</v>
      </c>
      <c r="F74" s="2">
        <v>292.0</v>
      </c>
    </row>
    <row r="75">
      <c r="B75" s="2">
        <v>65.0</v>
      </c>
      <c r="E75" s="2">
        <v>294.0</v>
      </c>
      <c r="F75" s="2">
        <v>296.0</v>
      </c>
    </row>
    <row r="76">
      <c r="B76" s="2">
        <v>66.0</v>
      </c>
      <c r="E76" s="2">
        <v>298.0</v>
      </c>
      <c r="F76" s="2">
        <v>300.0</v>
      </c>
    </row>
    <row r="77">
      <c r="B77" s="2">
        <v>67.0</v>
      </c>
      <c r="E77" s="2">
        <v>302.0</v>
      </c>
      <c r="F77" s="2">
        <v>304.0</v>
      </c>
    </row>
    <row r="78">
      <c r="B78" s="2">
        <v>68.0</v>
      </c>
      <c r="E78" s="2">
        <v>306.0</v>
      </c>
      <c r="F78" s="2">
        <v>308.0</v>
      </c>
    </row>
    <row r="79">
      <c r="B79" s="2">
        <v>69.0</v>
      </c>
      <c r="E79" s="2">
        <v>310.0</v>
      </c>
      <c r="F79" s="2">
        <v>312.0</v>
      </c>
    </row>
    <row r="80">
      <c r="B80" s="2">
        <v>70.0</v>
      </c>
      <c r="E80" s="2">
        <v>314.0</v>
      </c>
      <c r="F80" s="2">
        <v>316.0</v>
      </c>
    </row>
    <row r="81">
      <c r="B81" s="2">
        <v>71.0</v>
      </c>
      <c r="E81" s="2">
        <v>318.0</v>
      </c>
      <c r="F81" s="2">
        <v>320.0</v>
      </c>
    </row>
    <row r="82">
      <c r="B82" s="2">
        <v>72.0</v>
      </c>
      <c r="E82" s="2">
        <v>322.0</v>
      </c>
      <c r="F82" s="2">
        <v>324.0</v>
      </c>
    </row>
    <row r="83">
      <c r="B83" s="2">
        <v>73.0</v>
      </c>
      <c r="E83" s="2">
        <v>326.0</v>
      </c>
      <c r="F83" s="2">
        <v>328.0</v>
      </c>
    </row>
    <row r="84">
      <c r="B84" s="2">
        <v>74.0</v>
      </c>
      <c r="E84" s="2">
        <v>330.0</v>
      </c>
      <c r="F84" s="2">
        <v>332.0</v>
      </c>
    </row>
    <row r="85">
      <c r="B85" s="2">
        <v>75.0</v>
      </c>
      <c r="E85" s="2">
        <v>334.0</v>
      </c>
      <c r="F85" s="2">
        <v>336.0</v>
      </c>
    </row>
    <row r="86">
      <c r="B86" s="2">
        <v>76.0</v>
      </c>
      <c r="E86" s="2">
        <v>338.0</v>
      </c>
      <c r="F86" s="2">
        <v>340.0</v>
      </c>
    </row>
    <row r="87">
      <c r="B87" s="2">
        <v>77.0</v>
      </c>
      <c r="E87" s="2">
        <v>342.0</v>
      </c>
      <c r="F87" s="2">
        <v>344.0</v>
      </c>
    </row>
    <row r="88">
      <c r="B88" s="2">
        <v>78.0</v>
      </c>
      <c r="E88" s="2">
        <v>346.0</v>
      </c>
      <c r="F88" s="2">
        <v>348.0</v>
      </c>
    </row>
    <row r="89">
      <c r="B89" s="2">
        <v>79.0</v>
      </c>
      <c r="E89" s="2">
        <v>350.0</v>
      </c>
      <c r="F89" s="2">
        <v>352.0</v>
      </c>
    </row>
    <row r="90">
      <c r="B90" s="2">
        <v>80.0</v>
      </c>
      <c r="E90" s="2">
        <v>354.0</v>
      </c>
      <c r="F90" s="2">
        <v>356.0</v>
      </c>
    </row>
    <row r="91">
      <c r="B91" s="2">
        <v>81.0</v>
      </c>
      <c r="E91" s="2">
        <v>358.0</v>
      </c>
      <c r="F91" s="2">
        <v>360.0</v>
      </c>
    </row>
    <row r="92">
      <c r="B92" s="2">
        <v>82.0</v>
      </c>
      <c r="E92" s="2">
        <v>362.0</v>
      </c>
      <c r="F92" s="2">
        <v>364.0</v>
      </c>
    </row>
    <row r="93">
      <c r="B93" s="2">
        <v>83.0</v>
      </c>
      <c r="E93" s="2">
        <v>366.0</v>
      </c>
      <c r="F93" s="2">
        <v>368.0</v>
      </c>
    </row>
    <row r="94">
      <c r="B94" s="2">
        <v>84.0</v>
      </c>
      <c r="E94" s="2">
        <v>370.0</v>
      </c>
      <c r="F94" s="2">
        <v>372.0</v>
      </c>
    </row>
    <row r="95">
      <c r="B95" s="2">
        <v>85.0</v>
      </c>
      <c r="E95" s="2">
        <v>374.0</v>
      </c>
      <c r="F95" s="2">
        <v>376.0</v>
      </c>
    </row>
    <row r="96">
      <c r="B96" s="2">
        <v>86.0</v>
      </c>
      <c r="E96" s="2">
        <v>378.0</v>
      </c>
      <c r="F96" s="2">
        <v>380.0</v>
      </c>
    </row>
    <row r="97">
      <c r="B97" s="2">
        <v>87.0</v>
      </c>
      <c r="E97" s="2">
        <v>382.0</v>
      </c>
      <c r="F97" s="2">
        <v>384.0</v>
      </c>
    </row>
    <row r="98">
      <c r="B98" s="2">
        <v>88.0</v>
      </c>
      <c r="E98" s="2">
        <v>386.0</v>
      </c>
      <c r="F98" s="2">
        <v>388.0</v>
      </c>
    </row>
    <row r="99">
      <c r="B99" s="2">
        <v>89.0</v>
      </c>
      <c r="E99" s="2">
        <v>390.0</v>
      </c>
      <c r="F99" s="2">
        <v>392.0</v>
      </c>
    </row>
    <row r="100">
      <c r="B100" s="2">
        <v>90.0</v>
      </c>
      <c r="E100" s="2">
        <v>394.0</v>
      </c>
      <c r="F100" s="2">
        <v>396.0</v>
      </c>
    </row>
    <row r="101">
      <c r="B101" s="2">
        <v>91.0</v>
      </c>
      <c r="E101" s="2">
        <v>398.0</v>
      </c>
      <c r="F101" s="2">
        <v>400.0</v>
      </c>
    </row>
    <row r="102">
      <c r="B102" s="2">
        <v>92.0</v>
      </c>
      <c r="E102" s="2">
        <v>402.0</v>
      </c>
      <c r="F102" s="2">
        <v>404.0</v>
      </c>
    </row>
    <row r="103">
      <c r="B103" s="2">
        <v>93.0</v>
      </c>
      <c r="E103" s="2">
        <v>406.0</v>
      </c>
      <c r="F103" s="2">
        <v>408.0</v>
      </c>
    </row>
    <row r="104">
      <c r="B104" s="2">
        <v>94.0</v>
      </c>
      <c r="E104" s="2">
        <v>410.0</v>
      </c>
      <c r="F104" s="2">
        <v>412.0</v>
      </c>
    </row>
    <row r="105">
      <c r="B105" s="2">
        <v>95.0</v>
      </c>
      <c r="E105" s="2">
        <v>414.0</v>
      </c>
      <c r="F105" s="2">
        <v>416.0</v>
      </c>
    </row>
    <row r="106">
      <c r="B106" s="2">
        <v>96.0</v>
      </c>
      <c r="E106" s="2">
        <v>418.0</v>
      </c>
      <c r="F106" s="2">
        <v>420.0</v>
      </c>
    </row>
    <row r="107">
      <c r="B107" s="2">
        <v>97.0</v>
      </c>
      <c r="E107" s="2">
        <v>422.0</v>
      </c>
      <c r="F107" s="2">
        <v>424.0</v>
      </c>
    </row>
    <row r="108">
      <c r="B108" s="2">
        <v>98.0</v>
      </c>
      <c r="E108" s="2">
        <v>426.0</v>
      </c>
      <c r="F108" s="2">
        <v>428.0</v>
      </c>
    </row>
    <row r="109">
      <c r="B109" s="2">
        <v>99.0</v>
      </c>
      <c r="E109" s="2">
        <v>430.0</v>
      </c>
      <c r="F109" s="2">
        <v>432.0</v>
      </c>
    </row>
    <row r="110">
      <c r="B110" s="2">
        <v>100.0</v>
      </c>
      <c r="E110" s="2">
        <v>434.0</v>
      </c>
      <c r="F110" s="2">
        <v>436.0</v>
      </c>
    </row>
    <row r="111">
      <c r="B111" s="2">
        <v>101.0</v>
      </c>
      <c r="E111" s="2">
        <v>438.0</v>
      </c>
      <c r="F111" s="2">
        <v>440.0</v>
      </c>
    </row>
    <row r="112">
      <c r="B112" s="2">
        <v>102.0</v>
      </c>
      <c r="E112" s="2">
        <v>442.0</v>
      </c>
      <c r="F112" s="2">
        <v>444.0</v>
      </c>
    </row>
    <row r="113">
      <c r="B113" s="2">
        <v>103.0</v>
      </c>
      <c r="E113" s="2">
        <v>446.0</v>
      </c>
      <c r="F113" s="2">
        <v>448.0</v>
      </c>
    </row>
    <row r="114">
      <c r="B114" s="2">
        <v>104.0</v>
      </c>
      <c r="E114" s="2">
        <v>450.0</v>
      </c>
      <c r="F114" s="2">
        <v>452.0</v>
      </c>
    </row>
    <row r="115">
      <c r="B115" s="2">
        <v>105.0</v>
      </c>
      <c r="E115" s="2">
        <v>454.0</v>
      </c>
      <c r="F115" s="2">
        <v>456.0</v>
      </c>
    </row>
    <row r="116">
      <c r="B116" s="2">
        <v>106.0</v>
      </c>
      <c r="E116" s="2">
        <v>458.0</v>
      </c>
      <c r="F116" s="2">
        <v>460.0</v>
      </c>
    </row>
    <row r="117">
      <c r="B117" s="2">
        <v>107.0</v>
      </c>
      <c r="E117" s="2">
        <v>462.0</v>
      </c>
      <c r="F117" s="2">
        <v>464.0</v>
      </c>
    </row>
    <row r="118">
      <c r="B118" s="2">
        <v>108.0</v>
      </c>
      <c r="E118" s="2">
        <v>466.0</v>
      </c>
      <c r="F118" s="2">
        <v>468.0</v>
      </c>
    </row>
    <row r="119">
      <c r="B119" s="2">
        <v>109.0</v>
      </c>
      <c r="E119" s="2">
        <v>470.0</v>
      </c>
      <c r="F119" s="2">
        <v>472.0</v>
      </c>
    </row>
    <row r="120">
      <c r="B120" s="2">
        <v>110.0</v>
      </c>
      <c r="E120" s="2">
        <v>474.0</v>
      </c>
      <c r="F120" s="2">
        <v>476.0</v>
      </c>
    </row>
    <row r="121">
      <c r="B121" s="2">
        <v>111.0</v>
      </c>
      <c r="E121" s="2">
        <v>478.0</v>
      </c>
      <c r="F121" s="2">
        <v>480.0</v>
      </c>
    </row>
    <row r="122">
      <c r="B122" s="2">
        <v>112.0</v>
      </c>
      <c r="E122" s="2">
        <v>482.0</v>
      </c>
      <c r="F122" s="2">
        <v>484.0</v>
      </c>
    </row>
    <row r="123">
      <c r="B123" s="2">
        <v>113.0</v>
      </c>
      <c r="E123" s="2">
        <v>486.0</v>
      </c>
      <c r="F123" s="2">
        <v>488.0</v>
      </c>
    </row>
    <row r="124">
      <c r="B124" s="2">
        <v>114.0</v>
      </c>
      <c r="E124" s="2">
        <v>490.0</v>
      </c>
      <c r="F124" s="2">
        <v>492.0</v>
      </c>
    </row>
    <row r="125">
      <c r="B125" s="2">
        <v>115.0</v>
      </c>
      <c r="E125" s="2">
        <v>494.0</v>
      </c>
      <c r="F125" s="2">
        <v>496.0</v>
      </c>
    </row>
    <row r="126">
      <c r="B126" s="2">
        <v>116.0</v>
      </c>
      <c r="E126" s="2">
        <v>498.0</v>
      </c>
      <c r="F126" s="2">
        <v>500.0</v>
      </c>
    </row>
    <row r="127">
      <c r="B127" s="2">
        <v>117.0</v>
      </c>
      <c r="E127" s="2">
        <v>502.0</v>
      </c>
      <c r="F127" s="2">
        <v>504.0</v>
      </c>
    </row>
    <row r="128">
      <c r="B128" s="2">
        <v>118.0</v>
      </c>
      <c r="E128" s="2">
        <v>506.0</v>
      </c>
      <c r="F128" s="2">
        <v>508.0</v>
      </c>
    </row>
    <row r="129">
      <c r="B129" s="2">
        <v>119.0</v>
      </c>
      <c r="E129" s="2">
        <v>510.0</v>
      </c>
      <c r="F129" s="2">
        <v>512.0</v>
      </c>
    </row>
    <row r="130">
      <c r="B130" s="2">
        <v>120.0</v>
      </c>
      <c r="E130" s="2">
        <v>514.0</v>
      </c>
      <c r="F130" s="2">
        <v>516.0</v>
      </c>
    </row>
    <row r="131">
      <c r="B131" s="2">
        <v>121.0</v>
      </c>
      <c r="E131" s="2">
        <v>518.0</v>
      </c>
      <c r="F131" s="2">
        <v>520.0</v>
      </c>
    </row>
    <row r="132">
      <c r="B132" s="2">
        <v>122.0</v>
      </c>
      <c r="E132" s="2">
        <v>522.0</v>
      </c>
      <c r="F132" s="2">
        <v>524.0</v>
      </c>
    </row>
    <row r="133">
      <c r="B133" s="2">
        <v>123.0</v>
      </c>
      <c r="E133" s="2">
        <v>526.0</v>
      </c>
      <c r="F133" s="2">
        <v>528.0</v>
      </c>
    </row>
    <row r="134">
      <c r="B134" s="2">
        <v>124.0</v>
      </c>
      <c r="E134" s="2">
        <v>530.0</v>
      </c>
      <c r="F134" s="2">
        <v>532.0</v>
      </c>
    </row>
    <row r="135">
      <c r="B135" s="2">
        <v>125.0</v>
      </c>
      <c r="E135" s="2">
        <v>534.0</v>
      </c>
      <c r="F135" s="2">
        <v>536.0</v>
      </c>
    </row>
    <row r="136">
      <c r="B136" s="2">
        <v>126.0</v>
      </c>
      <c r="E136" s="2">
        <v>538.0</v>
      </c>
      <c r="F136" s="2">
        <v>540.0</v>
      </c>
    </row>
    <row r="137">
      <c r="B137" s="2">
        <v>127.0</v>
      </c>
      <c r="E137" s="2">
        <v>542.0</v>
      </c>
      <c r="F137" s="2">
        <v>544.0</v>
      </c>
    </row>
    <row r="138">
      <c r="B138" s="2">
        <v>128.0</v>
      </c>
      <c r="E138" s="2">
        <v>546.0</v>
      </c>
      <c r="F138" s="2">
        <v>548.0</v>
      </c>
    </row>
    <row r="139">
      <c r="B139" s="2">
        <v>129.0</v>
      </c>
      <c r="E139" s="2">
        <v>550.0</v>
      </c>
      <c r="F139" s="2">
        <v>552.0</v>
      </c>
    </row>
    <row r="140">
      <c r="B140" s="2">
        <v>130.0</v>
      </c>
      <c r="E140" s="2">
        <v>554.0</v>
      </c>
      <c r="F140" s="2">
        <v>556.0</v>
      </c>
    </row>
    <row r="141">
      <c r="B141" s="2">
        <v>131.0</v>
      </c>
      <c r="E141" s="2">
        <v>558.0</v>
      </c>
      <c r="F141" s="2">
        <v>560.0</v>
      </c>
    </row>
    <row r="142">
      <c r="B142" s="2">
        <v>132.0</v>
      </c>
      <c r="E142" s="2">
        <v>562.0</v>
      </c>
      <c r="F142" s="2">
        <v>564.0</v>
      </c>
    </row>
    <row r="143">
      <c r="B143" s="2">
        <v>133.0</v>
      </c>
      <c r="E143" s="2">
        <v>566.0</v>
      </c>
      <c r="F143" s="2">
        <v>568.0</v>
      </c>
    </row>
    <row r="144">
      <c r="B144" s="2">
        <v>134.0</v>
      </c>
      <c r="E144" s="2">
        <v>570.0</v>
      </c>
      <c r="F144" s="2">
        <v>572.0</v>
      </c>
    </row>
    <row r="145">
      <c r="B145" s="2">
        <v>135.0</v>
      </c>
      <c r="E145" s="2">
        <v>574.0</v>
      </c>
      <c r="F145" s="2">
        <v>576.0</v>
      </c>
    </row>
    <row r="146">
      <c r="B146" s="2">
        <v>136.0</v>
      </c>
      <c r="E146" s="2">
        <v>578.0</v>
      </c>
      <c r="F146" s="2">
        <v>580.0</v>
      </c>
    </row>
    <row r="147">
      <c r="B147" s="2">
        <v>137.0</v>
      </c>
      <c r="E147" s="2">
        <v>582.0</v>
      </c>
      <c r="F147" s="2">
        <v>584.0</v>
      </c>
    </row>
    <row r="148">
      <c r="B148" s="2">
        <v>138.0</v>
      </c>
      <c r="E148" s="2">
        <v>586.0</v>
      </c>
      <c r="F148" s="2">
        <v>588.0</v>
      </c>
    </row>
    <row r="149">
      <c r="B149" s="2">
        <v>139.0</v>
      </c>
      <c r="E149" s="2">
        <v>590.0</v>
      </c>
      <c r="F149" s="2">
        <v>592.0</v>
      </c>
    </row>
    <row r="150">
      <c r="B150" s="2">
        <v>140.0</v>
      </c>
      <c r="E150" s="2">
        <v>594.0</v>
      </c>
      <c r="F150" s="2">
        <v>596.0</v>
      </c>
    </row>
    <row r="151">
      <c r="B151" s="2">
        <v>141.0</v>
      </c>
      <c r="E151" s="2">
        <v>598.0</v>
      </c>
      <c r="F151" s="2">
        <v>600.0</v>
      </c>
    </row>
    <row r="152">
      <c r="B152" s="2">
        <v>142.0</v>
      </c>
      <c r="E152" s="2">
        <v>602.0</v>
      </c>
      <c r="F152" s="2">
        <v>604.0</v>
      </c>
    </row>
    <row r="153">
      <c r="B153" s="2">
        <v>143.0</v>
      </c>
      <c r="E153" s="2">
        <v>606.0</v>
      </c>
      <c r="F153" s="2">
        <v>608.0</v>
      </c>
    </row>
    <row r="154">
      <c r="B154" s="2">
        <v>144.0</v>
      </c>
      <c r="E154" s="2">
        <v>610.0</v>
      </c>
      <c r="F154" s="2">
        <v>612.0</v>
      </c>
    </row>
    <row r="155">
      <c r="B155" s="2">
        <v>145.0</v>
      </c>
      <c r="E155" s="2">
        <v>614.0</v>
      </c>
      <c r="F155" s="2">
        <v>616.0</v>
      </c>
    </row>
    <row r="156">
      <c r="B156" s="2">
        <v>146.0</v>
      </c>
      <c r="E156" s="2">
        <v>618.0</v>
      </c>
      <c r="F156" s="2">
        <v>620.0</v>
      </c>
    </row>
    <row r="157">
      <c r="B157" s="2">
        <v>147.0</v>
      </c>
      <c r="E157" s="2">
        <v>622.0</v>
      </c>
      <c r="F157" s="2">
        <v>624.0</v>
      </c>
    </row>
    <row r="158">
      <c r="B158" s="2">
        <v>148.0</v>
      </c>
      <c r="E158" s="2">
        <v>626.0</v>
      </c>
      <c r="F158" s="2">
        <v>628.0</v>
      </c>
    </row>
    <row r="159">
      <c r="B159" s="2">
        <v>149.0</v>
      </c>
      <c r="E159" s="2">
        <v>630.0</v>
      </c>
      <c r="F159" s="2">
        <v>632.0</v>
      </c>
    </row>
    <row r="160">
      <c r="B160" s="2">
        <v>150.0</v>
      </c>
      <c r="E160" s="2">
        <v>634.0</v>
      </c>
      <c r="F160" s="2">
        <v>636.0</v>
      </c>
    </row>
    <row r="161">
      <c r="B161" s="2">
        <v>151.0</v>
      </c>
      <c r="E161" s="2">
        <v>638.0</v>
      </c>
      <c r="F161" s="2">
        <v>640.0</v>
      </c>
    </row>
    <row r="162">
      <c r="B162" s="2">
        <v>152.0</v>
      </c>
      <c r="E162" s="2">
        <v>642.0</v>
      </c>
      <c r="F162" s="2">
        <v>644.0</v>
      </c>
    </row>
    <row r="163">
      <c r="B163" s="2">
        <v>153.0</v>
      </c>
      <c r="E163" s="2">
        <v>646.0</v>
      </c>
      <c r="F163" s="2">
        <v>648.0</v>
      </c>
    </row>
    <row r="164">
      <c r="B164" s="2">
        <v>154.0</v>
      </c>
      <c r="E164" s="2">
        <v>650.0</v>
      </c>
      <c r="F164" s="2">
        <v>652.0</v>
      </c>
    </row>
    <row r="165">
      <c r="B165" s="2">
        <v>155.0</v>
      </c>
      <c r="E165" s="2">
        <v>654.0</v>
      </c>
      <c r="F165" s="2">
        <v>656.0</v>
      </c>
    </row>
    <row r="166">
      <c r="B166" s="2">
        <v>156.0</v>
      </c>
      <c r="E166" s="2">
        <v>658.0</v>
      </c>
      <c r="F166" s="2">
        <v>660.0</v>
      </c>
    </row>
    <row r="167">
      <c r="B167" s="2">
        <v>157.0</v>
      </c>
      <c r="E167" s="2">
        <v>662.0</v>
      </c>
      <c r="F167" s="2">
        <v>664.0</v>
      </c>
    </row>
    <row r="168">
      <c r="B168" s="2">
        <v>158.0</v>
      </c>
      <c r="E168" s="2">
        <v>666.0</v>
      </c>
      <c r="F168" s="2">
        <v>668.0</v>
      </c>
    </row>
    <row r="169">
      <c r="B169" s="2">
        <v>159.0</v>
      </c>
      <c r="E169" s="2">
        <v>670.0</v>
      </c>
      <c r="F169" s="2">
        <v>672.0</v>
      </c>
    </row>
    <row r="170">
      <c r="B170" s="2">
        <v>160.0</v>
      </c>
      <c r="E170" s="2">
        <v>674.0</v>
      </c>
      <c r="F170" s="2">
        <v>676.0</v>
      </c>
    </row>
    <row r="171">
      <c r="B171" s="2">
        <v>161.0</v>
      </c>
      <c r="E171" s="2">
        <v>678.0</v>
      </c>
      <c r="F171" s="2">
        <v>680.0</v>
      </c>
    </row>
    <row r="172">
      <c r="B172" s="2">
        <v>162.0</v>
      </c>
      <c r="E172" s="2">
        <v>682.0</v>
      </c>
      <c r="F172" s="2">
        <v>684.0</v>
      </c>
    </row>
    <row r="173">
      <c r="B173" s="2">
        <v>163.0</v>
      </c>
      <c r="E173" s="2">
        <v>686.0</v>
      </c>
      <c r="F173" s="2">
        <v>688.0</v>
      </c>
    </row>
    <row r="174">
      <c r="B174" s="2">
        <v>164.0</v>
      </c>
      <c r="E174" s="2">
        <v>690.0</v>
      </c>
      <c r="F174" s="2">
        <v>692.0</v>
      </c>
    </row>
    <row r="175">
      <c r="B175" s="2">
        <v>165.0</v>
      </c>
      <c r="E175" s="2">
        <v>694.0</v>
      </c>
      <c r="F175" s="2">
        <v>696.0</v>
      </c>
    </row>
    <row r="176">
      <c r="B176" s="2">
        <v>166.0</v>
      </c>
      <c r="E176" s="2">
        <v>698.0</v>
      </c>
      <c r="F176" s="2">
        <v>700.0</v>
      </c>
    </row>
    <row r="177">
      <c r="B177" s="2">
        <v>167.0</v>
      </c>
      <c r="E177" s="2">
        <v>702.0</v>
      </c>
      <c r="F177" s="2">
        <v>704.0</v>
      </c>
    </row>
    <row r="178">
      <c r="B178" s="2">
        <v>168.0</v>
      </c>
      <c r="E178" s="2">
        <v>706.0</v>
      </c>
      <c r="F178" s="2">
        <v>708.0</v>
      </c>
    </row>
    <row r="179">
      <c r="B179" s="2">
        <v>169.0</v>
      </c>
      <c r="E179" s="2">
        <v>710.0</v>
      </c>
      <c r="F179" s="2">
        <v>712.0</v>
      </c>
    </row>
    <row r="180">
      <c r="B180" s="2">
        <v>170.0</v>
      </c>
      <c r="E180" s="2">
        <v>714.0</v>
      </c>
      <c r="F180" s="2">
        <v>716.0</v>
      </c>
    </row>
    <row r="181">
      <c r="B181" s="2">
        <v>171.0</v>
      </c>
      <c r="E181" s="2">
        <v>718.0</v>
      </c>
      <c r="F181" s="2">
        <v>720.0</v>
      </c>
    </row>
    <row r="182">
      <c r="B182" s="2">
        <v>172.0</v>
      </c>
      <c r="E182" s="2">
        <v>722.0</v>
      </c>
      <c r="F182" s="2">
        <v>724.0</v>
      </c>
    </row>
    <row r="183">
      <c r="B183" s="2">
        <v>173.0</v>
      </c>
      <c r="E183" s="2">
        <v>726.0</v>
      </c>
      <c r="F183" s="2">
        <v>728.0</v>
      </c>
    </row>
    <row r="184">
      <c r="B184" s="2">
        <v>174.0</v>
      </c>
      <c r="E184" s="2">
        <v>730.0</v>
      </c>
      <c r="F184" s="2">
        <v>732.0</v>
      </c>
    </row>
    <row r="185">
      <c r="B185" s="2">
        <v>175.0</v>
      </c>
      <c r="E185" s="2">
        <v>734.0</v>
      </c>
      <c r="F185" s="2">
        <v>736.0</v>
      </c>
    </row>
    <row r="186">
      <c r="B186" s="2">
        <v>176.0</v>
      </c>
      <c r="E186" s="2">
        <v>738.0</v>
      </c>
      <c r="F186" s="2">
        <v>740.0</v>
      </c>
    </row>
    <row r="187">
      <c r="B187" s="2">
        <v>177.0</v>
      </c>
      <c r="E187" s="2">
        <v>742.0</v>
      </c>
      <c r="F187" s="2">
        <v>744.0</v>
      </c>
    </row>
    <row r="188">
      <c r="B188" s="2">
        <v>178.0</v>
      </c>
      <c r="E188" s="2">
        <v>746.0</v>
      </c>
      <c r="F188" s="2">
        <v>748.0</v>
      </c>
    </row>
    <row r="189">
      <c r="B189" s="2">
        <v>179.0</v>
      </c>
      <c r="E189" s="2">
        <v>750.0</v>
      </c>
      <c r="F189" s="2">
        <v>752.0</v>
      </c>
    </row>
    <row r="190">
      <c r="B190" s="2">
        <v>180.0</v>
      </c>
      <c r="E190" s="2">
        <v>754.0</v>
      </c>
      <c r="F190" s="2">
        <v>756.0</v>
      </c>
    </row>
    <row r="191">
      <c r="B191" s="2">
        <v>181.0</v>
      </c>
      <c r="E191" s="2">
        <v>758.0</v>
      </c>
      <c r="F191" s="2">
        <v>760.0</v>
      </c>
    </row>
    <row r="192">
      <c r="B192" s="2">
        <v>182.0</v>
      </c>
      <c r="E192" s="2">
        <v>762.0</v>
      </c>
      <c r="F192" s="2">
        <v>764.0</v>
      </c>
    </row>
    <row r="193">
      <c r="B193" s="2">
        <v>183.0</v>
      </c>
      <c r="E193" s="2">
        <v>766.0</v>
      </c>
      <c r="F193" s="2">
        <v>768.0</v>
      </c>
    </row>
    <row r="194">
      <c r="B194" s="2">
        <v>184.0</v>
      </c>
      <c r="E194" s="2">
        <v>770.0</v>
      </c>
      <c r="F194" s="2">
        <v>772.0</v>
      </c>
    </row>
    <row r="195">
      <c r="B195" s="2">
        <v>185.0</v>
      </c>
      <c r="E195" s="2">
        <v>774.0</v>
      </c>
      <c r="F195" s="2">
        <v>776.0</v>
      </c>
    </row>
    <row r="196">
      <c r="B196" s="2">
        <v>186.0</v>
      </c>
      <c r="E196" s="2">
        <v>778.0</v>
      </c>
      <c r="F196" s="2">
        <v>780.0</v>
      </c>
    </row>
    <row r="197">
      <c r="B197" s="2">
        <v>187.0</v>
      </c>
      <c r="E197" s="2">
        <v>782.0</v>
      </c>
      <c r="F197" s="2">
        <v>784.0</v>
      </c>
    </row>
    <row r="198">
      <c r="B198" s="2">
        <v>188.0</v>
      </c>
      <c r="E198" s="2">
        <v>786.0</v>
      </c>
      <c r="F198" s="2">
        <v>788.0</v>
      </c>
    </row>
    <row r="199">
      <c r="B199" s="2">
        <v>189.0</v>
      </c>
      <c r="E199" s="2">
        <v>790.0</v>
      </c>
      <c r="F199" s="2">
        <v>792.0</v>
      </c>
    </row>
    <row r="200">
      <c r="B200" s="2">
        <v>190.0</v>
      </c>
      <c r="E200" s="2">
        <v>794.0</v>
      </c>
      <c r="F200" s="2">
        <v>796.0</v>
      </c>
    </row>
    <row r="201">
      <c r="B201" s="2">
        <v>191.0</v>
      </c>
      <c r="E201" s="2">
        <v>798.0</v>
      </c>
      <c r="F201" s="2">
        <v>800.0</v>
      </c>
    </row>
    <row r="202">
      <c r="B202" s="2">
        <v>192.0</v>
      </c>
      <c r="E202" s="2">
        <v>802.0</v>
      </c>
      <c r="F202" s="2">
        <v>804.0</v>
      </c>
    </row>
    <row r="203">
      <c r="B203" s="2">
        <v>193.0</v>
      </c>
      <c r="E203" s="2">
        <v>806.0</v>
      </c>
      <c r="F203" s="2">
        <v>808.0</v>
      </c>
    </row>
    <row r="204">
      <c r="B204" s="2">
        <v>194.0</v>
      </c>
      <c r="E204" s="2">
        <v>810.0</v>
      </c>
      <c r="F204" s="2">
        <v>812.0</v>
      </c>
    </row>
    <row r="205">
      <c r="B205" s="2">
        <v>195.0</v>
      </c>
      <c r="E205" s="2">
        <v>814.0</v>
      </c>
      <c r="F205" s="2">
        <v>816.0</v>
      </c>
    </row>
    <row r="206">
      <c r="B206" s="2">
        <v>196.0</v>
      </c>
      <c r="E206" s="2">
        <v>818.0</v>
      </c>
      <c r="F206" s="2">
        <v>820.0</v>
      </c>
    </row>
    <row r="207">
      <c r="B207" s="2">
        <v>197.0</v>
      </c>
      <c r="E207" s="2">
        <v>822.0</v>
      </c>
      <c r="F207" s="2">
        <v>824.0</v>
      </c>
    </row>
    <row r="208">
      <c r="B208" s="2">
        <v>198.0</v>
      </c>
      <c r="E208" s="2">
        <v>826.0</v>
      </c>
      <c r="F208" s="2">
        <v>828.0</v>
      </c>
    </row>
    <row r="209">
      <c r="B209" s="2">
        <v>199.0</v>
      </c>
      <c r="E209" s="2">
        <v>830.0</v>
      </c>
      <c r="F209" s="2">
        <v>832.0</v>
      </c>
    </row>
    <row r="210">
      <c r="B210" s="2">
        <v>200.0</v>
      </c>
      <c r="E210" s="2">
        <v>834.0</v>
      </c>
      <c r="F210" s="2">
        <v>836.0</v>
      </c>
    </row>
    <row r="211">
      <c r="B211" s="2">
        <v>201.0</v>
      </c>
      <c r="E211" s="2">
        <v>838.0</v>
      </c>
      <c r="F211" s="2">
        <v>840.0</v>
      </c>
    </row>
    <row r="212">
      <c r="B212" s="2">
        <v>202.0</v>
      </c>
      <c r="E212" s="2">
        <v>842.0</v>
      </c>
      <c r="F212" s="2">
        <v>844.0</v>
      </c>
    </row>
    <row r="213">
      <c r="B213" s="2">
        <v>203.0</v>
      </c>
      <c r="E213" s="2">
        <v>846.0</v>
      </c>
      <c r="F213" s="2">
        <v>848.0</v>
      </c>
    </row>
    <row r="214">
      <c r="B214" s="2">
        <v>204.0</v>
      </c>
      <c r="E214" s="2">
        <v>850.0</v>
      </c>
      <c r="F214" s="2">
        <v>852.0</v>
      </c>
    </row>
    <row r="215">
      <c r="B215" s="2">
        <v>205.0</v>
      </c>
      <c r="E215" s="2">
        <v>854.0</v>
      </c>
      <c r="F215" s="2">
        <v>856.0</v>
      </c>
    </row>
    <row r="216">
      <c r="B216" s="2">
        <v>206.0</v>
      </c>
      <c r="E216" s="2">
        <v>858.0</v>
      </c>
      <c r="F216" s="2">
        <v>860.0</v>
      </c>
    </row>
    <row r="217">
      <c r="B217" s="2">
        <v>207.0</v>
      </c>
      <c r="E217" s="2">
        <v>862.0</v>
      </c>
      <c r="F217" s="2">
        <v>864.0</v>
      </c>
    </row>
    <row r="218">
      <c r="B218" s="2">
        <v>208.0</v>
      </c>
      <c r="E218" s="2">
        <v>866.0</v>
      </c>
      <c r="F218" s="2">
        <v>868.0</v>
      </c>
    </row>
    <row r="219">
      <c r="B219" s="2">
        <v>209.0</v>
      </c>
      <c r="E219" s="2">
        <v>870.0</v>
      </c>
      <c r="F219" s="2">
        <v>872.0</v>
      </c>
    </row>
    <row r="220">
      <c r="B220" s="2">
        <v>210.0</v>
      </c>
      <c r="E220" s="2">
        <v>874.0</v>
      </c>
      <c r="F220" s="2">
        <v>876.0</v>
      </c>
    </row>
    <row r="221">
      <c r="B221" s="2">
        <v>211.0</v>
      </c>
      <c r="E221" s="2">
        <v>878.0</v>
      </c>
      <c r="F221" s="2">
        <v>880.0</v>
      </c>
    </row>
    <row r="222">
      <c r="B222" s="2">
        <v>212.0</v>
      </c>
      <c r="E222" s="2">
        <v>882.0</v>
      </c>
      <c r="F222" s="2">
        <v>884.0</v>
      </c>
    </row>
    <row r="223">
      <c r="B223" s="2">
        <v>213.0</v>
      </c>
      <c r="E223" s="2">
        <v>886.0</v>
      </c>
      <c r="F223" s="2">
        <v>888.0</v>
      </c>
    </row>
    <row r="224">
      <c r="B224" s="2">
        <v>214.0</v>
      </c>
      <c r="E224" s="2">
        <v>890.0</v>
      </c>
      <c r="F224" s="2">
        <v>892.0</v>
      </c>
    </row>
    <row r="225">
      <c r="B225" s="2">
        <v>215.0</v>
      </c>
      <c r="E225" s="2">
        <v>894.0</v>
      </c>
      <c r="F225" s="2">
        <v>896.0</v>
      </c>
    </row>
    <row r="226">
      <c r="B226" s="2">
        <v>216.0</v>
      </c>
      <c r="E226" s="2">
        <v>898.0</v>
      </c>
      <c r="F226" s="2">
        <v>900.0</v>
      </c>
    </row>
    <row r="227">
      <c r="B227" s="2">
        <v>217.0</v>
      </c>
      <c r="E227" s="2">
        <v>902.0</v>
      </c>
      <c r="F227" s="2">
        <v>904.0</v>
      </c>
    </row>
    <row r="228">
      <c r="B228" s="2">
        <v>218.0</v>
      </c>
      <c r="E228" s="2">
        <v>906.0</v>
      </c>
      <c r="F228" s="2">
        <v>908.0</v>
      </c>
    </row>
    <row r="229">
      <c r="B229" s="2">
        <v>219.0</v>
      </c>
      <c r="E229" s="2">
        <v>910.0</v>
      </c>
      <c r="F229" s="2">
        <v>912.0</v>
      </c>
    </row>
    <row r="230">
      <c r="B230" s="2">
        <v>220.0</v>
      </c>
      <c r="E230" s="2">
        <v>914.0</v>
      </c>
      <c r="F230" s="2">
        <v>916.0</v>
      </c>
    </row>
    <row r="231">
      <c r="B231" s="2">
        <v>221.0</v>
      </c>
      <c r="E231" s="2">
        <v>918.0</v>
      </c>
      <c r="F231" s="2">
        <v>920.0</v>
      </c>
    </row>
    <row r="232">
      <c r="B232" s="2">
        <v>222.0</v>
      </c>
      <c r="E232" s="2">
        <v>922.0</v>
      </c>
      <c r="F232" s="2">
        <v>924.0</v>
      </c>
    </row>
    <row r="233">
      <c r="B233" s="2">
        <v>223.0</v>
      </c>
      <c r="E233" s="2">
        <v>926.0</v>
      </c>
      <c r="F233" s="2">
        <v>928.0</v>
      </c>
    </row>
    <row r="234">
      <c r="B234" s="2">
        <v>224.0</v>
      </c>
      <c r="E234" s="2">
        <v>930.0</v>
      </c>
      <c r="F234" s="2">
        <v>932.0</v>
      </c>
    </row>
    <row r="235">
      <c r="B235" s="2">
        <v>225.0</v>
      </c>
      <c r="E235" s="2">
        <v>934.0</v>
      </c>
      <c r="F235" s="2">
        <v>936.0</v>
      </c>
    </row>
    <row r="236">
      <c r="B236" s="2">
        <v>226.0</v>
      </c>
      <c r="E236" s="2">
        <v>938.0</v>
      </c>
      <c r="F236" s="2">
        <v>940.0</v>
      </c>
    </row>
    <row r="237">
      <c r="B237" s="2">
        <v>227.0</v>
      </c>
      <c r="E237" s="2">
        <v>942.0</v>
      </c>
      <c r="F237" s="2">
        <v>944.0</v>
      </c>
    </row>
    <row r="238">
      <c r="B238" s="2">
        <v>228.0</v>
      </c>
      <c r="E238" s="2">
        <v>946.0</v>
      </c>
      <c r="F238" s="2">
        <v>948.0</v>
      </c>
    </row>
    <row r="239">
      <c r="B239" s="2">
        <v>229.0</v>
      </c>
      <c r="E239" s="2">
        <v>950.0</v>
      </c>
      <c r="F239" s="2">
        <v>952.0</v>
      </c>
    </row>
    <row r="240">
      <c r="B240" s="2">
        <v>230.0</v>
      </c>
      <c r="E240" s="2">
        <v>954.0</v>
      </c>
      <c r="F240" s="2">
        <v>956.0</v>
      </c>
    </row>
    <row r="241">
      <c r="B241" s="2">
        <v>231.0</v>
      </c>
      <c r="E241" s="2">
        <v>958.0</v>
      </c>
      <c r="F241" s="2">
        <v>960.0</v>
      </c>
    </row>
    <row r="242">
      <c r="B242" s="2">
        <v>232.0</v>
      </c>
      <c r="E242" s="2">
        <v>962.0</v>
      </c>
      <c r="F242" s="2">
        <v>964.0</v>
      </c>
    </row>
    <row r="243">
      <c r="B243" s="2">
        <v>233.0</v>
      </c>
      <c r="E243" s="2">
        <v>966.0</v>
      </c>
      <c r="F243" s="2">
        <v>968.0</v>
      </c>
    </row>
    <row r="244">
      <c r="B244" s="2">
        <v>234.0</v>
      </c>
      <c r="E244" s="2">
        <v>970.0</v>
      </c>
      <c r="F244" s="2">
        <v>972.0</v>
      </c>
    </row>
    <row r="245">
      <c r="B245" s="2">
        <v>235.0</v>
      </c>
      <c r="E245" s="2">
        <v>974.0</v>
      </c>
      <c r="F245" s="2">
        <v>976.0</v>
      </c>
    </row>
    <row r="246">
      <c r="B246" s="2">
        <v>236.0</v>
      </c>
      <c r="E246" s="2">
        <v>978.0</v>
      </c>
      <c r="F246" s="2">
        <v>980.0</v>
      </c>
    </row>
    <row r="247">
      <c r="B247" s="2">
        <v>237.0</v>
      </c>
      <c r="E247" s="2">
        <v>982.0</v>
      </c>
      <c r="F247" s="2">
        <v>984.0</v>
      </c>
    </row>
    <row r="248">
      <c r="B248" s="2">
        <v>238.0</v>
      </c>
      <c r="E248" s="2">
        <v>986.0</v>
      </c>
      <c r="F248" s="2">
        <v>988.0</v>
      </c>
    </row>
    <row r="249">
      <c r="B249" s="2">
        <v>239.0</v>
      </c>
      <c r="E249" s="2">
        <v>990.0</v>
      </c>
      <c r="F249" s="2">
        <v>992.0</v>
      </c>
    </row>
    <row r="250">
      <c r="B250" s="2">
        <v>240.0</v>
      </c>
      <c r="E250" s="2">
        <v>994.0</v>
      </c>
      <c r="F250" s="2">
        <v>996.0</v>
      </c>
    </row>
    <row r="251">
      <c r="B251" s="2">
        <v>241.0</v>
      </c>
      <c r="E251" s="2">
        <v>998.0</v>
      </c>
      <c r="F251" s="2">
        <v>1000.0</v>
      </c>
    </row>
    <row r="252">
      <c r="B252" s="2">
        <v>242.0</v>
      </c>
      <c r="E252" s="2">
        <v>1002.0</v>
      </c>
      <c r="F252" s="2">
        <v>1004.0</v>
      </c>
    </row>
    <row r="253">
      <c r="B253" s="2">
        <v>243.0</v>
      </c>
      <c r="E253" s="2">
        <v>1006.0</v>
      </c>
      <c r="F253" s="2">
        <v>1008.0</v>
      </c>
    </row>
    <row r="254">
      <c r="B254" s="2">
        <v>244.0</v>
      </c>
      <c r="E254" s="2">
        <v>1010.0</v>
      </c>
      <c r="F254" s="2">
        <v>1012.0</v>
      </c>
    </row>
    <row r="255">
      <c r="B255" s="2">
        <v>245.0</v>
      </c>
      <c r="E255" s="2">
        <v>1014.0</v>
      </c>
      <c r="F255" s="2">
        <v>1016.0</v>
      </c>
    </row>
    <row r="256">
      <c r="B256" s="2">
        <v>246.0</v>
      </c>
      <c r="E256" s="2">
        <v>1018.0</v>
      </c>
      <c r="F256" s="2">
        <v>1020.0</v>
      </c>
    </row>
    <row r="257">
      <c r="B257" s="2">
        <v>247.0</v>
      </c>
      <c r="E257" s="2">
        <v>1022.0</v>
      </c>
      <c r="F257" s="2">
        <v>1024.0</v>
      </c>
    </row>
    <row r="258">
      <c r="B258" s="2">
        <v>248.0</v>
      </c>
      <c r="E258" s="2">
        <v>1026.0</v>
      </c>
      <c r="F258" s="2">
        <v>1028.0</v>
      </c>
    </row>
    <row r="259">
      <c r="B259" s="2">
        <v>249.0</v>
      </c>
      <c r="E259" s="2">
        <v>1030.0</v>
      </c>
      <c r="F259" s="2">
        <v>1032.0</v>
      </c>
    </row>
    <row r="260">
      <c r="B260" s="2">
        <v>250.0</v>
      </c>
      <c r="E260" s="2">
        <v>1034.0</v>
      </c>
      <c r="F260" s="2">
        <v>1036.0</v>
      </c>
    </row>
    <row r="261">
      <c r="B261" s="2">
        <v>251.0</v>
      </c>
      <c r="E261" s="2">
        <v>1038.0</v>
      </c>
      <c r="F261" s="2">
        <v>1040.0</v>
      </c>
    </row>
    <row r="262">
      <c r="B262" s="2">
        <v>252.0</v>
      </c>
      <c r="E262" s="2">
        <v>1042.0</v>
      </c>
      <c r="F262" s="2">
        <v>1044.0</v>
      </c>
    </row>
    <row r="263">
      <c r="B263" s="2">
        <v>253.0</v>
      </c>
      <c r="E263" s="2">
        <v>1046.0</v>
      </c>
      <c r="F263" s="2">
        <v>1048.0</v>
      </c>
    </row>
    <row r="264">
      <c r="B264" s="2">
        <v>254.0</v>
      </c>
      <c r="E264" s="2">
        <v>1050.0</v>
      </c>
      <c r="F264" s="2">
        <v>1052.0</v>
      </c>
    </row>
    <row r="265">
      <c r="B265" s="2">
        <v>255.0</v>
      </c>
      <c r="E265" s="2">
        <v>1054.0</v>
      </c>
      <c r="F265" s="2">
        <v>1056.0</v>
      </c>
    </row>
    <row r="266">
      <c r="B266" s="2">
        <v>256.0</v>
      </c>
      <c r="E266" s="2">
        <v>1058.0</v>
      </c>
      <c r="F266" s="2">
        <v>1060.0</v>
      </c>
    </row>
    <row r="267">
      <c r="B267" s="2">
        <v>257.0</v>
      </c>
      <c r="E267" s="2">
        <v>1062.0</v>
      </c>
      <c r="F267" s="2">
        <v>1064.0</v>
      </c>
    </row>
    <row r="268">
      <c r="B268" s="2">
        <v>258.0</v>
      </c>
      <c r="E268" s="2">
        <v>1066.0</v>
      </c>
      <c r="F268" s="2">
        <v>1068.0</v>
      </c>
    </row>
    <row r="269">
      <c r="B269" s="2">
        <v>259.0</v>
      </c>
      <c r="E269" s="2">
        <v>1070.0</v>
      </c>
      <c r="F269" s="2">
        <v>1072.0</v>
      </c>
    </row>
    <row r="270">
      <c r="B270" s="2">
        <v>260.0</v>
      </c>
      <c r="E270" s="2">
        <v>1074.0</v>
      </c>
      <c r="F270" s="2">
        <v>1076.0</v>
      </c>
    </row>
    <row r="271">
      <c r="B271" s="2">
        <v>261.0</v>
      </c>
      <c r="E271" s="2">
        <v>1078.0</v>
      </c>
      <c r="F271" s="2">
        <v>1080.0</v>
      </c>
    </row>
    <row r="272">
      <c r="B272" s="2">
        <v>262.0</v>
      </c>
      <c r="E272" s="2">
        <v>1082.0</v>
      </c>
      <c r="F272" s="2">
        <v>1084.0</v>
      </c>
    </row>
    <row r="273">
      <c r="B273" s="2">
        <v>263.0</v>
      </c>
      <c r="E273" s="2">
        <v>1086.0</v>
      </c>
      <c r="F273" s="2">
        <v>1088.0</v>
      </c>
    </row>
    <row r="274">
      <c r="B274" s="2">
        <v>264.0</v>
      </c>
      <c r="E274" s="2">
        <v>1090.0</v>
      </c>
      <c r="F274" s="2">
        <v>1092.0</v>
      </c>
    </row>
    <row r="275">
      <c r="B275" s="2">
        <v>265.0</v>
      </c>
      <c r="E275" s="2">
        <v>1094.0</v>
      </c>
      <c r="F275" s="2">
        <v>1096.0</v>
      </c>
    </row>
    <row r="276">
      <c r="B276" s="2">
        <v>266.0</v>
      </c>
      <c r="E276" s="2">
        <v>1098.0</v>
      </c>
      <c r="F276" s="2">
        <v>1100.0</v>
      </c>
    </row>
    <row r="277">
      <c r="B277" s="2">
        <v>267.0</v>
      </c>
      <c r="E277" s="2">
        <v>1102.0</v>
      </c>
      <c r="F277" s="2">
        <v>1104.0</v>
      </c>
    </row>
    <row r="278">
      <c r="B278" s="2">
        <v>268.0</v>
      </c>
      <c r="E278" s="2">
        <v>1106.0</v>
      </c>
      <c r="F278" s="2">
        <v>1108.0</v>
      </c>
    </row>
    <row r="279">
      <c r="B279" s="2">
        <v>269.0</v>
      </c>
      <c r="E279" s="2">
        <v>1110.0</v>
      </c>
      <c r="F279" s="2">
        <v>1112.0</v>
      </c>
    </row>
    <row r="280">
      <c r="B280" s="2">
        <v>270.0</v>
      </c>
      <c r="E280" s="2">
        <v>1114.0</v>
      </c>
      <c r="F280" s="2">
        <v>1116.0</v>
      </c>
    </row>
    <row r="281">
      <c r="B281" s="2">
        <v>271.0</v>
      </c>
      <c r="E281" s="2">
        <v>1118.0</v>
      </c>
      <c r="F281" s="2">
        <v>1120.0</v>
      </c>
    </row>
    <row r="282">
      <c r="B282" s="2">
        <v>272.0</v>
      </c>
      <c r="E282" s="2">
        <v>1122.0</v>
      </c>
      <c r="F282" s="2">
        <v>1124.0</v>
      </c>
    </row>
    <row r="283">
      <c r="B283" s="2">
        <v>273.0</v>
      </c>
      <c r="E283" s="2">
        <v>1126.0</v>
      </c>
      <c r="F283" s="2">
        <v>1128.0</v>
      </c>
    </row>
    <row r="284">
      <c r="B284" s="2">
        <v>274.0</v>
      </c>
      <c r="E284" s="2">
        <v>1130.0</v>
      </c>
      <c r="F284" s="2">
        <v>1132.0</v>
      </c>
    </row>
    <row r="285">
      <c r="B285" s="2">
        <v>275.0</v>
      </c>
      <c r="E285" s="2">
        <v>1134.0</v>
      </c>
      <c r="F285" s="2">
        <v>1136.0</v>
      </c>
    </row>
    <row r="286">
      <c r="B286" s="2">
        <v>276.0</v>
      </c>
      <c r="E286" s="2">
        <v>1138.0</v>
      </c>
      <c r="F286" s="2">
        <v>1140.0</v>
      </c>
    </row>
    <row r="287">
      <c r="B287" s="2">
        <v>277.0</v>
      </c>
      <c r="E287" s="2">
        <v>1142.0</v>
      </c>
      <c r="F287" s="2">
        <v>1144.0</v>
      </c>
    </row>
    <row r="288">
      <c r="B288" s="2">
        <v>278.0</v>
      </c>
      <c r="E288" s="2">
        <v>1146.0</v>
      </c>
      <c r="F288" s="2">
        <v>1148.0</v>
      </c>
    </row>
    <row r="289">
      <c r="B289" s="2">
        <v>279.0</v>
      </c>
      <c r="E289" s="2">
        <v>1150.0</v>
      </c>
      <c r="F289" s="2">
        <v>1152.0</v>
      </c>
    </row>
    <row r="290">
      <c r="B290" s="2">
        <v>280.0</v>
      </c>
      <c r="E290" s="2">
        <v>1154.0</v>
      </c>
      <c r="F290" s="2">
        <v>1156.0</v>
      </c>
    </row>
    <row r="291">
      <c r="B291" s="2">
        <v>281.0</v>
      </c>
      <c r="E291" s="2">
        <v>1158.0</v>
      </c>
      <c r="F291" s="2">
        <v>1160.0</v>
      </c>
    </row>
    <row r="292">
      <c r="B292" s="2">
        <v>282.0</v>
      </c>
      <c r="E292" s="2">
        <v>1162.0</v>
      </c>
      <c r="F292" s="2">
        <v>1164.0</v>
      </c>
    </row>
    <row r="293">
      <c r="B293" s="2">
        <v>283.0</v>
      </c>
      <c r="E293" s="2">
        <v>1166.0</v>
      </c>
      <c r="F293" s="2">
        <v>1168.0</v>
      </c>
    </row>
    <row r="294">
      <c r="B294" s="2">
        <v>284.0</v>
      </c>
      <c r="E294" s="2">
        <v>1170.0</v>
      </c>
      <c r="F294" s="2">
        <v>1172.0</v>
      </c>
    </row>
    <row r="295">
      <c r="B295" s="2">
        <v>285.0</v>
      </c>
      <c r="E295" s="2">
        <v>1174.0</v>
      </c>
      <c r="F295" s="2">
        <v>1176.0</v>
      </c>
    </row>
    <row r="296">
      <c r="B296" s="2">
        <v>286.0</v>
      </c>
      <c r="E296" s="2">
        <v>1178.0</v>
      </c>
      <c r="F296" s="2">
        <v>1180.0</v>
      </c>
    </row>
    <row r="297">
      <c r="B297" s="2">
        <v>287.0</v>
      </c>
      <c r="E297" s="2">
        <v>1182.0</v>
      </c>
      <c r="F297" s="2">
        <v>1184.0</v>
      </c>
    </row>
    <row r="298">
      <c r="B298" s="2">
        <v>288.0</v>
      </c>
      <c r="E298" s="2">
        <v>1186.0</v>
      </c>
      <c r="F298" s="2">
        <v>1188.0</v>
      </c>
    </row>
    <row r="299">
      <c r="B299" s="2">
        <v>289.0</v>
      </c>
      <c r="E299" s="2">
        <v>1190.0</v>
      </c>
      <c r="F299" s="2">
        <v>1192.0</v>
      </c>
    </row>
    <row r="300">
      <c r="B300" s="2">
        <v>290.0</v>
      </c>
      <c r="E300" s="2">
        <v>1194.0</v>
      </c>
      <c r="F300" s="2">
        <v>1196.0</v>
      </c>
    </row>
    <row r="301">
      <c r="B301" s="2">
        <v>291.0</v>
      </c>
      <c r="E301" s="2">
        <v>1198.0</v>
      </c>
      <c r="F301" s="2">
        <v>1200.0</v>
      </c>
    </row>
    <row r="302">
      <c r="B302" s="2">
        <v>292.0</v>
      </c>
      <c r="E302" s="2">
        <v>1202.0</v>
      </c>
      <c r="F302" s="2">
        <v>1204.0</v>
      </c>
    </row>
    <row r="303">
      <c r="B303" s="2">
        <v>293.0</v>
      </c>
      <c r="E303" s="2">
        <v>1206.0</v>
      </c>
      <c r="F303" s="2">
        <v>1208.0</v>
      </c>
    </row>
    <row r="304">
      <c r="B304" s="2">
        <v>294.0</v>
      </c>
      <c r="E304" s="2">
        <v>1210.0</v>
      </c>
      <c r="F304" s="2">
        <v>1212.0</v>
      </c>
    </row>
    <row r="305">
      <c r="B305" s="2">
        <v>295.0</v>
      </c>
      <c r="E305" s="2">
        <v>1214.0</v>
      </c>
      <c r="F305" s="2">
        <v>1216.0</v>
      </c>
    </row>
    <row r="306">
      <c r="B306" s="2">
        <v>296.0</v>
      </c>
      <c r="E306" s="2">
        <v>1218.0</v>
      </c>
      <c r="F306" s="2">
        <v>1220.0</v>
      </c>
    </row>
    <row r="307">
      <c r="B307" s="2">
        <v>297.0</v>
      </c>
      <c r="E307" s="2">
        <v>1222.0</v>
      </c>
      <c r="F307" s="2">
        <v>1224.0</v>
      </c>
    </row>
    <row r="308">
      <c r="B308" s="2">
        <v>298.0</v>
      </c>
      <c r="E308" s="2">
        <v>1226.0</v>
      </c>
      <c r="F308" s="2">
        <v>1228.0</v>
      </c>
    </row>
    <row r="309">
      <c r="B309" s="2">
        <v>299.0</v>
      </c>
      <c r="E309" s="2">
        <v>1230.0</v>
      </c>
      <c r="F309" s="2">
        <v>1232.0</v>
      </c>
    </row>
    <row r="310">
      <c r="B310" s="2">
        <v>300.0</v>
      </c>
      <c r="E310" s="2">
        <v>1234.0</v>
      </c>
      <c r="F310" s="2">
        <v>1236.0</v>
      </c>
    </row>
    <row r="311">
      <c r="B311" s="2">
        <v>301.0</v>
      </c>
      <c r="E311" s="2">
        <v>1238.0</v>
      </c>
      <c r="F311" s="2">
        <v>1240.0</v>
      </c>
    </row>
    <row r="312">
      <c r="B312" s="2">
        <v>302.0</v>
      </c>
      <c r="E312" s="2">
        <v>1242.0</v>
      </c>
      <c r="F312" s="2">
        <v>1244.0</v>
      </c>
    </row>
    <row r="313">
      <c r="B313" s="2">
        <v>303.0</v>
      </c>
      <c r="E313" s="2">
        <v>1246.0</v>
      </c>
      <c r="F313" s="2">
        <v>1248.0</v>
      </c>
    </row>
    <row r="314">
      <c r="B314" s="2">
        <v>304.0</v>
      </c>
      <c r="E314" s="2">
        <v>1250.0</v>
      </c>
      <c r="F314" s="2">
        <v>1252.0</v>
      </c>
    </row>
    <row r="315">
      <c r="B315" s="2">
        <v>305.0</v>
      </c>
      <c r="E315" s="2">
        <v>1254.0</v>
      </c>
      <c r="F315" s="2">
        <v>1256.0</v>
      </c>
    </row>
    <row r="316">
      <c r="B316" s="2">
        <v>306.0</v>
      </c>
      <c r="E316" s="2">
        <v>1258.0</v>
      </c>
      <c r="F316" s="2">
        <v>1260.0</v>
      </c>
    </row>
    <row r="317">
      <c r="B317" s="2">
        <v>307.0</v>
      </c>
      <c r="E317" s="2">
        <v>1262.0</v>
      </c>
      <c r="F317" s="2">
        <v>1264.0</v>
      </c>
    </row>
    <row r="318">
      <c r="B318" s="2">
        <v>308.0</v>
      </c>
      <c r="E318" s="2">
        <v>1266.0</v>
      </c>
      <c r="F318" s="2">
        <v>1268.0</v>
      </c>
    </row>
    <row r="319">
      <c r="B319" s="2">
        <v>309.0</v>
      </c>
      <c r="E319" s="2">
        <v>1270.0</v>
      </c>
      <c r="F319" s="2">
        <v>1272.0</v>
      </c>
    </row>
    <row r="320">
      <c r="B320" s="2">
        <v>310.0</v>
      </c>
      <c r="E320" s="2">
        <v>1274.0</v>
      </c>
      <c r="F320" s="2">
        <v>1276.0</v>
      </c>
    </row>
    <row r="321">
      <c r="B321" s="2">
        <v>311.0</v>
      </c>
      <c r="E321" s="2">
        <v>1278.0</v>
      </c>
      <c r="F321" s="2">
        <v>1280.0</v>
      </c>
    </row>
    <row r="322">
      <c r="B322" s="2">
        <v>312.0</v>
      </c>
      <c r="E322" s="2">
        <v>1282.0</v>
      </c>
      <c r="F322" s="2">
        <v>1284.0</v>
      </c>
    </row>
    <row r="323">
      <c r="B323" s="2">
        <v>313.0</v>
      </c>
      <c r="E323" s="2">
        <v>1286.0</v>
      </c>
      <c r="F323" s="2">
        <v>1288.0</v>
      </c>
    </row>
    <row r="324">
      <c r="B324" s="2">
        <v>314.0</v>
      </c>
      <c r="E324" s="2">
        <v>1290.0</v>
      </c>
      <c r="F324" s="2">
        <v>1292.0</v>
      </c>
    </row>
    <row r="325">
      <c r="B325" s="2">
        <v>315.0</v>
      </c>
      <c r="E325" s="2">
        <v>1294.0</v>
      </c>
      <c r="F325" s="2">
        <v>1296.0</v>
      </c>
    </row>
    <row r="326">
      <c r="B326" s="2">
        <v>316.0</v>
      </c>
      <c r="E326" s="2">
        <v>1298.0</v>
      </c>
      <c r="F326" s="2">
        <v>1300.0</v>
      </c>
    </row>
    <row r="327">
      <c r="B327" s="2">
        <v>317.0</v>
      </c>
      <c r="E327" s="2">
        <v>1302.0</v>
      </c>
      <c r="F327" s="2">
        <v>1304.0</v>
      </c>
    </row>
    <row r="328">
      <c r="B328" s="2">
        <v>318.0</v>
      </c>
      <c r="E328" s="2">
        <v>1306.0</v>
      </c>
      <c r="F328" s="2">
        <v>1308.0</v>
      </c>
    </row>
    <row r="329">
      <c r="B329" s="2">
        <v>319.0</v>
      </c>
      <c r="E329" s="2">
        <v>1310.0</v>
      </c>
      <c r="F329" s="2">
        <v>1312.0</v>
      </c>
    </row>
    <row r="330">
      <c r="B330" s="2">
        <v>320.0</v>
      </c>
      <c r="E330" s="2">
        <v>1314.0</v>
      </c>
      <c r="F330" s="2">
        <v>1316.0</v>
      </c>
    </row>
    <row r="331">
      <c r="B331" s="2">
        <v>321.0</v>
      </c>
      <c r="E331" s="2">
        <v>1318.0</v>
      </c>
      <c r="F331" s="2">
        <v>1320.0</v>
      </c>
    </row>
    <row r="332">
      <c r="B332" s="2">
        <v>322.0</v>
      </c>
      <c r="E332" s="2">
        <v>1322.0</v>
      </c>
      <c r="F332" s="2">
        <v>1324.0</v>
      </c>
    </row>
    <row r="333">
      <c r="B333" s="2">
        <v>323.0</v>
      </c>
      <c r="E333" s="2">
        <v>1326.0</v>
      </c>
      <c r="F333" s="2">
        <v>1328.0</v>
      </c>
    </row>
    <row r="334">
      <c r="B334" s="2">
        <v>324.0</v>
      </c>
      <c r="E334" s="2">
        <v>1330.0</v>
      </c>
      <c r="F334" s="2">
        <v>1332.0</v>
      </c>
    </row>
    <row r="335">
      <c r="B335" s="2">
        <v>325.0</v>
      </c>
      <c r="E335" s="2">
        <v>1334.0</v>
      </c>
      <c r="F335" s="2">
        <v>1336.0</v>
      </c>
    </row>
    <row r="336">
      <c r="B336" s="2">
        <v>326.0</v>
      </c>
      <c r="E336" s="2">
        <v>1338.0</v>
      </c>
      <c r="F336" s="2">
        <v>1340.0</v>
      </c>
    </row>
    <row r="337">
      <c r="B337" s="2">
        <v>327.0</v>
      </c>
      <c r="E337" s="2">
        <v>1342.0</v>
      </c>
      <c r="F337" s="2">
        <v>1344.0</v>
      </c>
    </row>
    <row r="338">
      <c r="B338" s="2">
        <v>328.0</v>
      </c>
      <c r="E338" s="2">
        <v>1346.0</v>
      </c>
      <c r="F338" s="2">
        <v>1348.0</v>
      </c>
    </row>
    <row r="339">
      <c r="B339" s="2">
        <v>329.0</v>
      </c>
      <c r="E339" s="2">
        <v>1350.0</v>
      </c>
      <c r="F339" s="2">
        <v>1352.0</v>
      </c>
    </row>
    <row r="340">
      <c r="B340" s="2">
        <v>330.0</v>
      </c>
      <c r="E340" s="2">
        <v>1354.0</v>
      </c>
      <c r="F340" s="2">
        <v>1356.0</v>
      </c>
    </row>
    <row r="341">
      <c r="B341" s="2">
        <v>331.0</v>
      </c>
      <c r="E341" s="2">
        <v>1358.0</v>
      </c>
      <c r="F341" s="2">
        <v>1360.0</v>
      </c>
    </row>
    <row r="342">
      <c r="B342" s="2">
        <v>332.0</v>
      </c>
      <c r="E342" s="2">
        <v>1362.0</v>
      </c>
      <c r="F342" s="2">
        <v>1364.0</v>
      </c>
    </row>
    <row r="343">
      <c r="B343" s="2">
        <v>333.0</v>
      </c>
      <c r="E343" s="2">
        <v>1366.0</v>
      </c>
      <c r="F343" s="2">
        <v>1368.0</v>
      </c>
    </row>
    <row r="344">
      <c r="B344" s="2">
        <v>334.0</v>
      </c>
      <c r="E344" s="2">
        <v>1370.0</v>
      </c>
      <c r="F344" s="2">
        <v>1372.0</v>
      </c>
    </row>
    <row r="345">
      <c r="B345" s="2">
        <v>335.0</v>
      </c>
      <c r="E345" s="2">
        <v>1374.0</v>
      </c>
      <c r="F345" s="2">
        <v>1376.0</v>
      </c>
    </row>
    <row r="346">
      <c r="B346" s="2">
        <v>336.0</v>
      </c>
      <c r="E346" s="2">
        <v>1378.0</v>
      </c>
      <c r="F346" s="2">
        <v>1380.0</v>
      </c>
    </row>
    <row r="347">
      <c r="B347" s="2">
        <v>337.0</v>
      </c>
      <c r="E347" s="2">
        <v>1382.0</v>
      </c>
      <c r="F347" s="2">
        <v>1384.0</v>
      </c>
    </row>
    <row r="348">
      <c r="B348" s="2">
        <v>338.0</v>
      </c>
      <c r="E348" s="2">
        <v>1386.0</v>
      </c>
      <c r="F348" s="2">
        <v>1388.0</v>
      </c>
    </row>
    <row r="349">
      <c r="B349" s="2">
        <v>339.0</v>
      </c>
      <c r="E349" s="2">
        <v>1390.0</v>
      </c>
      <c r="F349" s="2">
        <v>1392.0</v>
      </c>
    </row>
    <row r="350">
      <c r="B350" s="2">
        <v>340.0</v>
      </c>
      <c r="E350" s="2">
        <v>1394.0</v>
      </c>
      <c r="F350" s="2">
        <v>1396.0</v>
      </c>
    </row>
    <row r="351">
      <c r="B351" s="2">
        <v>341.0</v>
      </c>
      <c r="E351" s="2">
        <v>1398.0</v>
      </c>
      <c r="F351" s="2">
        <v>1400.0</v>
      </c>
    </row>
    <row r="352">
      <c r="B352" s="2">
        <v>342.0</v>
      </c>
      <c r="E352" s="2">
        <v>1402.0</v>
      </c>
      <c r="F352" s="2">
        <v>1404.0</v>
      </c>
    </row>
    <row r="353">
      <c r="B353" s="2">
        <v>343.0</v>
      </c>
      <c r="E353" s="2">
        <v>1406.0</v>
      </c>
      <c r="F353" s="2">
        <v>1408.0</v>
      </c>
    </row>
    <row r="354">
      <c r="B354" s="2">
        <v>344.0</v>
      </c>
      <c r="E354" s="2">
        <v>1410.0</v>
      </c>
      <c r="F354" s="2">
        <v>1412.0</v>
      </c>
    </row>
    <row r="355">
      <c r="B355" s="2">
        <v>345.0</v>
      </c>
      <c r="E355" s="2">
        <v>1414.0</v>
      </c>
      <c r="F355" s="2">
        <v>1416.0</v>
      </c>
    </row>
    <row r="356">
      <c r="B356" s="2">
        <v>346.0</v>
      </c>
      <c r="E356" s="2">
        <v>1418.0</v>
      </c>
      <c r="F356" s="2">
        <v>1420.0</v>
      </c>
    </row>
    <row r="357">
      <c r="B357" s="2">
        <v>347.0</v>
      </c>
      <c r="E357" s="2">
        <v>1422.0</v>
      </c>
      <c r="F357" s="2">
        <v>1424.0</v>
      </c>
    </row>
    <row r="358">
      <c r="B358" s="2">
        <v>348.0</v>
      </c>
      <c r="E358" s="2">
        <v>1426.0</v>
      </c>
      <c r="F358" s="2">
        <v>1428.0</v>
      </c>
    </row>
    <row r="359">
      <c r="B359" s="2">
        <v>349.0</v>
      </c>
      <c r="E359" s="2">
        <v>1430.0</v>
      </c>
      <c r="F359" s="2">
        <v>1432.0</v>
      </c>
    </row>
    <row r="360">
      <c r="B360" s="2">
        <v>350.0</v>
      </c>
      <c r="E360" s="2">
        <v>1434.0</v>
      </c>
      <c r="F360" s="2">
        <v>1436.0</v>
      </c>
    </row>
    <row r="361">
      <c r="B361" s="2">
        <v>351.0</v>
      </c>
      <c r="E361" s="2">
        <v>1438.0</v>
      </c>
      <c r="F361" s="2">
        <v>1440.0</v>
      </c>
    </row>
    <row r="362">
      <c r="B362" s="2">
        <v>352.0</v>
      </c>
      <c r="E362" s="2">
        <v>1442.0</v>
      </c>
      <c r="F362" s="2">
        <v>1444.0</v>
      </c>
    </row>
    <row r="363">
      <c r="B363" s="2">
        <v>353.0</v>
      </c>
      <c r="E363" s="2">
        <v>1446.0</v>
      </c>
      <c r="F363" s="2">
        <v>1448.0</v>
      </c>
    </row>
    <row r="364">
      <c r="B364" s="2">
        <v>354.0</v>
      </c>
      <c r="E364" s="2">
        <v>1450.0</v>
      </c>
      <c r="F364" s="2">
        <v>1452.0</v>
      </c>
    </row>
    <row r="365">
      <c r="B365" s="2">
        <v>355.0</v>
      </c>
      <c r="E365" s="2">
        <v>1454.0</v>
      </c>
      <c r="F365" s="2">
        <v>1456.0</v>
      </c>
    </row>
    <row r="366">
      <c r="B366" s="2">
        <v>356.0</v>
      </c>
      <c r="E366" s="2">
        <v>1458.0</v>
      </c>
      <c r="F366" s="2">
        <v>1460.0</v>
      </c>
    </row>
    <row r="367">
      <c r="B367" s="2">
        <v>357.0</v>
      </c>
      <c r="E367" s="2">
        <v>1462.0</v>
      </c>
      <c r="F367" s="2">
        <v>1464.0</v>
      </c>
    </row>
    <row r="368">
      <c r="B368" s="2">
        <v>358.0</v>
      </c>
      <c r="E368" s="2">
        <v>1466.0</v>
      </c>
      <c r="F368" s="2">
        <v>1468.0</v>
      </c>
    </row>
    <row r="369">
      <c r="B369" s="2">
        <v>359.0</v>
      </c>
      <c r="E369" s="2">
        <v>1470.0</v>
      </c>
      <c r="F369" s="2">
        <v>1472.0</v>
      </c>
    </row>
    <row r="370">
      <c r="B370" s="2">
        <v>360.0</v>
      </c>
      <c r="E370" s="2">
        <v>1474.0</v>
      </c>
      <c r="F370" s="2">
        <v>1476.0</v>
      </c>
    </row>
    <row r="371">
      <c r="B371" s="2">
        <v>361.0</v>
      </c>
      <c r="E371" s="2">
        <v>1478.0</v>
      </c>
      <c r="F371" s="2">
        <v>1480.0</v>
      </c>
    </row>
    <row r="372">
      <c r="B372" s="2">
        <v>362.0</v>
      </c>
      <c r="E372" s="2">
        <v>1482.0</v>
      </c>
      <c r="F372" s="2">
        <v>1484.0</v>
      </c>
    </row>
    <row r="373">
      <c r="B373" s="2">
        <v>363.0</v>
      </c>
      <c r="E373" s="2">
        <v>1486.0</v>
      </c>
      <c r="F373" s="2">
        <v>1488.0</v>
      </c>
    </row>
    <row r="374">
      <c r="B374" s="2">
        <v>364.0</v>
      </c>
      <c r="E374" s="2">
        <v>1490.0</v>
      </c>
      <c r="F374" s="2">
        <v>1492.0</v>
      </c>
    </row>
    <row r="375">
      <c r="B375" s="2">
        <v>365.0</v>
      </c>
      <c r="E375" s="2">
        <v>1494.0</v>
      </c>
      <c r="F375" s="2">
        <v>1496.0</v>
      </c>
    </row>
    <row r="376">
      <c r="B376" s="2">
        <v>366.0</v>
      </c>
      <c r="E376" s="2">
        <v>1498.0</v>
      </c>
      <c r="F376" s="2">
        <v>1500.0</v>
      </c>
    </row>
    <row r="377">
      <c r="B377" s="2">
        <v>367.0</v>
      </c>
      <c r="E377" s="2">
        <v>1502.0</v>
      </c>
      <c r="F377" s="2">
        <v>1504.0</v>
      </c>
    </row>
    <row r="378">
      <c r="B378" s="2">
        <v>368.0</v>
      </c>
      <c r="E378" s="2">
        <v>1506.0</v>
      </c>
      <c r="F378" s="2">
        <v>1508.0</v>
      </c>
    </row>
    <row r="379">
      <c r="B379" s="2">
        <v>369.0</v>
      </c>
      <c r="E379" s="2">
        <v>1510.0</v>
      </c>
      <c r="F379" s="2">
        <v>1512.0</v>
      </c>
    </row>
    <row r="380">
      <c r="B380" s="2">
        <v>370.0</v>
      </c>
      <c r="E380" s="2">
        <v>1514.0</v>
      </c>
      <c r="F380" s="2">
        <v>1516.0</v>
      </c>
    </row>
    <row r="381">
      <c r="B381" s="2">
        <v>371.0</v>
      </c>
      <c r="E381" s="2">
        <v>1518.0</v>
      </c>
      <c r="F381" s="2">
        <v>1520.0</v>
      </c>
    </row>
    <row r="382">
      <c r="B382" s="2">
        <v>372.0</v>
      </c>
      <c r="E382" s="2">
        <v>1522.0</v>
      </c>
      <c r="F382" s="2">
        <v>1524.0</v>
      </c>
    </row>
    <row r="383">
      <c r="B383" s="2">
        <v>373.0</v>
      </c>
      <c r="E383" s="2">
        <v>1526.0</v>
      </c>
      <c r="F383" s="2">
        <v>1528.0</v>
      </c>
    </row>
    <row r="384">
      <c r="B384" s="2">
        <v>374.0</v>
      </c>
      <c r="E384" s="2">
        <v>1530.0</v>
      </c>
      <c r="F384" s="2">
        <v>1532.0</v>
      </c>
    </row>
    <row r="385">
      <c r="B385" s="2">
        <v>375.0</v>
      </c>
      <c r="E385" s="2">
        <v>1534.0</v>
      </c>
      <c r="F385" s="2">
        <v>1536.0</v>
      </c>
    </row>
    <row r="386">
      <c r="B386" s="2">
        <v>376.0</v>
      </c>
      <c r="E386" s="2">
        <v>1538.0</v>
      </c>
      <c r="F386" s="2">
        <v>1540.0</v>
      </c>
    </row>
    <row r="387">
      <c r="B387" s="2">
        <v>377.0</v>
      </c>
      <c r="E387" s="2">
        <v>1542.0</v>
      </c>
      <c r="F387" s="2">
        <v>1544.0</v>
      </c>
    </row>
    <row r="388">
      <c r="B388" s="2">
        <v>378.0</v>
      </c>
      <c r="E388" s="2">
        <v>1546.0</v>
      </c>
      <c r="F388" s="2">
        <v>1548.0</v>
      </c>
    </row>
    <row r="389">
      <c r="B389" s="2">
        <v>379.0</v>
      </c>
      <c r="E389" s="2">
        <v>1550.0</v>
      </c>
      <c r="F389" s="2">
        <v>1552.0</v>
      </c>
    </row>
    <row r="390">
      <c r="B390" s="2">
        <v>380.0</v>
      </c>
      <c r="E390" s="2">
        <v>1554.0</v>
      </c>
      <c r="F390" s="2">
        <v>1556.0</v>
      </c>
    </row>
    <row r="391">
      <c r="B391" s="2">
        <v>381.0</v>
      </c>
      <c r="E391" s="2">
        <v>1558.0</v>
      </c>
      <c r="F391" s="2">
        <v>1560.0</v>
      </c>
    </row>
    <row r="392">
      <c r="B392" s="2">
        <v>382.0</v>
      </c>
      <c r="E392" s="2">
        <v>1562.0</v>
      </c>
      <c r="F392" s="2">
        <v>1564.0</v>
      </c>
    </row>
    <row r="393">
      <c r="B393" s="2">
        <v>383.0</v>
      </c>
      <c r="E393" s="2">
        <v>1566.0</v>
      </c>
      <c r="F393" s="2">
        <v>1568.0</v>
      </c>
    </row>
    <row r="394">
      <c r="B394" s="2">
        <v>384.0</v>
      </c>
      <c r="E394" s="2">
        <v>1570.0</v>
      </c>
      <c r="F394" s="2">
        <v>1572.0</v>
      </c>
    </row>
    <row r="395">
      <c r="B395" s="2">
        <v>385.0</v>
      </c>
      <c r="E395" s="2">
        <v>1574.0</v>
      </c>
      <c r="F395" s="2">
        <v>1576.0</v>
      </c>
    </row>
    <row r="396">
      <c r="B396" s="2">
        <v>386.0</v>
      </c>
      <c r="E396" s="2">
        <v>1578.0</v>
      </c>
      <c r="F396" s="2">
        <v>1580.0</v>
      </c>
    </row>
    <row r="397">
      <c r="B397" s="2">
        <v>387.0</v>
      </c>
      <c r="E397" s="2">
        <v>1582.0</v>
      </c>
      <c r="F397" s="2">
        <v>1584.0</v>
      </c>
    </row>
    <row r="398">
      <c r="B398" s="2">
        <v>388.0</v>
      </c>
      <c r="E398" s="2">
        <v>1586.0</v>
      </c>
      <c r="F398" s="2">
        <v>1588.0</v>
      </c>
    </row>
    <row r="399">
      <c r="B399" s="2">
        <v>389.0</v>
      </c>
      <c r="E399" s="2">
        <v>1590.0</v>
      </c>
      <c r="F399" s="2">
        <v>1592.0</v>
      </c>
    </row>
    <row r="400">
      <c r="B400" s="2">
        <v>390.0</v>
      </c>
      <c r="E400" s="2">
        <v>1594.0</v>
      </c>
      <c r="F400" s="2">
        <v>1596.0</v>
      </c>
    </row>
    <row r="401">
      <c r="B401" s="2">
        <v>391.0</v>
      </c>
      <c r="E401" s="2">
        <v>1598.0</v>
      </c>
      <c r="F401" s="2">
        <v>1600.0</v>
      </c>
    </row>
    <row r="402">
      <c r="B402" s="2">
        <v>392.0</v>
      </c>
      <c r="E402" s="2">
        <v>1602.0</v>
      </c>
      <c r="F402" s="2">
        <v>1604.0</v>
      </c>
    </row>
    <row r="403">
      <c r="B403" s="2">
        <v>393.0</v>
      </c>
      <c r="E403" s="2">
        <v>1606.0</v>
      </c>
      <c r="F403" s="2">
        <v>1608.0</v>
      </c>
    </row>
    <row r="404">
      <c r="B404" s="2">
        <v>394.0</v>
      </c>
      <c r="E404" s="2">
        <v>1610.0</v>
      </c>
      <c r="F404" s="2">
        <v>1612.0</v>
      </c>
    </row>
    <row r="405">
      <c r="B405" s="2">
        <v>395.0</v>
      </c>
      <c r="E405" s="2">
        <v>1614.0</v>
      </c>
      <c r="F405" s="2">
        <v>1616.0</v>
      </c>
    </row>
    <row r="406">
      <c r="B406" s="2">
        <v>396.0</v>
      </c>
      <c r="E406" s="2">
        <v>1618.0</v>
      </c>
      <c r="F406" s="2">
        <v>1620.0</v>
      </c>
    </row>
    <row r="407">
      <c r="B407" s="2">
        <v>397.0</v>
      </c>
      <c r="E407" s="2">
        <v>1622.0</v>
      </c>
      <c r="F407" s="2">
        <v>1624.0</v>
      </c>
    </row>
    <row r="408">
      <c r="B408" s="2">
        <v>398.0</v>
      </c>
      <c r="E408" s="2">
        <v>1626.0</v>
      </c>
      <c r="F408" s="2">
        <v>1628.0</v>
      </c>
    </row>
    <row r="409">
      <c r="B409" s="2">
        <v>399.0</v>
      </c>
      <c r="E409" s="2">
        <v>1630.0</v>
      </c>
      <c r="F409" s="2">
        <v>1632.0</v>
      </c>
    </row>
    <row r="410">
      <c r="B410" s="2">
        <v>400.0</v>
      </c>
      <c r="E410" s="2">
        <v>1634.0</v>
      </c>
      <c r="F410" s="2">
        <v>1636.0</v>
      </c>
    </row>
    <row r="411">
      <c r="B411" s="2">
        <v>401.0</v>
      </c>
      <c r="E411" s="2">
        <v>1638.0</v>
      </c>
      <c r="F411" s="2">
        <v>1640.0</v>
      </c>
    </row>
    <row r="412">
      <c r="B412" s="2">
        <v>402.0</v>
      </c>
      <c r="E412" s="2">
        <v>1642.0</v>
      </c>
      <c r="F412" s="2">
        <v>1644.0</v>
      </c>
    </row>
    <row r="413">
      <c r="B413" s="2">
        <v>403.0</v>
      </c>
      <c r="E413" s="2">
        <v>1646.0</v>
      </c>
      <c r="F413" s="2">
        <v>1648.0</v>
      </c>
    </row>
    <row r="414">
      <c r="B414" s="2">
        <v>404.0</v>
      </c>
      <c r="E414" s="2">
        <v>1650.0</v>
      </c>
      <c r="F414" s="2">
        <v>1652.0</v>
      </c>
    </row>
    <row r="415">
      <c r="B415" s="2">
        <v>405.0</v>
      </c>
      <c r="E415" s="2">
        <v>1654.0</v>
      </c>
      <c r="F415" s="2">
        <v>1656.0</v>
      </c>
    </row>
    <row r="416">
      <c r="B416" s="2">
        <v>406.0</v>
      </c>
      <c r="E416" s="2">
        <v>1658.0</v>
      </c>
      <c r="F416" s="2">
        <v>1660.0</v>
      </c>
    </row>
    <row r="417">
      <c r="B417" s="2">
        <v>407.0</v>
      </c>
      <c r="E417" s="2">
        <v>1662.0</v>
      </c>
      <c r="F417" s="2">
        <v>1664.0</v>
      </c>
    </row>
    <row r="418">
      <c r="B418" s="2">
        <v>408.0</v>
      </c>
      <c r="E418" s="2">
        <v>1666.0</v>
      </c>
      <c r="F418" s="2">
        <v>1668.0</v>
      </c>
    </row>
    <row r="419">
      <c r="B419" s="2">
        <v>409.0</v>
      </c>
      <c r="E419" s="2">
        <v>1670.0</v>
      </c>
      <c r="F419" s="2">
        <v>1672.0</v>
      </c>
    </row>
    <row r="420">
      <c r="B420" s="2">
        <v>410.0</v>
      </c>
      <c r="E420" s="2">
        <v>1674.0</v>
      </c>
      <c r="F420" s="2">
        <v>1676.0</v>
      </c>
    </row>
    <row r="421">
      <c r="B421" s="2">
        <v>411.0</v>
      </c>
      <c r="E421" s="2">
        <v>1678.0</v>
      </c>
      <c r="F421" s="2">
        <v>1680.0</v>
      </c>
    </row>
    <row r="422">
      <c r="B422" s="2">
        <v>412.0</v>
      </c>
      <c r="E422" s="2">
        <v>1682.0</v>
      </c>
      <c r="F422" s="2">
        <v>1684.0</v>
      </c>
    </row>
    <row r="423">
      <c r="B423" s="2">
        <v>413.0</v>
      </c>
      <c r="E423" s="2">
        <v>1686.0</v>
      </c>
      <c r="F423" s="2">
        <v>1688.0</v>
      </c>
    </row>
    <row r="424">
      <c r="B424" s="2">
        <v>414.0</v>
      </c>
      <c r="E424" s="2">
        <v>1690.0</v>
      </c>
      <c r="F424" s="2">
        <v>1692.0</v>
      </c>
    </row>
    <row r="425">
      <c r="B425" s="2">
        <v>415.0</v>
      </c>
      <c r="E425" s="2">
        <v>1694.0</v>
      </c>
      <c r="F425" s="2">
        <v>1696.0</v>
      </c>
    </row>
    <row r="426">
      <c r="B426" s="2">
        <v>416.0</v>
      </c>
      <c r="E426" s="2">
        <v>1698.0</v>
      </c>
      <c r="F426" s="2">
        <v>1700.0</v>
      </c>
    </row>
    <row r="427">
      <c r="B427" s="2">
        <v>417.0</v>
      </c>
      <c r="E427" s="2">
        <v>1702.0</v>
      </c>
      <c r="F427" s="2">
        <v>1704.0</v>
      </c>
    </row>
    <row r="428">
      <c r="B428" s="2">
        <v>418.0</v>
      </c>
      <c r="E428" s="2">
        <v>1706.0</v>
      </c>
      <c r="F428" s="2">
        <v>1708.0</v>
      </c>
    </row>
    <row r="429">
      <c r="B429" s="2">
        <v>419.0</v>
      </c>
      <c r="E429" s="2">
        <v>1710.0</v>
      </c>
      <c r="F429" s="2">
        <v>1712.0</v>
      </c>
    </row>
    <row r="430">
      <c r="B430" s="2">
        <v>420.0</v>
      </c>
      <c r="E430" s="2">
        <v>1714.0</v>
      </c>
      <c r="F430" s="2">
        <v>1716.0</v>
      </c>
    </row>
    <row r="431">
      <c r="B431" s="2">
        <v>421.0</v>
      </c>
      <c r="E431" s="2">
        <v>1718.0</v>
      </c>
      <c r="F431" s="2">
        <v>1720.0</v>
      </c>
    </row>
    <row r="432">
      <c r="B432" s="2">
        <v>422.0</v>
      </c>
      <c r="E432" s="2">
        <v>1722.0</v>
      </c>
      <c r="F432" s="2">
        <v>1724.0</v>
      </c>
    </row>
    <row r="433">
      <c r="B433" s="2">
        <v>423.0</v>
      </c>
      <c r="E433" s="2">
        <v>1726.0</v>
      </c>
      <c r="F433" s="2">
        <v>1728.0</v>
      </c>
    </row>
    <row r="434">
      <c r="B434" s="2">
        <v>424.0</v>
      </c>
      <c r="E434" s="2">
        <v>1730.0</v>
      </c>
      <c r="F434" s="2">
        <v>1732.0</v>
      </c>
    </row>
    <row r="435">
      <c r="B435" s="2">
        <v>425.0</v>
      </c>
      <c r="E435" s="2">
        <v>1734.0</v>
      </c>
      <c r="F435" s="2">
        <v>1736.0</v>
      </c>
    </row>
    <row r="436">
      <c r="B436" s="2">
        <v>426.0</v>
      </c>
      <c r="E436" s="2">
        <v>1738.0</v>
      </c>
      <c r="F436" s="2">
        <v>1740.0</v>
      </c>
    </row>
    <row r="437">
      <c r="B437" s="2">
        <v>427.0</v>
      </c>
      <c r="E437" s="2">
        <v>1742.0</v>
      </c>
      <c r="F437" s="2">
        <v>1744.0</v>
      </c>
    </row>
    <row r="438">
      <c r="B438" s="2">
        <v>428.0</v>
      </c>
      <c r="E438" s="2">
        <v>1746.0</v>
      </c>
      <c r="F438" s="2">
        <v>1748.0</v>
      </c>
    </row>
    <row r="439">
      <c r="B439" s="2">
        <v>429.0</v>
      </c>
      <c r="E439" s="2">
        <v>1750.0</v>
      </c>
      <c r="F439" s="2">
        <v>1752.0</v>
      </c>
    </row>
    <row r="440">
      <c r="B440" s="2">
        <v>430.0</v>
      </c>
      <c r="E440" s="2">
        <v>1754.0</v>
      </c>
      <c r="F440" s="2">
        <v>1756.0</v>
      </c>
    </row>
    <row r="441">
      <c r="B441" s="2">
        <v>431.0</v>
      </c>
      <c r="E441" s="2">
        <v>1758.0</v>
      </c>
      <c r="F441" s="2">
        <v>1760.0</v>
      </c>
    </row>
    <row r="442">
      <c r="B442" s="2">
        <v>432.0</v>
      </c>
      <c r="E442" s="2">
        <v>1762.0</v>
      </c>
      <c r="F442" s="2">
        <v>1764.0</v>
      </c>
    </row>
    <row r="443">
      <c r="B443" s="2">
        <v>433.0</v>
      </c>
      <c r="E443" s="2">
        <v>1766.0</v>
      </c>
      <c r="F443" s="2">
        <v>1768.0</v>
      </c>
    </row>
    <row r="444">
      <c r="B444" s="2">
        <v>434.0</v>
      </c>
      <c r="E444" s="2">
        <v>1770.0</v>
      </c>
      <c r="F444" s="2">
        <v>1772.0</v>
      </c>
    </row>
    <row r="445">
      <c r="B445" s="2">
        <v>435.0</v>
      </c>
      <c r="E445" s="2">
        <v>1774.0</v>
      </c>
      <c r="F445" s="2">
        <v>1776.0</v>
      </c>
    </row>
    <row r="446">
      <c r="B446" s="2">
        <v>436.0</v>
      </c>
      <c r="E446" s="2">
        <v>1778.0</v>
      </c>
      <c r="F446" s="2">
        <v>1780.0</v>
      </c>
    </row>
    <row r="447">
      <c r="B447" s="2">
        <v>437.0</v>
      </c>
      <c r="E447" s="2">
        <v>1782.0</v>
      </c>
      <c r="F447" s="2">
        <v>1784.0</v>
      </c>
    </row>
    <row r="448">
      <c r="B448" s="2">
        <v>438.0</v>
      </c>
      <c r="E448" s="2">
        <v>1786.0</v>
      </c>
      <c r="F448" s="2">
        <v>1788.0</v>
      </c>
    </row>
    <row r="449">
      <c r="B449" s="2">
        <v>439.0</v>
      </c>
      <c r="E449" s="2">
        <v>1790.0</v>
      </c>
      <c r="F449" s="2">
        <v>1792.0</v>
      </c>
    </row>
    <row r="450">
      <c r="B450" s="2">
        <v>440.0</v>
      </c>
      <c r="E450" s="2">
        <v>1794.0</v>
      </c>
      <c r="F450" s="2">
        <v>1796.0</v>
      </c>
    </row>
    <row r="451">
      <c r="B451" s="2">
        <v>441.0</v>
      </c>
      <c r="E451" s="2">
        <v>1798.0</v>
      </c>
      <c r="F451" s="2">
        <v>1800.0</v>
      </c>
    </row>
    <row r="452">
      <c r="B452" s="2">
        <v>442.0</v>
      </c>
      <c r="E452" s="2">
        <v>1802.0</v>
      </c>
      <c r="F452" s="2">
        <v>1804.0</v>
      </c>
    </row>
    <row r="453">
      <c r="B453" s="2">
        <v>443.0</v>
      </c>
      <c r="E453" s="2">
        <v>1806.0</v>
      </c>
      <c r="F453" s="2">
        <v>1808.0</v>
      </c>
    </row>
    <row r="454">
      <c r="B454" s="2">
        <v>444.0</v>
      </c>
      <c r="E454" s="2">
        <v>1810.0</v>
      </c>
      <c r="F454" s="2">
        <v>1812.0</v>
      </c>
    </row>
    <row r="455">
      <c r="B455" s="2">
        <v>445.0</v>
      </c>
      <c r="E455" s="2">
        <v>1814.0</v>
      </c>
      <c r="F455" s="2">
        <v>1816.0</v>
      </c>
    </row>
    <row r="456">
      <c r="B456" s="2">
        <v>446.0</v>
      </c>
      <c r="E456" s="2">
        <v>1818.0</v>
      </c>
      <c r="F456" s="2">
        <v>1820.0</v>
      </c>
    </row>
    <row r="457">
      <c r="B457" s="2">
        <v>447.0</v>
      </c>
      <c r="E457" s="2">
        <v>1822.0</v>
      </c>
      <c r="F457" s="2">
        <v>1824.0</v>
      </c>
    </row>
    <row r="458">
      <c r="B458" s="2">
        <v>448.0</v>
      </c>
      <c r="E458" s="2">
        <v>1826.0</v>
      </c>
      <c r="F458" s="2">
        <v>1828.0</v>
      </c>
    </row>
    <row r="459">
      <c r="B459" s="2">
        <v>449.0</v>
      </c>
      <c r="E459" s="2">
        <v>1830.0</v>
      </c>
      <c r="F459" s="2">
        <v>1832.0</v>
      </c>
    </row>
    <row r="460">
      <c r="B460" s="2">
        <v>450.0</v>
      </c>
      <c r="E460" s="2">
        <v>1834.0</v>
      </c>
      <c r="F460" s="2">
        <v>1836.0</v>
      </c>
    </row>
    <row r="461">
      <c r="B461" s="2">
        <v>451.0</v>
      </c>
      <c r="E461" s="2">
        <v>1838.0</v>
      </c>
      <c r="F461" s="2">
        <v>1840.0</v>
      </c>
    </row>
    <row r="462">
      <c r="B462" s="2">
        <v>452.0</v>
      </c>
      <c r="E462" s="2">
        <v>1842.0</v>
      </c>
      <c r="F462" s="2">
        <v>1844.0</v>
      </c>
    </row>
    <row r="463">
      <c r="B463" s="2">
        <v>453.0</v>
      </c>
      <c r="E463" s="2">
        <v>1846.0</v>
      </c>
      <c r="F463" s="2">
        <v>1848.0</v>
      </c>
    </row>
    <row r="464">
      <c r="B464" s="2">
        <v>454.0</v>
      </c>
      <c r="E464" s="2">
        <v>1850.0</v>
      </c>
      <c r="F464" s="2">
        <v>1852.0</v>
      </c>
    </row>
    <row r="465">
      <c r="B465" s="2">
        <v>455.0</v>
      </c>
      <c r="E465" s="2">
        <v>1854.0</v>
      </c>
      <c r="F465" s="2">
        <v>1856.0</v>
      </c>
    </row>
    <row r="466">
      <c r="B466" s="2">
        <v>456.0</v>
      </c>
      <c r="E466" s="2">
        <v>1858.0</v>
      </c>
      <c r="F466" s="2">
        <v>1860.0</v>
      </c>
    </row>
    <row r="467">
      <c r="B467" s="2">
        <v>457.0</v>
      </c>
      <c r="E467" s="2">
        <v>1862.0</v>
      </c>
      <c r="F467" s="2">
        <v>1864.0</v>
      </c>
    </row>
    <row r="468">
      <c r="B468" s="2">
        <v>458.0</v>
      </c>
      <c r="E468" s="2">
        <v>1866.0</v>
      </c>
      <c r="F468" s="2">
        <v>1868.0</v>
      </c>
    </row>
    <row r="469">
      <c r="B469" s="2">
        <v>459.0</v>
      </c>
      <c r="E469" s="2">
        <v>1870.0</v>
      </c>
      <c r="F469" s="2">
        <v>1872.0</v>
      </c>
    </row>
    <row r="470">
      <c r="B470" s="2">
        <v>460.0</v>
      </c>
      <c r="E470" s="2">
        <v>1874.0</v>
      </c>
      <c r="F470" s="2">
        <v>1876.0</v>
      </c>
    </row>
    <row r="471">
      <c r="B471" s="2">
        <v>461.0</v>
      </c>
      <c r="E471" s="2">
        <v>1878.0</v>
      </c>
      <c r="F471" s="2">
        <v>1880.0</v>
      </c>
    </row>
    <row r="472">
      <c r="B472" s="2">
        <v>462.0</v>
      </c>
      <c r="E472" s="2">
        <v>1882.0</v>
      </c>
      <c r="F472" s="2">
        <v>1884.0</v>
      </c>
    </row>
    <row r="473">
      <c r="B473" s="2">
        <v>463.0</v>
      </c>
      <c r="E473" s="2">
        <v>1886.0</v>
      </c>
      <c r="F473" s="2">
        <v>1888.0</v>
      </c>
    </row>
    <row r="474">
      <c r="B474" s="2">
        <v>464.0</v>
      </c>
      <c r="E474" s="2">
        <v>1890.0</v>
      </c>
      <c r="F474" s="2">
        <v>1892.0</v>
      </c>
    </row>
    <row r="475">
      <c r="B475" s="2">
        <v>465.0</v>
      </c>
      <c r="E475" s="2">
        <v>1894.0</v>
      </c>
      <c r="F475" s="2">
        <v>1896.0</v>
      </c>
    </row>
    <row r="476">
      <c r="B476" s="2">
        <v>466.0</v>
      </c>
      <c r="E476" s="2">
        <v>1898.0</v>
      </c>
      <c r="F476" s="2">
        <v>1900.0</v>
      </c>
    </row>
    <row r="477">
      <c r="B477" s="2">
        <v>467.0</v>
      </c>
      <c r="E477" s="2">
        <v>1902.0</v>
      </c>
      <c r="F477" s="2">
        <v>1904.0</v>
      </c>
    </row>
    <row r="478">
      <c r="B478" s="2">
        <v>468.0</v>
      </c>
      <c r="E478" s="2">
        <v>1906.0</v>
      </c>
      <c r="F478" s="2">
        <v>1908.0</v>
      </c>
    </row>
    <row r="479">
      <c r="B479" s="2">
        <v>469.0</v>
      </c>
      <c r="E479" s="2">
        <v>1910.0</v>
      </c>
      <c r="F479" s="2">
        <v>1912.0</v>
      </c>
    </row>
    <row r="480">
      <c r="B480" s="2">
        <v>470.0</v>
      </c>
      <c r="E480" s="2">
        <v>1914.0</v>
      </c>
      <c r="F480" s="2">
        <v>1916.0</v>
      </c>
    </row>
    <row r="481">
      <c r="B481" s="2">
        <v>471.0</v>
      </c>
      <c r="E481" s="2">
        <v>1918.0</v>
      </c>
      <c r="F481" s="2">
        <v>1920.0</v>
      </c>
    </row>
    <row r="482">
      <c r="B482" s="2">
        <v>472.0</v>
      </c>
      <c r="E482" s="2">
        <v>1922.0</v>
      </c>
      <c r="F482" s="2">
        <v>1924.0</v>
      </c>
    </row>
    <row r="483">
      <c r="B483" s="2">
        <v>473.0</v>
      </c>
      <c r="E483" s="2">
        <v>1926.0</v>
      </c>
      <c r="F483" s="2">
        <v>1928.0</v>
      </c>
    </row>
    <row r="484">
      <c r="B484" s="2">
        <v>474.0</v>
      </c>
      <c r="E484" s="2">
        <v>1930.0</v>
      </c>
      <c r="F484" s="2">
        <v>1932.0</v>
      </c>
    </row>
    <row r="485">
      <c r="B485" s="2">
        <v>475.0</v>
      </c>
      <c r="E485" s="2">
        <v>1934.0</v>
      </c>
      <c r="F485" s="2">
        <v>1936.0</v>
      </c>
    </row>
    <row r="486">
      <c r="B486" s="2">
        <v>476.0</v>
      </c>
      <c r="E486" s="2">
        <v>1938.0</v>
      </c>
      <c r="F486" s="2">
        <v>1940.0</v>
      </c>
    </row>
    <row r="487">
      <c r="B487" s="2">
        <v>477.0</v>
      </c>
      <c r="E487" s="2">
        <v>1942.0</v>
      </c>
      <c r="F487" s="2">
        <v>1944.0</v>
      </c>
    </row>
    <row r="488">
      <c r="B488" s="2">
        <v>478.0</v>
      </c>
      <c r="E488" s="2">
        <v>1946.0</v>
      </c>
      <c r="F488" s="2">
        <v>1948.0</v>
      </c>
    </row>
    <row r="489">
      <c r="B489" s="2">
        <v>479.0</v>
      </c>
      <c r="E489" s="2">
        <v>1950.0</v>
      </c>
      <c r="F489" s="2">
        <v>1952.0</v>
      </c>
    </row>
    <row r="490">
      <c r="B490" s="2">
        <v>480.0</v>
      </c>
      <c r="E490" s="2">
        <v>1954.0</v>
      </c>
      <c r="F490" s="2">
        <v>1956.0</v>
      </c>
    </row>
    <row r="491">
      <c r="B491" s="2">
        <v>481.0</v>
      </c>
      <c r="E491" s="2">
        <v>1958.0</v>
      </c>
      <c r="F491" s="2">
        <v>1960.0</v>
      </c>
    </row>
    <row r="492">
      <c r="B492" s="2">
        <v>482.0</v>
      </c>
      <c r="E492" s="2">
        <v>1962.0</v>
      </c>
      <c r="F492" s="2">
        <v>1964.0</v>
      </c>
    </row>
    <row r="493">
      <c r="B493" s="2">
        <v>483.0</v>
      </c>
      <c r="E493" s="2">
        <v>1966.0</v>
      </c>
      <c r="F493" s="2">
        <v>1968.0</v>
      </c>
    </row>
    <row r="494">
      <c r="B494" s="2">
        <v>484.0</v>
      </c>
      <c r="E494" s="2">
        <v>1970.0</v>
      </c>
      <c r="F494" s="2">
        <v>1972.0</v>
      </c>
    </row>
    <row r="495">
      <c r="B495" s="2">
        <v>485.0</v>
      </c>
      <c r="E495" s="2">
        <v>1974.0</v>
      </c>
      <c r="F495" s="2">
        <v>1976.0</v>
      </c>
    </row>
    <row r="496">
      <c r="B496" s="2">
        <v>486.0</v>
      </c>
      <c r="E496" s="2">
        <v>1978.0</v>
      </c>
      <c r="F496" s="2">
        <v>1980.0</v>
      </c>
    </row>
    <row r="497">
      <c r="B497" s="2">
        <v>487.0</v>
      </c>
      <c r="E497" s="2">
        <v>1982.0</v>
      </c>
      <c r="F497" s="2">
        <v>1984.0</v>
      </c>
    </row>
    <row r="498">
      <c r="B498" s="2">
        <v>488.0</v>
      </c>
      <c r="E498" s="2">
        <v>1986.0</v>
      </c>
      <c r="F498" s="2">
        <v>1988.0</v>
      </c>
    </row>
    <row r="499">
      <c r="B499" s="2">
        <v>489.0</v>
      </c>
      <c r="E499" s="2">
        <v>1990.0</v>
      </c>
      <c r="F499" s="2">
        <v>1992.0</v>
      </c>
    </row>
    <row r="500">
      <c r="B500" s="2">
        <v>490.0</v>
      </c>
      <c r="E500" s="2">
        <v>1994.0</v>
      </c>
      <c r="F500" s="2">
        <v>1996.0</v>
      </c>
    </row>
    <row r="501">
      <c r="B501" s="2">
        <v>491.0</v>
      </c>
      <c r="E501" s="2">
        <v>1998.0</v>
      </c>
      <c r="F501" s="2">
        <v>2000.0</v>
      </c>
    </row>
    <row r="502">
      <c r="B502" s="2">
        <v>492.0</v>
      </c>
    </row>
    <row r="503">
      <c r="B503" s="2">
        <v>493.0</v>
      </c>
    </row>
    <row r="504">
      <c r="B504" s="2">
        <v>494.0</v>
      </c>
    </row>
    <row r="505">
      <c r="B505" s="2">
        <v>495.0</v>
      </c>
    </row>
    <row r="506">
      <c r="B506" s="2">
        <v>496.0</v>
      </c>
    </row>
    <row r="507">
      <c r="B507" s="2">
        <v>497.0</v>
      </c>
    </row>
    <row r="508">
      <c r="B508" s="2">
        <v>498.0</v>
      </c>
    </row>
    <row r="509">
      <c r="B509" s="2">
        <v>499.0</v>
      </c>
    </row>
    <row r="510">
      <c r="B510" s="2">
        <v>500.0</v>
      </c>
    </row>
    <row r="511">
      <c r="B511" s="2">
        <v>501.0</v>
      </c>
    </row>
    <row r="512">
      <c r="B512" s="2">
        <v>502.0</v>
      </c>
    </row>
    <row r="513">
      <c r="B513" s="2">
        <v>503.0</v>
      </c>
    </row>
    <row r="514">
      <c r="B514" s="2">
        <v>504.0</v>
      </c>
    </row>
    <row r="515">
      <c r="B515" s="2">
        <v>505.0</v>
      </c>
    </row>
    <row r="516">
      <c r="B516" s="2">
        <v>506.0</v>
      </c>
    </row>
    <row r="517">
      <c r="B517" s="2">
        <v>507.0</v>
      </c>
    </row>
    <row r="518">
      <c r="B518" s="2">
        <v>508.0</v>
      </c>
    </row>
    <row r="519">
      <c r="B519" s="2">
        <v>509.0</v>
      </c>
    </row>
    <row r="520">
      <c r="B520" s="2">
        <v>510.0</v>
      </c>
    </row>
    <row r="521">
      <c r="B521" s="2">
        <v>511.0</v>
      </c>
    </row>
    <row r="522">
      <c r="B522" s="2">
        <v>512.0</v>
      </c>
    </row>
    <row r="523">
      <c r="B523" s="2">
        <v>513.0</v>
      </c>
    </row>
    <row r="524">
      <c r="B524" s="2">
        <v>514.0</v>
      </c>
    </row>
    <row r="525">
      <c r="B525" s="2">
        <v>515.0</v>
      </c>
    </row>
    <row r="526">
      <c r="B526" s="2">
        <v>516.0</v>
      </c>
    </row>
    <row r="527">
      <c r="B527" s="2">
        <v>517.0</v>
      </c>
    </row>
    <row r="528">
      <c r="B528" s="2">
        <v>518.0</v>
      </c>
    </row>
    <row r="529">
      <c r="B529" s="2">
        <v>519.0</v>
      </c>
    </row>
    <row r="530">
      <c r="B530" s="2">
        <v>520.0</v>
      </c>
    </row>
    <row r="531">
      <c r="B531" s="2">
        <v>521.0</v>
      </c>
    </row>
    <row r="532">
      <c r="B532" s="2">
        <v>522.0</v>
      </c>
    </row>
    <row r="533">
      <c r="B533" s="2">
        <v>523.0</v>
      </c>
    </row>
    <row r="534">
      <c r="B534" s="2">
        <v>524.0</v>
      </c>
    </row>
    <row r="535">
      <c r="B535" s="2">
        <v>525.0</v>
      </c>
    </row>
    <row r="536">
      <c r="B536" s="2">
        <v>526.0</v>
      </c>
    </row>
    <row r="537">
      <c r="B537" s="2">
        <v>527.0</v>
      </c>
    </row>
    <row r="538">
      <c r="B538" s="2">
        <v>528.0</v>
      </c>
    </row>
    <row r="539">
      <c r="B539" s="2">
        <v>529.0</v>
      </c>
    </row>
    <row r="540">
      <c r="B540" s="2">
        <v>530.0</v>
      </c>
    </row>
    <row r="541">
      <c r="B541" s="2">
        <v>531.0</v>
      </c>
    </row>
    <row r="542">
      <c r="B542" s="2">
        <v>532.0</v>
      </c>
    </row>
    <row r="543">
      <c r="B543" s="2">
        <v>533.0</v>
      </c>
    </row>
    <row r="544">
      <c r="B544" s="2">
        <v>534.0</v>
      </c>
    </row>
    <row r="545">
      <c r="B545" s="2">
        <v>535.0</v>
      </c>
    </row>
    <row r="546">
      <c r="B546" s="2">
        <v>536.0</v>
      </c>
    </row>
    <row r="547">
      <c r="B547" s="2">
        <v>537.0</v>
      </c>
    </row>
    <row r="548">
      <c r="B548" s="2">
        <v>538.0</v>
      </c>
    </row>
    <row r="549">
      <c r="B549" s="2">
        <v>539.0</v>
      </c>
    </row>
    <row r="550">
      <c r="B550" s="2">
        <v>540.0</v>
      </c>
    </row>
    <row r="551">
      <c r="B551" s="2">
        <v>541.0</v>
      </c>
    </row>
    <row r="552">
      <c r="B552" s="2">
        <v>542.0</v>
      </c>
    </row>
    <row r="553">
      <c r="B553" s="2">
        <v>543.0</v>
      </c>
    </row>
    <row r="554">
      <c r="B554" s="2">
        <v>544.0</v>
      </c>
    </row>
    <row r="555">
      <c r="B555" s="2">
        <v>545.0</v>
      </c>
    </row>
    <row r="556">
      <c r="B556" s="2">
        <v>546.0</v>
      </c>
    </row>
    <row r="557">
      <c r="B557" s="2">
        <v>547.0</v>
      </c>
    </row>
    <row r="558">
      <c r="B558" s="2">
        <v>548.0</v>
      </c>
    </row>
    <row r="559">
      <c r="B559" s="2">
        <v>549.0</v>
      </c>
    </row>
    <row r="560">
      <c r="B560" s="2">
        <v>550.0</v>
      </c>
    </row>
    <row r="561">
      <c r="B561" s="2">
        <v>551.0</v>
      </c>
    </row>
    <row r="562">
      <c r="B562" s="2">
        <v>552.0</v>
      </c>
    </row>
    <row r="563">
      <c r="B563" s="2">
        <v>553.0</v>
      </c>
    </row>
    <row r="564">
      <c r="B564" s="2">
        <v>554.0</v>
      </c>
    </row>
    <row r="565">
      <c r="B565" s="2">
        <v>555.0</v>
      </c>
    </row>
    <row r="566">
      <c r="B566" s="2">
        <v>556.0</v>
      </c>
    </row>
    <row r="567">
      <c r="B567" s="2">
        <v>557.0</v>
      </c>
    </row>
    <row r="568">
      <c r="B568" s="2">
        <v>558.0</v>
      </c>
    </row>
    <row r="569">
      <c r="B569" s="2">
        <v>559.0</v>
      </c>
    </row>
    <row r="570">
      <c r="B570" s="2">
        <v>560.0</v>
      </c>
    </row>
    <row r="571">
      <c r="B571" s="2">
        <v>561.0</v>
      </c>
    </row>
    <row r="572">
      <c r="B572" s="2">
        <v>562.0</v>
      </c>
    </row>
    <row r="573">
      <c r="B573" s="2">
        <v>563.0</v>
      </c>
    </row>
    <row r="574">
      <c r="B574" s="2">
        <v>564.0</v>
      </c>
    </row>
    <row r="575">
      <c r="B575" s="2">
        <v>565.0</v>
      </c>
    </row>
    <row r="576">
      <c r="B576" s="2">
        <v>566.0</v>
      </c>
    </row>
    <row r="577">
      <c r="B577" s="2">
        <v>567.0</v>
      </c>
    </row>
    <row r="578">
      <c r="B578" s="2">
        <v>568.0</v>
      </c>
    </row>
    <row r="579">
      <c r="B579" s="2">
        <v>569.0</v>
      </c>
    </row>
    <row r="580">
      <c r="B580" s="2">
        <v>570.0</v>
      </c>
    </row>
    <row r="581">
      <c r="B581" s="2">
        <v>571.0</v>
      </c>
    </row>
    <row r="582">
      <c r="B582" s="2">
        <v>572.0</v>
      </c>
    </row>
    <row r="583">
      <c r="B583" s="2">
        <v>573.0</v>
      </c>
    </row>
    <row r="584">
      <c r="B584" s="2">
        <v>574.0</v>
      </c>
    </row>
    <row r="585">
      <c r="B585" s="2">
        <v>575.0</v>
      </c>
    </row>
    <row r="586">
      <c r="B586" s="2">
        <v>576.0</v>
      </c>
    </row>
    <row r="587">
      <c r="B587" s="2">
        <v>577.0</v>
      </c>
    </row>
    <row r="588">
      <c r="B588" s="2">
        <v>578.0</v>
      </c>
    </row>
    <row r="589">
      <c r="B589" s="2">
        <v>579.0</v>
      </c>
    </row>
    <row r="590">
      <c r="B590" s="2">
        <v>580.0</v>
      </c>
    </row>
    <row r="591">
      <c r="B591" s="2">
        <v>581.0</v>
      </c>
    </row>
    <row r="592">
      <c r="B592" s="2">
        <v>582.0</v>
      </c>
    </row>
    <row r="593">
      <c r="B593" s="2">
        <v>583.0</v>
      </c>
    </row>
    <row r="594">
      <c r="B594" s="2">
        <v>584.0</v>
      </c>
    </row>
    <row r="595">
      <c r="B595" s="2">
        <v>585.0</v>
      </c>
    </row>
    <row r="596">
      <c r="B596" s="2">
        <v>586.0</v>
      </c>
    </row>
    <row r="597">
      <c r="B597" s="2">
        <v>587.0</v>
      </c>
    </row>
    <row r="598">
      <c r="B598" s="2">
        <v>588.0</v>
      </c>
    </row>
    <row r="599">
      <c r="B599" s="2">
        <v>589.0</v>
      </c>
    </row>
    <row r="600">
      <c r="B600" s="2">
        <v>590.0</v>
      </c>
    </row>
    <row r="601">
      <c r="B601" s="2">
        <v>591.0</v>
      </c>
    </row>
    <row r="602">
      <c r="B602" s="2">
        <v>592.0</v>
      </c>
    </row>
    <row r="603">
      <c r="B603" s="2">
        <v>593.0</v>
      </c>
    </row>
    <row r="604">
      <c r="B604" s="2">
        <v>594.0</v>
      </c>
    </row>
    <row r="605">
      <c r="B605" s="2">
        <v>595.0</v>
      </c>
    </row>
    <row r="606">
      <c r="B606" s="2">
        <v>596.0</v>
      </c>
    </row>
    <row r="607">
      <c r="B607" s="2">
        <v>597.0</v>
      </c>
    </row>
    <row r="608">
      <c r="B608" s="2">
        <v>598.0</v>
      </c>
    </row>
    <row r="609">
      <c r="B609" s="2">
        <v>599.0</v>
      </c>
    </row>
    <row r="610">
      <c r="B610" s="2">
        <v>600.0</v>
      </c>
    </row>
    <row r="611">
      <c r="B611" s="2">
        <v>601.0</v>
      </c>
    </row>
    <row r="612">
      <c r="B612" s="2">
        <v>602.0</v>
      </c>
    </row>
    <row r="613">
      <c r="B613" s="2">
        <v>603.0</v>
      </c>
    </row>
    <row r="614">
      <c r="B614" s="2">
        <v>604.0</v>
      </c>
    </row>
    <row r="615">
      <c r="B615" s="2">
        <v>605.0</v>
      </c>
    </row>
    <row r="616">
      <c r="B616" s="2">
        <v>606.0</v>
      </c>
    </row>
    <row r="617">
      <c r="B617" s="2">
        <v>607.0</v>
      </c>
    </row>
    <row r="618">
      <c r="B618" s="2">
        <v>608.0</v>
      </c>
    </row>
    <row r="619">
      <c r="B619" s="2">
        <v>609.0</v>
      </c>
    </row>
    <row r="620">
      <c r="B620" s="2">
        <v>610.0</v>
      </c>
    </row>
    <row r="621">
      <c r="B621" s="2">
        <v>611.0</v>
      </c>
    </row>
    <row r="622">
      <c r="B622" s="2">
        <v>612.0</v>
      </c>
    </row>
    <row r="623">
      <c r="B623" s="2">
        <v>613.0</v>
      </c>
    </row>
    <row r="624">
      <c r="B624" s="2">
        <v>614.0</v>
      </c>
    </row>
    <row r="625">
      <c r="B625" s="2">
        <v>615.0</v>
      </c>
    </row>
    <row r="626">
      <c r="B626" s="2">
        <v>616.0</v>
      </c>
    </row>
    <row r="627">
      <c r="B627" s="2">
        <v>617.0</v>
      </c>
    </row>
    <row r="628">
      <c r="B628" s="2">
        <v>618.0</v>
      </c>
    </row>
    <row r="629">
      <c r="B629" s="2">
        <v>619.0</v>
      </c>
    </row>
    <row r="630">
      <c r="B630" s="2">
        <v>620.0</v>
      </c>
    </row>
    <row r="631">
      <c r="B631" s="2">
        <v>621.0</v>
      </c>
    </row>
    <row r="632">
      <c r="B632" s="2">
        <v>622.0</v>
      </c>
    </row>
    <row r="633">
      <c r="B633" s="2">
        <v>623.0</v>
      </c>
    </row>
    <row r="634">
      <c r="B634" s="2">
        <v>624.0</v>
      </c>
    </row>
    <row r="635">
      <c r="B635" s="2">
        <v>625.0</v>
      </c>
    </row>
    <row r="636">
      <c r="B636" s="2">
        <v>626.0</v>
      </c>
    </row>
    <row r="637">
      <c r="B637" s="2">
        <v>627.0</v>
      </c>
    </row>
    <row r="638">
      <c r="B638" s="2">
        <v>628.0</v>
      </c>
    </row>
    <row r="639">
      <c r="B639" s="2">
        <v>629.0</v>
      </c>
    </row>
    <row r="640">
      <c r="B640" s="2">
        <v>630.0</v>
      </c>
    </row>
    <row r="641">
      <c r="B641" s="2">
        <v>631.0</v>
      </c>
    </row>
    <row r="642">
      <c r="B642" s="2">
        <v>632.0</v>
      </c>
    </row>
    <row r="643">
      <c r="B643" s="2">
        <v>633.0</v>
      </c>
    </row>
    <row r="644">
      <c r="B644" s="2">
        <v>634.0</v>
      </c>
    </row>
    <row r="645">
      <c r="B645" s="2">
        <v>635.0</v>
      </c>
    </row>
    <row r="646">
      <c r="B646" s="2">
        <v>636.0</v>
      </c>
    </row>
    <row r="647">
      <c r="B647" s="2">
        <v>637.0</v>
      </c>
    </row>
    <row r="648">
      <c r="B648" s="2">
        <v>638.0</v>
      </c>
    </row>
    <row r="649">
      <c r="B649" s="2">
        <v>639.0</v>
      </c>
    </row>
    <row r="650">
      <c r="B650" s="2">
        <v>640.0</v>
      </c>
    </row>
    <row r="651">
      <c r="B651" s="2">
        <v>641.0</v>
      </c>
    </row>
    <row r="652">
      <c r="B652" s="2">
        <v>642.0</v>
      </c>
    </row>
    <row r="653">
      <c r="B653" s="2">
        <v>643.0</v>
      </c>
    </row>
    <row r="654">
      <c r="B654" s="2">
        <v>644.0</v>
      </c>
    </row>
    <row r="655">
      <c r="B655" s="2">
        <v>645.0</v>
      </c>
    </row>
    <row r="656">
      <c r="B656" s="2">
        <v>646.0</v>
      </c>
    </row>
    <row r="657">
      <c r="B657" s="2">
        <v>647.0</v>
      </c>
    </row>
    <row r="658">
      <c r="B658" s="2">
        <v>648.0</v>
      </c>
    </row>
    <row r="659">
      <c r="B659" s="2">
        <v>649.0</v>
      </c>
    </row>
    <row r="660">
      <c r="B660" s="2">
        <v>650.0</v>
      </c>
    </row>
    <row r="661">
      <c r="B661" s="2">
        <v>651.0</v>
      </c>
    </row>
    <row r="662">
      <c r="B662" s="2">
        <v>652.0</v>
      </c>
    </row>
    <row r="663">
      <c r="B663" s="2">
        <v>653.0</v>
      </c>
    </row>
    <row r="664">
      <c r="B664" s="2">
        <v>654.0</v>
      </c>
    </row>
    <row r="665">
      <c r="B665" s="2">
        <v>655.0</v>
      </c>
    </row>
    <row r="666">
      <c r="B666" s="2">
        <v>656.0</v>
      </c>
    </row>
    <row r="667">
      <c r="B667" s="2">
        <v>657.0</v>
      </c>
    </row>
    <row r="668">
      <c r="B668" s="2">
        <v>658.0</v>
      </c>
    </row>
    <row r="669">
      <c r="B669" s="2">
        <v>659.0</v>
      </c>
    </row>
    <row r="670">
      <c r="B670" s="2">
        <v>660.0</v>
      </c>
    </row>
    <row r="671">
      <c r="B671" s="2">
        <v>661.0</v>
      </c>
    </row>
    <row r="672">
      <c r="B672" s="2">
        <v>662.0</v>
      </c>
    </row>
    <row r="673">
      <c r="B673" s="2">
        <v>663.0</v>
      </c>
    </row>
    <row r="674">
      <c r="B674" s="2">
        <v>664.0</v>
      </c>
    </row>
    <row r="675">
      <c r="B675" s="2">
        <v>665.0</v>
      </c>
    </row>
    <row r="676">
      <c r="B676" s="2">
        <v>666.0</v>
      </c>
    </row>
    <row r="677">
      <c r="B677" s="2">
        <v>667.0</v>
      </c>
    </row>
    <row r="678">
      <c r="B678" s="2">
        <v>668.0</v>
      </c>
    </row>
    <row r="679">
      <c r="B679" s="2">
        <v>669.0</v>
      </c>
    </row>
    <row r="680">
      <c r="B680" s="2">
        <v>670.0</v>
      </c>
    </row>
    <row r="681">
      <c r="B681" s="2">
        <v>671.0</v>
      </c>
    </row>
    <row r="682">
      <c r="B682" s="2">
        <v>672.0</v>
      </c>
    </row>
    <row r="683">
      <c r="B683" s="2">
        <v>673.0</v>
      </c>
    </row>
    <row r="684">
      <c r="B684" s="2">
        <v>674.0</v>
      </c>
    </row>
    <row r="685">
      <c r="B685" s="2">
        <v>675.0</v>
      </c>
    </row>
    <row r="686">
      <c r="B686" s="2">
        <v>676.0</v>
      </c>
    </row>
    <row r="687">
      <c r="B687" s="2">
        <v>677.0</v>
      </c>
    </row>
    <row r="688">
      <c r="B688" s="2">
        <v>678.0</v>
      </c>
    </row>
    <row r="689">
      <c r="B689" s="2">
        <v>679.0</v>
      </c>
    </row>
    <row r="690">
      <c r="B690" s="2">
        <v>680.0</v>
      </c>
    </row>
    <row r="691">
      <c r="B691" s="2">
        <v>681.0</v>
      </c>
    </row>
    <row r="692">
      <c r="B692" s="2">
        <v>682.0</v>
      </c>
    </row>
    <row r="693">
      <c r="B693" s="2">
        <v>683.0</v>
      </c>
    </row>
    <row r="694">
      <c r="B694" s="2">
        <v>684.0</v>
      </c>
    </row>
    <row r="695">
      <c r="B695" s="2">
        <v>685.0</v>
      </c>
    </row>
    <row r="696">
      <c r="B696" s="2">
        <v>686.0</v>
      </c>
    </row>
    <row r="697">
      <c r="B697" s="2">
        <v>687.0</v>
      </c>
    </row>
    <row r="698">
      <c r="B698" s="2">
        <v>688.0</v>
      </c>
    </row>
    <row r="699">
      <c r="B699" s="2">
        <v>689.0</v>
      </c>
    </row>
    <row r="700">
      <c r="B700" s="2">
        <v>690.0</v>
      </c>
    </row>
    <row r="701">
      <c r="B701" s="2">
        <v>691.0</v>
      </c>
    </row>
    <row r="702">
      <c r="B702" s="2">
        <v>692.0</v>
      </c>
    </row>
    <row r="703">
      <c r="B703" s="2">
        <v>693.0</v>
      </c>
    </row>
    <row r="704">
      <c r="B704" s="2">
        <v>694.0</v>
      </c>
    </row>
    <row r="705">
      <c r="B705" s="2">
        <v>695.0</v>
      </c>
    </row>
    <row r="706">
      <c r="B706" s="2">
        <v>696.0</v>
      </c>
    </row>
    <row r="707">
      <c r="B707" s="2">
        <v>697.0</v>
      </c>
    </row>
    <row r="708">
      <c r="B708" s="2">
        <v>698.0</v>
      </c>
    </row>
    <row r="709">
      <c r="B709" s="2">
        <v>699.0</v>
      </c>
    </row>
    <row r="710">
      <c r="B710" s="2">
        <v>700.0</v>
      </c>
    </row>
    <row r="711">
      <c r="B711" s="2">
        <v>701.0</v>
      </c>
    </row>
    <row r="712">
      <c r="B712" s="2">
        <v>702.0</v>
      </c>
    </row>
    <row r="713">
      <c r="B713" s="2">
        <v>703.0</v>
      </c>
    </row>
    <row r="714">
      <c r="B714" s="2">
        <v>704.0</v>
      </c>
    </row>
    <row r="715">
      <c r="B715" s="2">
        <v>705.0</v>
      </c>
    </row>
    <row r="716">
      <c r="B716" s="2">
        <v>706.0</v>
      </c>
    </row>
    <row r="717">
      <c r="B717" s="2">
        <v>707.0</v>
      </c>
    </row>
    <row r="718">
      <c r="B718" s="2">
        <v>708.0</v>
      </c>
    </row>
    <row r="719">
      <c r="B719" s="2">
        <v>709.0</v>
      </c>
    </row>
    <row r="720">
      <c r="B720" s="2">
        <v>710.0</v>
      </c>
    </row>
    <row r="721">
      <c r="B721" s="2">
        <v>711.0</v>
      </c>
    </row>
    <row r="722">
      <c r="B722" s="2">
        <v>712.0</v>
      </c>
    </row>
    <row r="723">
      <c r="B723" s="2">
        <v>713.0</v>
      </c>
    </row>
    <row r="724">
      <c r="B724" s="2">
        <v>714.0</v>
      </c>
    </row>
    <row r="725">
      <c r="B725" s="2">
        <v>715.0</v>
      </c>
    </row>
    <row r="726">
      <c r="B726" s="2">
        <v>716.0</v>
      </c>
    </row>
    <row r="727">
      <c r="B727" s="2">
        <v>717.0</v>
      </c>
    </row>
    <row r="728">
      <c r="B728" s="2">
        <v>718.0</v>
      </c>
    </row>
    <row r="729">
      <c r="B729" s="2">
        <v>719.0</v>
      </c>
    </row>
    <row r="730">
      <c r="B730" s="2">
        <v>720.0</v>
      </c>
    </row>
    <row r="731">
      <c r="B731" s="2">
        <v>721.0</v>
      </c>
    </row>
    <row r="732">
      <c r="B732" s="2">
        <v>722.0</v>
      </c>
    </row>
    <row r="733">
      <c r="B733" s="2">
        <v>723.0</v>
      </c>
    </row>
    <row r="734">
      <c r="B734" s="2">
        <v>724.0</v>
      </c>
    </row>
    <row r="735">
      <c r="B735" s="2">
        <v>725.0</v>
      </c>
    </row>
    <row r="736">
      <c r="B736" s="2">
        <v>726.0</v>
      </c>
    </row>
    <row r="737">
      <c r="B737" s="2">
        <v>727.0</v>
      </c>
    </row>
    <row r="738">
      <c r="B738" s="2">
        <v>728.0</v>
      </c>
    </row>
    <row r="739">
      <c r="B739" s="2">
        <v>729.0</v>
      </c>
    </row>
    <row r="740">
      <c r="B740" s="2">
        <v>730.0</v>
      </c>
    </row>
    <row r="741">
      <c r="B741" s="2">
        <v>731.0</v>
      </c>
    </row>
    <row r="742">
      <c r="B742" s="2">
        <v>732.0</v>
      </c>
    </row>
    <row r="743">
      <c r="B743" s="2">
        <v>733.0</v>
      </c>
    </row>
    <row r="744">
      <c r="B744" s="2">
        <v>734.0</v>
      </c>
    </row>
    <row r="745">
      <c r="B745" s="2">
        <v>735.0</v>
      </c>
    </row>
    <row r="746">
      <c r="B746" s="2">
        <v>736.0</v>
      </c>
    </row>
    <row r="747">
      <c r="B747" s="2">
        <v>737.0</v>
      </c>
    </row>
    <row r="748">
      <c r="B748" s="2">
        <v>738.0</v>
      </c>
    </row>
    <row r="749">
      <c r="B749" s="2">
        <v>739.0</v>
      </c>
    </row>
    <row r="750">
      <c r="B750" s="2">
        <v>740.0</v>
      </c>
    </row>
    <row r="751">
      <c r="B751" s="2">
        <v>741.0</v>
      </c>
    </row>
    <row r="752">
      <c r="B752" s="2">
        <v>742.0</v>
      </c>
    </row>
    <row r="753">
      <c r="B753" s="2">
        <v>743.0</v>
      </c>
    </row>
    <row r="754">
      <c r="B754" s="2">
        <v>744.0</v>
      </c>
    </row>
    <row r="755">
      <c r="B755" s="2">
        <v>745.0</v>
      </c>
    </row>
    <row r="756">
      <c r="B756" s="2">
        <v>746.0</v>
      </c>
    </row>
    <row r="757">
      <c r="B757" s="2">
        <v>747.0</v>
      </c>
    </row>
    <row r="758">
      <c r="B758" s="2">
        <v>748.0</v>
      </c>
    </row>
    <row r="759">
      <c r="B759" s="2">
        <v>749.0</v>
      </c>
    </row>
    <row r="760">
      <c r="B760" s="2">
        <v>750.0</v>
      </c>
    </row>
    <row r="761">
      <c r="B761" s="2">
        <v>751.0</v>
      </c>
    </row>
    <row r="762">
      <c r="B762" s="2">
        <v>752.0</v>
      </c>
    </row>
    <row r="763">
      <c r="B763" s="2">
        <v>753.0</v>
      </c>
    </row>
    <row r="764">
      <c r="B764" s="2">
        <v>754.0</v>
      </c>
    </row>
    <row r="765">
      <c r="B765" s="2">
        <v>755.0</v>
      </c>
    </row>
    <row r="766">
      <c r="B766" s="2">
        <v>756.0</v>
      </c>
    </row>
    <row r="767">
      <c r="B767" s="2">
        <v>757.0</v>
      </c>
    </row>
    <row r="768">
      <c r="B768" s="2">
        <v>758.0</v>
      </c>
    </row>
    <row r="769">
      <c r="B769" s="2">
        <v>759.0</v>
      </c>
    </row>
    <row r="770">
      <c r="B770" s="2">
        <v>760.0</v>
      </c>
    </row>
    <row r="771">
      <c r="B771" s="2">
        <v>761.0</v>
      </c>
    </row>
    <row r="772">
      <c r="B772" s="2">
        <v>762.0</v>
      </c>
    </row>
    <row r="773">
      <c r="B773" s="2">
        <v>763.0</v>
      </c>
    </row>
    <row r="774">
      <c r="B774" s="2">
        <v>764.0</v>
      </c>
    </row>
    <row r="775">
      <c r="B775" s="2">
        <v>765.0</v>
      </c>
    </row>
    <row r="776">
      <c r="B776" s="2">
        <v>766.0</v>
      </c>
    </row>
    <row r="777">
      <c r="B777" s="2">
        <v>767.0</v>
      </c>
    </row>
    <row r="778">
      <c r="B778" s="2">
        <v>768.0</v>
      </c>
    </row>
    <row r="779">
      <c r="B779" s="2">
        <v>769.0</v>
      </c>
    </row>
    <row r="780">
      <c r="B780" s="2">
        <v>770.0</v>
      </c>
    </row>
    <row r="781">
      <c r="B781" s="2">
        <v>771.0</v>
      </c>
    </row>
    <row r="782">
      <c r="B782" s="2">
        <v>772.0</v>
      </c>
    </row>
    <row r="783">
      <c r="B783" s="2">
        <v>773.0</v>
      </c>
    </row>
    <row r="784">
      <c r="B784" s="2">
        <v>774.0</v>
      </c>
    </row>
    <row r="785">
      <c r="B785" s="2">
        <v>775.0</v>
      </c>
    </row>
    <row r="786">
      <c r="B786" s="2">
        <v>776.0</v>
      </c>
    </row>
    <row r="787">
      <c r="B787" s="2">
        <v>777.0</v>
      </c>
    </row>
    <row r="788">
      <c r="B788" s="2">
        <v>778.0</v>
      </c>
    </row>
    <row r="789">
      <c r="B789" s="2">
        <v>779.0</v>
      </c>
    </row>
    <row r="790">
      <c r="B790" s="2">
        <v>780.0</v>
      </c>
    </row>
    <row r="791">
      <c r="B791" s="2">
        <v>781.0</v>
      </c>
    </row>
    <row r="792">
      <c r="B792" s="2">
        <v>782.0</v>
      </c>
    </row>
    <row r="793">
      <c r="B793" s="2">
        <v>783.0</v>
      </c>
    </row>
    <row r="794">
      <c r="B794" s="2">
        <v>784.0</v>
      </c>
    </row>
    <row r="795">
      <c r="B795" s="2">
        <v>785.0</v>
      </c>
    </row>
    <row r="796">
      <c r="B796" s="2">
        <v>786.0</v>
      </c>
    </row>
    <row r="797">
      <c r="B797" s="2">
        <v>787.0</v>
      </c>
    </row>
    <row r="798">
      <c r="B798" s="2">
        <v>788.0</v>
      </c>
    </row>
    <row r="799">
      <c r="B799" s="2">
        <v>789.0</v>
      </c>
    </row>
    <row r="800">
      <c r="B800" s="2">
        <v>790.0</v>
      </c>
    </row>
    <row r="801">
      <c r="B801" s="2">
        <v>791.0</v>
      </c>
    </row>
    <row r="802">
      <c r="B802" s="2">
        <v>792.0</v>
      </c>
    </row>
    <row r="803">
      <c r="B803" s="2">
        <v>793.0</v>
      </c>
    </row>
    <row r="804">
      <c r="B804" s="2">
        <v>794.0</v>
      </c>
    </row>
    <row r="805">
      <c r="B805" s="2">
        <v>795.0</v>
      </c>
    </row>
    <row r="806">
      <c r="B806" s="2">
        <v>796.0</v>
      </c>
    </row>
    <row r="807">
      <c r="B807" s="2">
        <v>797.0</v>
      </c>
    </row>
    <row r="808">
      <c r="B808" s="2">
        <v>798.0</v>
      </c>
    </row>
    <row r="809">
      <c r="B809" s="2">
        <v>799.0</v>
      </c>
    </row>
    <row r="810">
      <c r="B810" s="2">
        <v>800.0</v>
      </c>
    </row>
    <row r="811">
      <c r="B811" s="2">
        <v>801.0</v>
      </c>
    </row>
    <row r="812">
      <c r="B812" s="2">
        <v>802.0</v>
      </c>
    </row>
    <row r="813">
      <c r="B813" s="2">
        <v>803.0</v>
      </c>
    </row>
    <row r="814">
      <c r="B814" s="2">
        <v>804.0</v>
      </c>
    </row>
    <row r="815">
      <c r="B815" s="2">
        <v>805.0</v>
      </c>
    </row>
    <row r="816">
      <c r="B816" s="2">
        <v>806.0</v>
      </c>
    </row>
    <row r="817">
      <c r="B817" s="2">
        <v>807.0</v>
      </c>
    </row>
    <row r="818">
      <c r="B818" s="2">
        <v>808.0</v>
      </c>
    </row>
    <row r="819">
      <c r="B819" s="2">
        <v>809.0</v>
      </c>
    </row>
    <row r="820">
      <c r="B820" s="2">
        <v>810.0</v>
      </c>
    </row>
    <row r="821">
      <c r="B821" s="2">
        <v>811.0</v>
      </c>
    </row>
    <row r="822">
      <c r="B822" s="2">
        <v>812.0</v>
      </c>
    </row>
    <row r="823">
      <c r="B823" s="2">
        <v>813.0</v>
      </c>
    </row>
    <row r="824">
      <c r="B824" s="2">
        <v>814.0</v>
      </c>
    </row>
    <row r="825">
      <c r="B825" s="2">
        <v>815.0</v>
      </c>
    </row>
    <row r="826">
      <c r="B826" s="2">
        <v>816.0</v>
      </c>
    </row>
    <row r="827">
      <c r="B827" s="2">
        <v>817.0</v>
      </c>
    </row>
    <row r="828">
      <c r="B828" s="2">
        <v>818.0</v>
      </c>
    </row>
    <row r="829">
      <c r="B829" s="2">
        <v>819.0</v>
      </c>
    </row>
    <row r="830">
      <c r="B830" s="2">
        <v>820.0</v>
      </c>
    </row>
    <row r="831">
      <c r="B831" s="2">
        <v>821.0</v>
      </c>
    </row>
    <row r="832">
      <c r="B832" s="2">
        <v>822.0</v>
      </c>
    </row>
    <row r="833">
      <c r="B833" s="2">
        <v>823.0</v>
      </c>
    </row>
    <row r="834">
      <c r="B834" s="2">
        <v>824.0</v>
      </c>
    </row>
    <row r="835">
      <c r="B835" s="2">
        <v>825.0</v>
      </c>
    </row>
    <row r="836">
      <c r="B836" s="2">
        <v>826.0</v>
      </c>
    </row>
    <row r="837">
      <c r="B837" s="2">
        <v>827.0</v>
      </c>
    </row>
    <row r="838">
      <c r="B838" s="2">
        <v>828.0</v>
      </c>
    </row>
    <row r="839">
      <c r="B839" s="2">
        <v>829.0</v>
      </c>
    </row>
    <row r="840">
      <c r="B840" s="2">
        <v>830.0</v>
      </c>
    </row>
    <row r="841">
      <c r="B841" s="2">
        <v>831.0</v>
      </c>
    </row>
    <row r="842">
      <c r="B842" s="2">
        <v>832.0</v>
      </c>
    </row>
    <row r="843">
      <c r="B843" s="2">
        <v>833.0</v>
      </c>
    </row>
    <row r="844">
      <c r="B844" s="2">
        <v>834.0</v>
      </c>
    </row>
    <row r="845">
      <c r="B845" s="2">
        <v>835.0</v>
      </c>
    </row>
    <row r="846">
      <c r="B846" s="2">
        <v>836.0</v>
      </c>
    </row>
    <row r="847">
      <c r="B847" s="2">
        <v>837.0</v>
      </c>
    </row>
    <row r="848">
      <c r="B848" s="2">
        <v>838.0</v>
      </c>
    </row>
    <row r="849">
      <c r="B849" s="2">
        <v>839.0</v>
      </c>
    </row>
    <row r="850">
      <c r="B850" s="2">
        <v>840.0</v>
      </c>
    </row>
    <row r="851">
      <c r="B851" s="2">
        <v>841.0</v>
      </c>
    </row>
    <row r="852">
      <c r="B852" s="2">
        <v>842.0</v>
      </c>
    </row>
    <row r="853">
      <c r="B853" s="2">
        <v>843.0</v>
      </c>
    </row>
    <row r="854">
      <c r="B854" s="2">
        <v>844.0</v>
      </c>
    </row>
    <row r="855">
      <c r="B855" s="2">
        <v>845.0</v>
      </c>
    </row>
    <row r="856">
      <c r="B856" s="2">
        <v>846.0</v>
      </c>
    </row>
    <row r="857">
      <c r="B857" s="2">
        <v>847.0</v>
      </c>
    </row>
    <row r="858">
      <c r="B858" s="2">
        <v>848.0</v>
      </c>
    </row>
    <row r="859">
      <c r="B859" s="2">
        <v>849.0</v>
      </c>
    </row>
    <row r="860">
      <c r="B860" s="2">
        <v>850.0</v>
      </c>
    </row>
    <row r="861">
      <c r="B861" s="2">
        <v>851.0</v>
      </c>
    </row>
    <row r="862">
      <c r="B862" s="2">
        <v>852.0</v>
      </c>
    </row>
    <row r="863">
      <c r="B863" s="2">
        <v>853.0</v>
      </c>
    </row>
    <row r="864">
      <c r="B864" s="2">
        <v>854.0</v>
      </c>
    </row>
    <row r="865">
      <c r="B865" s="2">
        <v>855.0</v>
      </c>
    </row>
    <row r="866">
      <c r="B866" s="2">
        <v>856.0</v>
      </c>
    </row>
    <row r="867">
      <c r="B867" s="2">
        <v>857.0</v>
      </c>
    </row>
    <row r="868">
      <c r="B868" s="2">
        <v>858.0</v>
      </c>
    </row>
    <row r="869">
      <c r="B869" s="2">
        <v>859.0</v>
      </c>
    </row>
    <row r="870">
      <c r="B870" s="2">
        <v>860.0</v>
      </c>
    </row>
    <row r="871">
      <c r="B871" s="2">
        <v>861.0</v>
      </c>
    </row>
    <row r="872">
      <c r="B872" s="2">
        <v>862.0</v>
      </c>
    </row>
    <row r="873">
      <c r="B873" s="2">
        <v>863.0</v>
      </c>
    </row>
    <row r="874">
      <c r="B874" s="2">
        <v>864.0</v>
      </c>
    </row>
    <row r="875">
      <c r="B875" s="2">
        <v>865.0</v>
      </c>
    </row>
    <row r="876">
      <c r="B876" s="2">
        <v>866.0</v>
      </c>
    </row>
    <row r="877">
      <c r="B877" s="2">
        <v>867.0</v>
      </c>
    </row>
    <row r="878">
      <c r="B878" s="2">
        <v>868.0</v>
      </c>
    </row>
    <row r="879">
      <c r="B879" s="2">
        <v>869.0</v>
      </c>
    </row>
    <row r="880">
      <c r="B880" s="2">
        <v>870.0</v>
      </c>
    </row>
    <row r="881">
      <c r="B881" s="2">
        <v>871.0</v>
      </c>
    </row>
    <row r="882">
      <c r="B882" s="2">
        <v>872.0</v>
      </c>
    </row>
    <row r="883">
      <c r="B883" s="2">
        <v>873.0</v>
      </c>
    </row>
    <row r="884">
      <c r="B884" s="2">
        <v>874.0</v>
      </c>
    </row>
    <row r="885">
      <c r="B885" s="2">
        <v>875.0</v>
      </c>
    </row>
    <row r="886">
      <c r="B886" s="2">
        <v>876.0</v>
      </c>
    </row>
    <row r="887">
      <c r="B887" s="2">
        <v>877.0</v>
      </c>
    </row>
    <row r="888">
      <c r="B888" s="2">
        <v>878.0</v>
      </c>
    </row>
    <row r="889">
      <c r="B889" s="2">
        <v>879.0</v>
      </c>
    </row>
    <row r="890">
      <c r="B890" s="2">
        <v>880.0</v>
      </c>
    </row>
    <row r="891">
      <c r="B891" s="2">
        <v>881.0</v>
      </c>
    </row>
    <row r="892">
      <c r="B892" s="2">
        <v>882.0</v>
      </c>
    </row>
    <row r="893">
      <c r="B893" s="2">
        <v>883.0</v>
      </c>
    </row>
    <row r="894">
      <c r="B894" s="2">
        <v>884.0</v>
      </c>
    </row>
    <row r="895">
      <c r="B895" s="2">
        <v>885.0</v>
      </c>
    </row>
    <row r="896">
      <c r="B896" s="2">
        <v>886.0</v>
      </c>
    </row>
    <row r="897">
      <c r="B897" s="2">
        <v>887.0</v>
      </c>
    </row>
    <row r="898">
      <c r="B898" s="2">
        <v>888.0</v>
      </c>
    </row>
    <row r="899">
      <c r="B899" s="2">
        <v>889.0</v>
      </c>
    </row>
    <row r="900">
      <c r="B900" s="2">
        <v>890.0</v>
      </c>
    </row>
    <row r="901">
      <c r="B901" s="2">
        <v>891.0</v>
      </c>
    </row>
    <row r="902">
      <c r="B902" s="2">
        <v>892.0</v>
      </c>
    </row>
    <row r="903">
      <c r="B903" s="2">
        <v>893.0</v>
      </c>
    </row>
    <row r="904">
      <c r="B904" s="2">
        <v>894.0</v>
      </c>
    </row>
    <row r="905">
      <c r="B905" s="2">
        <v>895.0</v>
      </c>
    </row>
    <row r="906">
      <c r="B906" s="2">
        <v>896.0</v>
      </c>
    </row>
    <row r="907">
      <c r="B907" s="2">
        <v>897.0</v>
      </c>
    </row>
    <row r="908">
      <c r="B908" s="2">
        <v>898.0</v>
      </c>
    </row>
    <row r="909">
      <c r="B909" s="2">
        <v>899.0</v>
      </c>
    </row>
    <row r="910">
      <c r="B910" s="2">
        <v>900.0</v>
      </c>
    </row>
    <row r="911">
      <c r="B911" s="2">
        <v>901.0</v>
      </c>
    </row>
    <row r="912">
      <c r="B912" s="2">
        <v>902.0</v>
      </c>
    </row>
    <row r="913">
      <c r="B913" s="2">
        <v>903.0</v>
      </c>
    </row>
    <row r="914">
      <c r="B914" s="2">
        <v>904.0</v>
      </c>
    </row>
    <row r="915">
      <c r="B915" s="2">
        <v>905.0</v>
      </c>
    </row>
    <row r="916">
      <c r="B916" s="2">
        <v>906.0</v>
      </c>
    </row>
    <row r="917">
      <c r="B917" s="2">
        <v>907.0</v>
      </c>
    </row>
    <row r="918">
      <c r="B918" s="2">
        <v>908.0</v>
      </c>
    </row>
    <row r="919">
      <c r="B919" s="2">
        <v>909.0</v>
      </c>
    </row>
    <row r="920">
      <c r="B920" s="2">
        <v>910.0</v>
      </c>
    </row>
    <row r="921">
      <c r="B921" s="2">
        <v>911.0</v>
      </c>
    </row>
    <row r="922">
      <c r="B922" s="2">
        <v>912.0</v>
      </c>
    </row>
    <row r="923">
      <c r="B923" s="2">
        <v>913.0</v>
      </c>
    </row>
    <row r="924">
      <c r="B924" s="2">
        <v>914.0</v>
      </c>
    </row>
    <row r="925">
      <c r="B925" s="2">
        <v>915.0</v>
      </c>
    </row>
    <row r="926">
      <c r="B926" s="2">
        <v>916.0</v>
      </c>
    </row>
    <row r="927">
      <c r="B927" s="2">
        <v>917.0</v>
      </c>
    </row>
    <row r="928">
      <c r="B928" s="2">
        <v>918.0</v>
      </c>
    </row>
    <row r="929">
      <c r="B929" s="2">
        <v>919.0</v>
      </c>
    </row>
    <row r="930">
      <c r="B930" s="2">
        <v>920.0</v>
      </c>
    </row>
    <row r="931">
      <c r="B931" s="2">
        <v>921.0</v>
      </c>
    </row>
    <row r="932">
      <c r="B932" s="2">
        <v>922.0</v>
      </c>
    </row>
    <row r="933">
      <c r="B933" s="2">
        <v>923.0</v>
      </c>
    </row>
    <row r="934">
      <c r="B934" s="2">
        <v>924.0</v>
      </c>
    </row>
    <row r="935">
      <c r="B935" s="2">
        <v>925.0</v>
      </c>
    </row>
    <row r="936">
      <c r="B936" s="2">
        <v>926.0</v>
      </c>
    </row>
    <row r="937">
      <c r="B937" s="2">
        <v>927.0</v>
      </c>
    </row>
    <row r="938">
      <c r="B938" s="2">
        <v>928.0</v>
      </c>
    </row>
    <row r="939">
      <c r="B939" s="2">
        <v>929.0</v>
      </c>
    </row>
    <row r="940">
      <c r="B940" s="2">
        <v>930.0</v>
      </c>
    </row>
    <row r="941">
      <c r="B941" s="2">
        <v>931.0</v>
      </c>
    </row>
    <row r="942">
      <c r="B942" s="2">
        <v>932.0</v>
      </c>
    </row>
    <row r="943">
      <c r="B943" s="2">
        <v>933.0</v>
      </c>
    </row>
    <row r="944">
      <c r="B944" s="2">
        <v>934.0</v>
      </c>
    </row>
    <row r="945">
      <c r="B945" s="2">
        <v>935.0</v>
      </c>
    </row>
    <row r="946">
      <c r="B946" s="2">
        <v>936.0</v>
      </c>
    </row>
    <row r="947">
      <c r="B947" s="2">
        <v>937.0</v>
      </c>
    </row>
    <row r="948">
      <c r="B948" s="2">
        <v>938.0</v>
      </c>
    </row>
    <row r="949">
      <c r="B949" s="2">
        <v>939.0</v>
      </c>
    </row>
    <row r="950">
      <c r="B950" s="2">
        <v>940.0</v>
      </c>
    </row>
    <row r="951">
      <c r="B951" s="2">
        <v>941.0</v>
      </c>
    </row>
    <row r="952">
      <c r="B952" s="2">
        <v>942.0</v>
      </c>
    </row>
    <row r="953">
      <c r="B953" s="2">
        <v>943.0</v>
      </c>
    </row>
    <row r="954">
      <c r="B954" s="2">
        <v>944.0</v>
      </c>
    </row>
    <row r="955">
      <c r="B955" s="2">
        <v>945.0</v>
      </c>
    </row>
    <row r="956">
      <c r="B956" s="2">
        <v>946.0</v>
      </c>
    </row>
    <row r="957">
      <c r="B957" s="2">
        <v>947.0</v>
      </c>
    </row>
    <row r="958">
      <c r="B958" s="2">
        <v>948.0</v>
      </c>
    </row>
    <row r="959">
      <c r="B959" s="2">
        <v>949.0</v>
      </c>
    </row>
    <row r="960">
      <c r="B960" s="2">
        <v>950.0</v>
      </c>
    </row>
    <row r="961">
      <c r="B961" s="2">
        <v>951.0</v>
      </c>
    </row>
    <row r="962">
      <c r="B962" s="2">
        <v>952.0</v>
      </c>
    </row>
    <row r="963">
      <c r="B963" s="2">
        <v>953.0</v>
      </c>
    </row>
    <row r="964">
      <c r="B964" s="2">
        <v>954.0</v>
      </c>
    </row>
    <row r="965">
      <c r="B965" s="2">
        <v>955.0</v>
      </c>
    </row>
    <row r="966">
      <c r="B966" s="2">
        <v>956.0</v>
      </c>
    </row>
    <row r="967">
      <c r="B967" s="2">
        <v>957.0</v>
      </c>
    </row>
    <row r="968">
      <c r="B968" s="2">
        <v>958.0</v>
      </c>
    </row>
    <row r="969">
      <c r="B969" s="2">
        <v>959.0</v>
      </c>
    </row>
    <row r="970">
      <c r="B970" s="2">
        <v>960.0</v>
      </c>
    </row>
    <row r="971">
      <c r="B971" s="2">
        <v>961.0</v>
      </c>
    </row>
    <row r="972">
      <c r="B972" s="2">
        <v>962.0</v>
      </c>
    </row>
    <row r="973">
      <c r="B973" s="2">
        <v>963.0</v>
      </c>
    </row>
    <row r="974">
      <c r="B974" s="2">
        <v>964.0</v>
      </c>
    </row>
    <row r="975">
      <c r="B975" s="2">
        <v>965.0</v>
      </c>
    </row>
    <row r="976">
      <c r="B976" s="2">
        <v>966.0</v>
      </c>
    </row>
    <row r="977">
      <c r="B977" s="2">
        <v>967.0</v>
      </c>
    </row>
    <row r="978">
      <c r="B978" s="2">
        <v>968.0</v>
      </c>
    </row>
    <row r="979">
      <c r="B979" s="2">
        <v>969.0</v>
      </c>
    </row>
    <row r="980">
      <c r="B980" s="2">
        <v>970.0</v>
      </c>
    </row>
    <row r="981">
      <c r="B981" s="2">
        <v>971.0</v>
      </c>
    </row>
    <row r="982">
      <c r="B982" s="2">
        <v>972.0</v>
      </c>
    </row>
    <row r="983">
      <c r="B983" s="2">
        <v>973.0</v>
      </c>
    </row>
    <row r="984">
      <c r="B984" s="2">
        <v>974.0</v>
      </c>
    </row>
    <row r="985">
      <c r="B985" s="2">
        <v>975.0</v>
      </c>
    </row>
    <row r="986">
      <c r="B986" s="2">
        <v>976.0</v>
      </c>
    </row>
    <row r="987">
      <c r="B987" s="2">
        <v>977.0</v>
      </c>
    </row>
    <row r="988">
      <c r="B988" s="2">
        <v>978.0</v>
      </c>
    </row>
    <row r="989">
      <c r="B989" s="2">
        <v>979.0</v>
      </c>
    </row>
    <row r="990">
      <c r="B990" s="2">
        <v>980.0</v>
      </c>
    </row>
    <row r="991">
      <c r="B991" s="2">
        <v>981.0</v>
      </c>
    </row>
    <row r="992">
      <c r="B992" s="2">
        <v>982.0</v>
      </c>
    </row>
    <row r="993">
      <c r="B993" s="2">
        <v>983.0</v>
      </c>
    </row>
    <row r="994">
      <c r="B994" s="2">
        <v>984.0</v>
      </c>
    </row>
    <row r="995">
      <c r="B995" s="2">
        <v>985.0</v>
      </c>
    </row>
    <row r="996">
      <c r="B996" s="2">
        <v>986.0</v>
      </c>
    </row>
    <row r="997">
      <c r="B997" s="2">
        <v>987.0</v>
      </c>
    </row>
    <row r="998">
      <c r="B998" s="2">
        <v>988.0</v>
      </c>
    </row>
    <row r="999">
      <c r="B999" s="2">
        <v>989.0</v>
      </c>
    </row>
    <row r="1000">
      <c r="B1000" s="2">
        <v>990.0</v>
      </c>
    </row>
    <row r="1001">
      <c r="B1001" s="2">
        <v>991.0</v>
      </c>
    </row>
    <row r="1002">
      <c r="B1002" s="2">
        <v>992.0</v>
      </c>
    </row>
    <row r="1003">
      <c r="B1003" s="2">
        <v>993.0</v>
      </c>
    </row>
    <row r="1004">
      <c r="B1004" s="2">
        <v>994.0</v>
      </c>
    </row>
    <row r="1005">
      <c r="B1005" s="2">
        <v>995.0</v>
      </c>
    </row>
    <row r="1006">
      <c r="B1006" s="2">
        <v>996.0</v>
      </c>
    </row>
    <row r="1007">
      <c r="B1007" s="2">
        <v>997.0</v>
      </c>
    </row>
    <row r="1008">
      <c r="B1008" s="2">
        <v>998.0</v>
      </c>
    </row>
    <row r="1009">
      <c r="B1009" s="2">
        <v>999.0</v>
      </c>
    </row>
    <row r="1010">
      <c r="B1010" s="2">
        <v>1000.0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1">
      <c r="A1" s="3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M1" s="3" t="s">
        <v>3</v>
      </c>
      <c r="N1" s="5" t="s">
        <v>4</v>
      </c>
      <c r="O1" s="5" t="s">
        <v>5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10</v>
      </c>
      <c r="U1" s="5" t="s">
        <v>11</v>
      </c>
      <c r="V1" s="5" t="s">
        <v>12</v>
      </c>
      <c r="W1" s="5" t="s">
        <v>13</v>
      </c>
    </row>
    <row r="2">
      <c r="A2" s="6">
        <v>210001.0</v>
      </c>
      <c r="B2" s="7" t="s">
        <v>14</v>
      </c>
      <c r="C2" s="7" t="s">
        <v>15</v>
      </c>
      <c r="D2" s="7" t="s">
        <v>16</v>
      </c>
      <c r="E2" s="7">
        <v>51.0</v>
      </c>
      <c r="F2" s="7">
        <v>52.0</v>
      </c>
      <c r="G2" s="7">
        <v>51.0</v>
      </c>
      <c r="H2" s="7">
        <v>52.0</v>
      </c>
      <c r="I2" s="7">
        <v>51.0</v>
      </c>
      <c r="J2" s="7">
        <v>50.0</v>
      </c>
      <c r="K2" s="7">
        <v>50.0</v>
      </c>
      <c r="M2" s="6">
        <v>210003.0</v>
      </c>
      <c r="X2" s="2" t="str">
        <f t="array" ref="X2">VLOOKUP(W2,VSTACK($A$1:$K$4,$A$7:$K$12,$A$15:$K$21),2,0)</f>
        <v>#N/A</v>
      </c>
    </row>
    <row r="3">
      <c r="A3" s="6">
        <v>210002.0</v>
      </c>
      <c r="B3" s="7" t="s">
        <v>17</v>
      </c>
      <c r="C3" s="7" t="s">
        <v>18</v>
      </c>
      <c r="D3" s="7" t="s">
        <v>19</v>
      </c>
      <c r="E3" s="7">
        <v>80.0</v>
      </c>
      <c r="F3" s="7">
        <v>68.0</v>
      </c>
      <c r="G3" s="7">
        <v>34.0</v>
      </c>
      <c r="H3" s="7">
        <v>54.0</v>
      </c>
      <c r="I3" s="7">
        <v>91.0</v>
      </c>
      <c r="J3" s="7">
        <v>94.0</v>
      </c>
      <c r="K3" s="7">
        <v>79.0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6">
        <v>210003.0</v>
      </c>
      <c r="B4" s="7" t="s">
        <v>20</v>
      </c>
      <c r="C4" s="7" t="s">
        <v>15</v>
      </c>
      <c r="D4" s="7" t="s">
        <v>19</v>
      </c>
      <c r="E4" s="7">
        <v>75.0</v>
      </c>
      <c r="F4" s="7">
        <v>71.0</v>
      </c>
      <c r="G4" s="7">
        <v>85.0</v>
      </c>
      <c r="H4" s="7">
        <v>73.0</v>
      </c>
      <c r="I4" s="7">
        <v>58.0</v>
      </c>
      <c r="J4" s="7">
        <v>83.0</v>
      </c>
      <c r="K4" s="7">
        <v>73.0</v>
      </c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>
      <c r="A7" s="3" t="s">
        <v>3</v>
      </c>
      <c r="B7" s="4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M7" s="3" t="s">
        <v>3</v>
      </c>
      <c r="N7" s="5" t="s">
        <v>4</v>
      </c>
      <c r="O7" s="5" t="s">
        <v>5</v>
      </c>
      <c r="P7" s="5" t="s">
        <v>6</v>
      </c>
      <c r="Q7" s="5" t="s">
        <v>7</v>
      </c>
      <c r="R7" s="5" t="s">
        <v>8</v>
      </c>
      <c r="S7" s="5" t="s">
        <v>9</v>
      </c>
      <c r="T7" s="5" t="s">
        <v>10</v>
      </c>
      <c r="U7" s="5" t="s">
        <v>11</v>
      </c>
      <c r="V7" s="5" t="s">
        <v>12</v>
      </c>
      <c r="W7" s="5" t="s">
        <v>13</v>
      </c>
    </row>
    <row r="8">
      <c r="A8" s="6">
        <v>210004.0</v>
      </c>
      <c r="B8" s="7" t="s">
        <v>21</v>
      </c>
      <c r="C8" s="7" t="s">
        <v>22</v>
      </c>
      <c r="D8" s="7" t="s">
        <v>23</v>
      </c>
      <c r="E8" s="7">
        <v>27.0</v>
      </c>
      <c r="F8" s="7">
        <v>31.0</v>
      </c>
      <c r="G8" s="7">
        <v>84.0</v>
      </c>
      <c r="H8" s="7">
        <v>72.0</v>
      </c>
      <c r="I8" s="7">
        <v>70.0</v>
      </c>
      <c r="J8" s="7">
        <v>30.0</v>
      </c>
      <c r="K8" s="7">
        <v>87.0</v>
      </c>
      <c r="M8" s="6">
        <v>210012.0</v>
      </c>
      <c r="N8" s="2" t="str">
        <f t="array" ref="N8">VLOOKUP($M$8,VSTACK($A$1:$K$4,$A$7:$K$12,$A$15:$K$21),2,0)</f>
        <v>YOUVRAJ MADHUKARRAO JADHAV</v>
      </c>
      <c r="O8" s="2" t="str">
        <f t="shared" ref="O8:U8" si="1">VLOOKUP(N8,VSTACK(B1:L4,B7:L12,B15:L21),2,0)</f>
        <v>Pune</v>
      </c>
      <c r="P8" s="2" t="str">
        <f t="shared" si="1"/>
        <v>VIII</v>
      </c>
      <c r="Q8" s="2">
        <f t="shared" si="1"/>
        <v>51</v>
      </c>
      <c r="R8" s="2">
        <f t="shared" si="1"/>
        <v>52</v>
      </c>
      <c r="S8" s="2">
        <f t="shared" si="1"/>
        <v>51</v>
      </c>
      <c r="T8" s="2">
        <f t="shared" si="1"/>
        <v>52</v>
      </c>
      <c r="U8" s="2">
        <f t="shared" si="1"/>
        <v>51</v>
      </c>
    </row>
    <row r="9">
      <c r="A9" s="6">
        <v>210005.0</v>
      </c>
      <c r="B9" s="7" t="s">
        <v>24</v>
      </c>
      <c r="C9" s="7" t="s">
        <v>22</v>
      </c>
      <c r="D9" s="7" t="s">
        <v>23</v>
      </c>
      <c r="E9" s="7">
        <v>52.0</v>
      </c>
      <c r="F9" s="7">
        <v>62.0</v>
      </c>
      <c r="G9" s="7">
        <v>72.0</v>
      </c>
      <c r="H9" s="7">
        <v>84.0</v>
      </c>
      <c r="I9" s="7">
        <v>55.0</v>
      </c>
      <c r="J9" s="7">
        <v>82.0</v>
      </c>
      <c r="K9" s="7">
        <v>78.0</v>
      </c>
      <c r="M9" s="6">
        <v>210006.0</v>
      </c>
      <c r="N9" s="2" t="str">
        <f t="shared" ref="N9:U9" si="2">vlookup($M$9,vstack($A$1:$K$4,$A$7:$K$12,$A$16:$K$21),COLUMNS($M$7:N7),0)</f>
        <v>SURYAKANT RAJARAM WAKLE</v>
      </c>
      <c r="O9" s="2" t="str">
        <f t="shared" si="2"/>
        <v>Pune</v>
      </c>
      <c r="P9" s="2" t="str">
        <f t="shared" si="2"/>
        <v>VIII</v>
      </c>
      <c r="Q9" s="2">
        <f t="shared" si="2"/>
        <v>51</v>
      </c>
      <c r="R9" s="2">
        <f t="shared" si="2"/>
        <v>62</v>
      </c>
      <c r="S9" s="2">
        <f t="shared" si="2"/>
        <v>77</v>
      </c>
      <c r="T9" s="2">
        <f t="shared" si="2"/>
        <v>65</v>
      </c>
      <c r="U9" s="2">
        <f t="shared" si="2"/>
        <v>97</v>
      </c>
    </row>
    <row r="10">
      <c r="A10" s="6">
        <v>210006.0</v>
      </c>
      <c r="B10" s="7" t="s">
        <v>25</v>
      </c>
      <c r="C10" s="7" t="s">
        <v>15</v>
      </c>
      <c r="D10" s="7" t="s">
        <v>16</v>
      </c>
      <c r="E10" s="7">
        <v>51.0</v>
      </c>
      <c r="F10" s="7">
        <v>62.0</v>
      </c>
      <c r="G10" s="7">
        <v>77.0</v>
      </c>
      <c r="H10" s="7">
        <v>65.0</v>
      </c>
      <c r="I10" s="7">
        <v>97.0</v>
      </c>
      <c r="J10" s="7">
        <v>96.0</v>
      </c>
      <c r="K10" s="7">
        <v>80.0</v>
      </c>
    </row>
    <row r="11">
      <c r="A11" s="6">
        <v>210007.0</v>
      </c>
      <c r="B11" s="7" t="s">
        <v>26</v>
      </c>
      <c r="C11" s="7" t="s">
        <v>22</v>
      </c>
      <c r="D11" s="7" t="s">
        <v>23</v>
      </c>
      <c r="E11" s="7">
        <v>61.0</v>
      </c>
      <c r="F11" s="7">
        <v>72.0</v>
      </c>
      <c r="G11" s="7">
        <v>30.0</v>
      </c>
      <c r="H11" s="7">
        <v>75.0</v>
      </c>
      <c r="I11" s="7">
        <v>4.0</v>
      </c>
      <c r="J11" s="7">
        <v>90.0</v>
      </c>
      <c r="K11" s="7">
        <v>90.0</v>
      </c>
      <c r="M11" s="3" t="s">
        <v>3</v>
      </c>
      <c r="N11" s="5" t="s">
        <v>4</v>
      </c>
      <c r="O11" s="5" t="s">
        <v>5</v>
      </c>
      <c r="P11" s="5" t="s">
        <v>6</v>
      </c>
      <c r="Q11" s="5" t="s">
        <v>7</v>
      </c>
      <c r="R11" s="5" t="s">
        <v>8</v>
      </c>
      <c r="S11" s="5" t="s">
        <v>9</v>
      </c>
      <c r="T11" s="5" t="s">
        <v>10</v>
      </c>
      <c r="U11" s="5" t="s">
        <v>11</v>
      </c>
      <c r="V11" s="5" t="s">
        <v>12</v>
      </c>
      <c r="W11" s="5" t="s">
        <v>13</v>
      </c>
    </row>
    <row r="12">
      <c r="A12" s="6">
        <v>210008.0</v>
      </c>
      <c r="B12" s="7" t="s">
        <v>27</v>
      </c>
      <c r="C12" s="7" t="s">
        <v>18</v>
      </c>
      <c r="D12" s="7" t="s">
        <v>23</v>
      </c>
      <c r="E12" s="7">
        <v>77.0</v>
      </c>
      <c r="F12" s="7">
        <v>73.0</v>
      </c>
      <c r="G12" s="7">
        <v>87.0</v>
      </c>
      <c r="H12" s="7">
        <v>75.0</v>
      </c>
      <c r="I12" s="7">
        <v>64.0</v>
      </c>
      <c r="J12" s="7">
        <v>85.0</v>
      </c>
      <c r="K12" s="7">
        <v>75.0</v>
      </c>
      <c r="M12" s="6">
        <v>210008.0</v>
      </c>
      <c r="N12" s="2" t="str">
        <f t="shared" ref="N12:W12" si="3">VLOOKUP(M12,A7:K12,{2,3,4,5,6,7,8},0)</f>
        <v>SITARAM DEEPAKRAO KAGADE</v>
      </c>
      <c r="O12" s="2" t="str">
        <f t="shared" si="3"/>
        <v>Mumbai</v>
      </c>
      <c r="P12" s="2" t="str">
        <f t="shared" si="3"/>
        <v>IX</v>
      </c>
      <c r="Q12" s="2">
        <f t="shared" si="3"/>
        <v>27</v>
      </c>
      <c r="R12" s="2">
        <f t="shared" si="3"/>
        <v>31</v>
      </c>
      <c r="S12" s="2">
        <f t="shared" si="3"/>
        <v>84</v>
      </c>
      <c r="T12" s="2">
        <f t="shared" si="3"/>
        <v>72</v>
      </c>
      <c r="U12" s="2">
        <f t="shared" si="3"/>
        <v>70</v>
      </c>
      <c r="V12" s="2">
        <f t="shared" si="3"/>
        <v>30</v>
      </c>
      <c r="W12" s="2">
        <f t="shared" si="3"/>
        <v>87</v>
      </c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M14" s="3" t="s">
        <v>3</v>
      </c>
      <c r="N14" s="5" t="s">
        <v>4</v>
      </c>
      <c r="O14" s="5" t="s">
        <v>5</v>
      </c>
      <c r="P14" s="5" t="s">
        <v>6</v>
      </c>
      <c r="Q14" s="5" t="s">
        <v>7</v>
      </c>
      <c r="R14" s="5" t="s">
        <v>8</v>
      </c>
      <c r="S14" s="5" t="s">
        <v>9</v>
      </c>
      <c r="T14" s="5" t="s">
        <v>10</v>
      </c>
      <c r="U14" s="5" t="s">
        <v>11</v>
      </c>
      <c r="V14" s="5" t="s">
        <v>12</v>
      </c>
      <c r="W14" s="5" t="s">
        <v>13</v>
      </c>
    </row>
    <row r="15">
      <c r="A15" s="3" t="s">
        <v>3</v>
      </c>
      <c r="B15" s="4" t="s">
        <v>4</v>
      </c>
      <c r="C15" s="5" t="s">
        <v>5</v>
      </c>
      <c r="D15" s="5" t="s">
        <v>6</v>
      </c>
      <c r="E15" s="5" t="s">
        <v>7</v>
      </c>
      <c r="F15" s="5" t="s">
        <v>8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13</v>
      </c>
      <c r="M15" s="6">
        <v>210007.0</v>
      </c>
      <c r="N15" s="2" t="str">
        <f t="array" ref="N15">VLOOKUP($M$15,VSTACK(A1:K4,A7:K12,A15:K21),2,0)</f>
        <v>VIJAYALAXMI VIVEKANAND JADE</v>
      </c>
    </row>
    <row r="16">
      <c r="A16" s="6">
        <v>210009.0</v>
      </c>
      <c r="B16" s="7" t="s">
        <v>28</v>
      </c>
      <c r="C16" s="7" t="s">
        <v>18</v>
      </c>
      <c r="D16" s="7" t="s">
        <v>16</v>
      </c>
      <c r="E16" s="7">
        <v>60.0</v>
      </c>
      <c r="F16" s="7">
        <v>71.0</v>
      </c>
      <c r="G16" s="7">
        <v>20.0</v>
      </c>
      <c r="H16" s="7">
        <v>74.0</v>
      </c>
      <c r="I16" s="7">
        <v>76.0</v>
      </c>
      <c r="J16" s="7">
        <v>89.0</v>
      </c>
      <c r="K16" s="7">
        <v>89.0</v>
      </c>
    </row>
    <row r="17">
      <c r="A17" s="6">
        <v>210010.0</v>
      </c>
      <c r="B17" s="7" t="s">
        <v>29</v>
      </c>
      <c r="C17" s="7" t="s">
        <v>22</v>
      </c>
      <c r="D17" s="7" t="s">
        <v>16</v>
      </c>
      <c r="E17" s="7">
        <v>54.0</v>
      </c>
      <c r="F17" s="7">
        <v>64.0</v>
      </c>
      <c r="G17" s="7">
        <v>74.0</v>
      </c>
      <c r="H17" s="7">
        <v>26.0</v>
      </c>
      <c r="I17" s="7">
        <v>15.0</v>
      </c>
      <c r="J17" s="7">
        <v>84.0</v>
      </c>
      <c r="K17" s="7">
        <v>80.0</v>
      </c>
    </row>
    <row r="18">
      <c r="A18" s="6">
        <v>210011.0</v>
      </c>
      <c r="B18" s="7" t="s">
        <v>30</v>
      </c>
      <c r="C18" s="7" t="s">
        <v>18</v>
      </c>
      <c r="D18" s="7" t="s">
        <v>16</v>
      </c>
      <c r="E18" s="7">
        <v>63.0</v>
      </c>
      <c r="F18" s="7">
        <v>74.0</v>
      </c>
      <c r="G18" s="7">
        <v>89.0</v>
      </c>
      <c r="H18" s="7">
        <v>77.0</v>
      </c>
      <c r="I18" s="7">
        <v>85.0</v>
      </c>
      <c r="J18" s="7">
        <v>92.0</v>
      </c>
      <c r="K18" s="7">
        <v>71.0</v>
      </c>
    </row>
    <row r="19">
      <c r="A19" s="6">
        <v>210012.0</v>
      </c>
      <c r="B19" s="7" t="s">
        <v>31</v>
      </c>
      <c r="C19" s="7" t="s">
        <v>15</v>
      </c>
      <c r="D19" s="7" t="s">
        <v>16</v>
      </c>
      <c r="E19" s="7">
        <v>66.0</v>
      </c>
      <c r="F19" s="7">
        <v>30.0</v>
      </c>
      <c r="G19" s="7">
        <v>92.0</v>
      </c>
      <c r="H19" s="7">
        <v>80.0</v>
      </c>
      <c r="I19" s="7">
        <v>94.0</v>
      </c>
      <c r="J19" s="7">
        <v>95.0</v>
      </c>
      <c r="K19" s="7">
        <v>74.0</v>
      </c>
      <c r="M19" s="3" t="s">
        <v>3</v>
      </c>
      <c r="N19" s="5" t="s">
        <v>4</v>
      </c>
      <c r="O19" s="5" t="s">
        <v>5</v>
      </c>
      <c r="P19" s="5" t="s">
        <v>6</v>
      </c>
      <c r="Q19" s="5" t="s">
        <v>7</v>
      </c>
      <c r="R19" s="5" t="s">
        <v>8</v>
      </c>
      <c r="S19" s="5" t="s">
        <v>9</v>
      </c>
      <c r="T19" s="5" t="s">
        <v>10</v>
      </c>
      <c r="U19" s="5" t="s">
        <v>11</v>
      </c>
      <c r="V19" s="5" t="s">
        <v>12</v>
      </c>
      <c r="W19" s="5" t="s">
        <v>13</v>
      </c>
    </row>
    <row r="20">
      <c r="A20" s="6">
        <v>210013.0</v>
      </c>
      <c r="B20" s="7" t="s">
        <v>32</v>
      </c>
      <c r="C20" s="7" t="s">
        <v>22</v>
      </c>
      <c r="D20" s="7" t="s">
        <v>16</v>
      </c>
      <c r="E20" s="7">
        <v>79.0</v>
      </c>
      <c r="F20" s="7">
        <v>75.0</v>
      </c>
      <c r="G20" s="7">
        <v>89.0</v>
      </c>
      <c r="H20" s="7">
        <v>8.0</v>
      </c>
      <c r="I20" s="7">
        <v>70.0</v>
      </c>
      <c r="J20" s="7">
        <v>87.0</v>
      </c>
      <c r="K20" s="7">
        <v>77.0</v>
      </c>
      <c r="M20" s="6">
        <v>210013.0</v>
      </c>
      <c r="N20" s="2" t="str">
        <f t="shared" ref="N20:R20" si="4">VLOOKUP(M20,VSTACK(A1:K4,A7:K12,A15:K21),2,0)</f>
        <v>SNEHA DEEPAK VARYANI</v>
      </c>
      <c r="O20" s="2" t="str">
        <f t="shared" si="4"/>
        <v>Delhi</v>
      </c>
      <c r="P20" s="2" t="str">
        <f t="shared" si="4"/>
        <v>IX</v>
      </c>
      <c r="Q20" s="2">
        <f t="shared" si="4"/>
        <v>27</v>
      </c>
      <c r="R20" s="2">
        <f t="shared" si="4"/>
        <v>31</v>
      </c>
    </row>
    <row r="21">
      <c r="A21" s="6">
        <v>210014.0</v>
      </c>
      <c r="B21" s="7" t="s">
        <v>33</v>
      </c>
      <c r="C21" s="7" t="s">
        <v>18</v>
      </c>
      <c r="D21" s="7" t="s">
        <v>23</v>
      </c>
      <c r="E21" s="7">
        <v>24.0</v>
      </c>
      <c r="F21" s="7">
        <v>63.0</v>
      </c>
      <c r="G21" s="7">
        <v>78.0</v>
      </c>
      <c r="H21" s="7">
        <v>66.0</v>
      </c>
      <c r="I21" s="7">
        <v>52.0</v>
      </c>
      <c r="J21" s="7">
        <v>81.0</v>
      </c>
      <c r="K21" s="7">
        <v>81.0</v>
      </c>
    </row>
    <row r="22">
      <c r="B22" s="9"/>
      <c r="M22" s="3" t="s">
        <v>3</v>
      </c>
      <c r="N22" s="5" t="s">
        <v>4</v>
      </c>
      <c r="O22" s="5" t="s">
        <v>5</v>
      </c>
      <c r="P22" s="5" t="s">
        <v>6</v>
      </c>
      <c r="Q22" s="5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</row>
    <row r="23">
      <c r="B23" s="9"/>
      <c r="M23" s="6">
        <v>210008.0</v>
      </c>
      <c r="N23" s="2" t="str">
        <f t="array" ref="N23">VLOOKUP($M$23,VSTACK($A$1:$K$4,$A$7:$K$12,$A$15:$K$21),2,0)</f>
        <v>SITARAM DEEPAKRAO KAGADE</v>
      </c>
    </row>
    <row r="24">
      <c r="B24" s="9"/>
      <c r="M24" s="6">
        <v>210013.0</v>
      </c>
      <c r="N24" s="2" t="str">
        <f t="shared" ref="N24:W24" si="5">vlookup($M$24,vstack($A$1:$K$4,$A$7:$K$12,$A$15:$K$21),columns($M$22:N22),0)</f>
        <v>SNEHA DEEPAK VARYANI</v>
      </c>
      <c r="O24" s="2" t="str">
        <f t="shared" si="5"/>
        <v>Delhi</v>
      </c>
      <c r="P24" s="2" t="str">
        <f t="shared" si="5"/>
        <v>VIII</v>
      </c>
      <c r="Q24" s="2">
        <f t="shared" si="5"/>
        <v>79</v>
      </c>
      <c r="R24" s="2">
        <f t="shared" si="5"/>
        <v>75</v>
      </c>
      <c r="S24" s="2">
        <f t="shared" si="5"/>
        <v>89</v>
      </c>
      <c r="T24" s="2">
        <f t="shared" si="5"/>
        <v>8</v>
      </c>
      <c r="U24" s="2">
        <f t="shared" si="5"/>
        <v>70</v>
      </c>
      <c r="V24" s="2">
        <f t="shared" si="5"/>
        <v>87</v>
      </c>
      <c r="W24" s="2">
        <f t="shared" si="5"/>
        <v>77</v>
      </c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>
      <c r="A2" s="6">
        <v>210001.0</v>
      </c>
      <c r="B2" s="10" t="s">
        <v>34</v>
      </c>
      <c r="C2" s="1" t="s">
        <v>15</v>
      </c>
      <c r="D2" s="7" t="s">
        <v>16</v>
      </c>
      <c r="E2" s="2">
        <f t="shared" ref="E2:K2" si="1">RANDBETWEEN(35,99)</f>
        <v>52</v>
      </c>
      <c r="F2" s="2">
        <f t="shared" si="1"/>
        <v>66</v>
      </c>
      <c r="G2" s="2">
        <f t="shared" si="1"/>
        <v>98</v>
      </c>
      <c r="H2" s="2">
        <f t="shared" si="1"/>
        <v>60</v>
      </c>
      <c r="I2" s="2">
        <f t="shared" si="1"/>
        <v>40</v>
      </c>
      <c r="J2" s="2">
        <f t="shared" si="1"/>
        <v>72</v>
      </c>
      <c r="K2" s="2">
        <f t="shared" si="1"/>
        <v>46</v>
      </c>
      <c r="M2" s="1" t="s">
        <v>35</v>
      </c>
    </row>
    <row r="3">
      <c r="A3" s="6">
        <v>210002.0</v>
      </c>
      <c r="B3" s="11" t="s">
        <v>36</v>
      </c>
      <c r="C3" s="1" t="s">
        <v>18</v>
      </c>
      <c r="D3" s="7" t="s">
        <v>19</v>
      </c>
      <c r="E3" s="2">
        <f t="shared" ref="E3:K3" si="2">RANDBETWEEN(35,99)</f>
        <v>36</v>
      </c>
      <c r="F3" s="2">
        <f t="shared" si="2"/>
        <v>93</v>
      </c>
      <c r="G3" s="2">
        <f t="shared" si="2"/>
        <v>87</v>
      </c>
      <c r="H3" s="2">
        <f t="shared" si="2"/>
        <v>52</v>
      </c>
      <c r="I3" s="2">
        <f t="shared" si="2"/>
        <v>78</v>
      </c>
      <c r="J3" s="2">
        <f t="shared" si="2"/>
        <v>45</v>
      </c>
      <c r="K3" s="2">
        <f t="shared" si="2"/>
        <v>77</v>
      </c>
      <c r="M3" s="12" t="s">
        <v>37</v>
      </c>
    </row>
    <row r="4">
      <c r="A4" s="6">
        <v>210003.0</v>
      </c>
      <c r="B4" s="11" t="s">
        <v>38</v>
      </c>
      <c r="C4" s="1" t="s">
        <v>22</v>
      </c>
      <c r="D4" s="7" t="s">
        <v>19</v>
      </c>
      <c r="E4" s="2">
        <f t="shared" ref="E4:K4" si="3">RANDBETWEEN(35,99)</f>
        <v>44</v>
      </c>
      <c r="F4" s="2">
        <f t="shared" si="3"/>
        <v>98</v>
      </c>
      <c r="G4" s="2">
        <f t="shared" si="3"/>
        <v>82</v>
      </c>
      <c r="H4" s="2">
        <f t="shared" si="3"/>
        <v>53</v>
      </c>
      <c r="I4" s="2">
        <f t="shared" si="3"/>
        <v>81</v>
      </c>
      <c r="J4" s="2">
        <f t="shared" si="3"/>
        <v>68</v>
      </c>
      <c r="K4" s="2">
        <f t="shared" si="3"/>
        <v>49</v>
      </c>
      <c r="M4" s="12" t="s">
        <v>39</v>
      </c>
    </row>
    <row r="5">
      <c r="A5" s="6">
        <v>210004.0</v>
      </c>
      <c r="B5" s="11" t="s">
        <v>40</v>
      </c>
      <c r="C5" s="1" t="s">
        <v>41</v>
      </c>
      <c r="D5" s="7" t="s">
        <v>23</v>
      </c>
      <c r="E5" s="2">
        <f t="shared" ref="E5:K5" si="4">RANDBETWEEN(35,99)</f>
        <v>92</v>
      </c>
      <c r="F5" s="2">
        <f t="shared" si="4"/>
        <v>73</v>
      </c>
      <c r="G5" s="2">
        <f t="shared" si="4"/>
        <v>61</v>
      </c>
      <c r="H5" s="2">
        <f t="shared" si="4"/>
        <v>88</v>
      </c>
      <c r="I5" s="2">
        <f t="shared" si="4"/>
        <v>84</v>
      </c>
      <c r="J5" s="2">
        <f t="shared" si="4"/>
        <v>95</v>
      </c>
      <c r="K5" s="2">
        <f t="shared" si="4"/>
        <v>54</v>
      </c>
    </row>
    <row r="6">
      <c r="A6" s="6">
        <v>210005.0</v>
      </c>
      <c r="B6" s="11" t="s">
        <v>42</v>
      </c>
      <c r="C6" s="1" t="s">
        <v>43</v>
      </c>
      <c r="D6" s="7" t="s">
        <v>23</v>
      </c>
      <c r="E6" s="2">
        <f t="shared" ref="E6:K6" si="5">RANDBETWEEN(35,99)</f>
        <v>83</v>
      </c>
      <c r="F6" s="2">
        <f t="shared" si="5"/>
        <v>41</v>
      </c>
      <c r="G6" s="2">
        <f t="shared" si="5"/>
        <v>72</v>
      </c>
      <c r="H6" s="2">
        <f t="shared" si="5"/>
        <v>95</v>
      </c>
      <c r="I6" s="2">
        <f t="shared" si="5"/>
        <v>46</v>
      </c>
      <c r="J6" s="2">
        <f t="shared" si="5"/>
        <v>83</v>
      </c>
      <c r="K6" s="2">
        <f t="shared" si="5"/>
        <v>66</v>
      </c>
    </row>
    <row r="7">
      <c r="A7" s="6">
        <v>210006.0</v>
      </c>
      <c r="B7" s="11" t="s">
        <v>44</v>
      </c>
      <c r="C7" s="1" t="s">
        <v>45</v>
      </c>
      <c r="D7" s="7" t="s">
        <v>16</v>
      </c>
      <c r="E7" s="2">
        <f t="shared" ref="E7:K7" si="6">RANDBETWEEN(35,99)</f>
        <v>48</v>
      </c>
      <c r="F7" s="2">
        <f t="shared" si="6"/>
        <v>40</v>
      </c>
      <c r="G7" s="2">
        <f t="shared" si="6"/>
        <v>95</v>
      </c>
      <c r="H7" s="2">
        <f t="shared" si="6"/>
        <v>71</v>
      </c>
      <c r="I7" s="2">
        <f t="shared" si="6"/>
        <v>55</v>
      </c>
      <c r="J7" s="2">
        <f t="shared" si="6"/>
        <v>64</v>
      </c>
      <c r="K7" s="2">
        <f t="shared" si="6"/>
        <v>94</v>
      </c>
    </row>
    <row r="8">
      <c r="A8" s="6">
        <v>210007.0</v>
      </c>
      <c r="B8" s="11" t="s">
        <v>46</v>
      </c>
      <c r="C8" s="1" t="s">
        <v>47</v>
      </c>
      <c r="D8" s="7" t="s">
        <v>23</v>
      </c>
      <c r="E8" s="2">
        <f t="shared" ref="E8:K8" si="7">RANDBETWEEN(35,99)</f>
        <v>91</v>
      </c>
      <c r="F8" s="2">
        <f t="shared" si="7"/>
        <v>67</v>
      </c>
      <c r="G8" s="2">
        <f t="shared" si="7"/>
        <v>78</v>
      </c>
      <c r="H8" s="2">
        <f t="shared" si="7"/>
        <v>81</v>
      </c>
      <c r="I8" s="2">
        <f t="shared" si="7"/>
        <v>97</v>
      </c>
      <c r="J8" s="2">
        <f t="shared" si="7"/>
        <v>98</v>
      </c>
      <c r="K8" s="2">
        <f t="shared" si="7"/>
        <v>72</v>
      </c>
    </row>
    <row r="9">
      <c r="A9" s="6">
        <v>210008.0</v>
      </c>
      <c r="B9" s="11" t="s">
        <v>48</v>
      </c>
      <c r="C9" s="1" t="s">
        <v>49</v>
      </c>
      <c r="D9" s="7" t="s">
        <v>23</v>
      </c>
      <c r="E9" s="2">
        <f t="shared" ref="E9:K9" si="8">RANDBETWEEN(35,99)</f>
        <v>85</v>
      </c>
      <c r="F9" s="2">
        <f t="shared" si="8"/>
        <v>59</v>
      </c>
      <c r="G9" s="2">
        <f t="shared" si="8"/>
        <v>68</v>
      </c>
      <c r="H9" s="2">
        <f t="shared" si="8"/>
        <v>76</v>
      </c>
      <c r="I9" s="2">
        <f t="shared" si="8"/>
        <v>89</v>
      </c>
      <c r="J9" s="2">
        <f t="shared" si="8"/>
        <v>52</v>
      </c>
      <c r="K9" s="2">
        <f t="shared" si="8"/>
        <v>63</v>
      </c>
    </row>
    <row r="10">
      <c r="A10" s="6">
        <v>210009.0</v>
      </c>
      <c r="B10" s="11" t="s">
        <v>50</v>
      </c>
      <c r="C10" s="1" t="s">
        <v>51</v>
      </c>
      <c r="D10" s="7" t="s">
        <v>16</v>
      </c>
      <c r="E10" s="2">
        <f t="shared" ref="E10:K10" si="9">RANDBETWEEN(35,99)</f>
        <v>70</v>
      </c>
      <c r="F10" s="2">
        <f t="shared" si="9"/>
        <v>60</v>
      </c>
      <c r="G10" s="2">
        <f t="shared" si="9"/>
        <v>75</v>
      </c>
      <c r="H10" s="2">
        <f t="shared" si="9"/>
        <v>39</v>
      </c>
      <c r="I10" s="2">
        <f t="shared" si="9"/>
        <v>74</v>
      </c>
      <c r="J10" s="2">
        <f t="shared" si="9"/>
        <v>47</v>
      </c>
      <c r="K10" s="2">
        <f t="shared" si="9"/>
        <v>81</v>
      </c>
    </row>
    <row r="11">
      <c r="A11" s="6">
        <v>210010.0</v>
      </c>
      <c r="B11" s="11" t="s">
        <v>52</v>
      </c>
      <c r="C11" s="1" t="s">
        <v>53</v>
      </c>
      <c r="D11" s="7" t="s">
        <v>23</v>
      </c>
      <c r="E11" s="2">
        <f t="shared" ref="E11:K11" si="10">RANDBETWEEN(35,99)</f>
        <v>35</v>
      </c>
      <c r="F11" s="2">
        <f t="shared" si="10"/>
        <v>59</v>
      </c>
      <c r="G11" s="2">
        <f t="shared" si="10"/>
        <v>68</v>
      </c>
      <c r="H11" s="2">
        <f t="shared" si="10"/>
        <v>84</v>
      </c>
      <c r="I11" s="2">
        <f t="shared" si="10"/>
        <v>37</v>
      </c>
      <c r="J11" s="2">
        <f t="shared" si="10"/>
        <v>98</v>
      </c>
      <c r="K11" s="2">
        <f t="shared" si="10"/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9.13"/>
  </cols>
  <sheetData>
    <row r="1">
      <c r="A1" s="3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>
      <c r="A2" s="6">
        <v>210011.0</v>
      </c>
      <c r="B2" s="7" t="s">
        <v>24</v>
      </c>
      <c r="C2" s="1" t="s">
        <v>54</v>
      </c>
      <c r="D2" s="7" t="s">
        <v>16</v>
      </c>
      <c r="E2" s="2">
        <f t="shared" ref="E2:K2" si="1">RANDBETWEEN(36,90)</f>
        <v>58</v>
      </c>
      <c r="F2" s="2">
        <f t="shared" si="1"/>
        <v>57</v>
      </c>
      <c r="G2" s="2">
        <f t="shared" si="1"/>
        <v>72</v>
      </c>
      <c r="H2" s="2">
        <f t="shared" si="1"/>
        <v>81</v>
      </c>
      <c r="I2" s="2">
        <f t="shared" si="1"/>
        <v>56</v>
      </c>
      <c r="J2" s="2">
        <f t="shared" si="1"/>
        <v>73</v>
      </c>
      <c r="K2" s="2">
        <f t="shared" si="1"/>
        <v>87</v>
      </c>
      <c r="M2" s="1" t="s">
        <v>35</v>
      </c>
    </row>
    <row r="3">
      <c r="A3" s="6">
        <v>210012.0</v>
      </c>
      <c r="B3" s="7" t="s">
        <v>25</v>
      </c>
      <c r="C3" s="1" t="s">
        <v>55</v>
      </c>
      <c r="D3" s="7" t="s">
        <v>19</v>
      </c>
      <c r="E3" s="2">
        <f t="shared" ref="E3:K3" si="2">RANDBETWEEN(36,90)</f>
        <v>62</v>
      </c>
      <c r="F3" s="2">
        <f t="shared" si="2"/>
        <v>85</v>
      </c>
      <c r="G3" s="2">
        <f t="shared" si="2"/>
        <v>56</v>
      </c>
      <c r="H3" s="2">
        <f t="shared" si="2"/>
        <v>70</v>
      </c>
      <c r="I3" s="2">
        <f t="shared" si="2"/>
        <v>90</v>
      </c>
      <c r="J3" s="2">
        <f t="shared" si="2"/>
        <v>90</v>
      </c>
      <c r="K3" s="2">
        <f t="shared" si="2"/>
        <v>63</v>
      </c>
      <c r="M3" s="12" t="s">
        <v>37</v>
      </c>
    </row>
    <row r="4">
      <c r="A4" s="6">
        <v>210013.0</v>
      </c>
      <c r="B4" s="7" t="s">
        <v>26</v>
      </c>
      <c r="C4" s="1" t="s">
        <v>56</v>
      </c>
      <c r="D4" s="7" t="s">
        <v>19</v>
      </c>
      <c r="E4" s="2">
        <f t="shared" ref="E4:K4" si="3">RANDBETWEEN(36,90)</f>
        <v>83</v>
      </c>
      <c r="F4" s="2">
        <f t="shared" si="3"/>
        <v>79</v>
      </c>
      <c r="G4" s="2">
        <f t="shared" si="3"/>
        <v>54</v>
      </c>
      <c r="H4" s="2">
        <f t="shared" si="3"/>
        <v>36</v>
      </c>
      <c r="I4" s="2">
        <f t="shared" si="3"/>
        <v>57</v>
      </c>
      <c r="J4" s="2">
        <f t="shared" si="3"/>
        <v>71</v>
      </c>
      <c r="K4" s="2">
        <f t="shared" si="3"/>
        <v>57</v>
      </c>
      <c r="M4" s="12" t="s">
        <v>39</v>
      </c>
    </row>
    <row r="5">
      <c r="A5" s="6">
        <v>210014.0</v>
      </c>
      <c r="B5" s="7" t="s">
        <v>27</v>
      </c>
      <c r="C5" s="1" t="s">
        <v>57</v>
      </c>
      <c r="D5" s="7" t="s">
        <v>23</v>
      </c>
      <c r="E5" s="2">
        <f t="shared" ref="E5:K5" si="4">RANDBETWEEN(36,90)</f>
        <v>41</v>
      </c>
      <c r="F5" s="2">
        <f t="shared" si="4"/>
        <v>76</v>
      </c>
      <c r="G5" s="2">
        <f t="shared" si="4"/>
        <v>44</v>
      </c>
      <c r="H5" s="2">
        <f t="shared" si="4"/>
        <v>49</v>
      </c>
      <c r="I5" s="2">
        <f t="shared" si="4"/>
        <v>85</v>
      </c>
      <c r="J5" s="2">
        <f t="shared" si="4"/>
        <v>38</v>
      </c>
      <c r="K5" s="2">
        <f t="shared" si="4"/>
        <v>90</v>
      </c>
    </row>
    <row r="6">
      <c r="A6" s="6">
        <v>210015.0</v>
      </c>
      <c r="B6" s="7" t="s">
        <v>14</v>
      </c>
      <c r="C6" s="1" t="s">
        <v>58</v>
      </c>
      <c r="D6" s="7" t="s">
        <v>23</v>
      </c>
      <c r="E6" s="2">
        <f t="shared" ref="E6:K6" si="5">RANDBETWEEN(36,90)</f>
        <v>57</v>
      </c>
      <c r="F6" s="2">
        <f t="shared" si="5"/>
        <v>55</v>
      </c>
      <c r="G6" s="2">
        <f t="shared" si="5"/>
        <v>39</v>
      </c>
      <c r="H6" s="2">
        <f t="shared" si="5"/>
        <v>79</v>
      </c>
      <c r="I6" s="2">
        <f t="shared" si="5"/>
        <v>51</v>
      </c>
      <c r="J6" s="2">
        <f t="shared" si="5"/>
        <v>87</v>
      </c>
      <c r="K6" s="2">
        <f t="shared" si="5"/>
        <v>89</v>
      </c>
    </row>
    <row r="7">
      <c r="A7" s="6">
        <v>210016.0</v>
      </c>
      <c r="B7" s="7" t="s">
        <v>17</v>
      </c>
      <c r="C7" s="1" t="s">
        <v>59</v>
      </c>
      <c r="D7" s="7" t="s">
        <v>16</v>
      </c>
      <c r="E7" s="2">
        <f t="shared" ref="E7:K7" si="6">RANDBETWEEN(36,90)</f>
        <v>62</v>
      </c>
      <c r="F7" s="2">
        <f t="shared" si="6"/>
        <v>87</v>
      </c>
      <c r="G7" s="2">
        <f t="shared" si="6"/>
        <v>48</v>
      </c>
      <c r="H7" s="2">
        <f t="shared" si="6"/>
        <v>58</v>
      </c>
      <c r="I7" s="2">
        <f t="shared" si="6"/>
        <v>48</v>
      </c>
      <c r="J7" s="2">
        <f t="shared" si="6"/>
        <v>57</v>
      </c>
      <c r="K7" s="2">
        <f t="shared" si="6"/>
        <v>88</v>
      </c>
    </row>
    <row r="8">
      <c r="A8" s="6">
        <v>210017.0</v>
      </c>
      <c r="B8" s="7" t="s">
        <v>20</v>
      </c>
      <c r="C8" s="1" t="s">
        <v>60</v>
      </c>
      <c r="D8" s="7" t="s">
        <v>23</v>
      </c>
      <c r="E8" s="2">
        <f t="shared" ref="E8:K8" si="7">RANDBETWEEN(36,90)</f>
        <v>84</v>
      </c>
      <c r="F8" s="2">
        <f t="shared" si="7"/>
        <v>79</v>
      </c>
      <c r="G8" s="2">
        <f t="shared" si="7"/>
        <v>80</v>
      </c>
      <c r="H8" s="2">
        <f t="shared" si="7"/>
        <v>56</v>
      </c>
      <c r="I8" s="2">
        <f t="shared" si="7"/>
        <v>65</v>
      </c>
      <c r="J8" s="2">
        <f t="shared" si="7"/>
        <v>65</v>
      </c>
      <c r="K8" s="2">
        <f t="shared" si="7"/>
        <v>83</v>
      </c>
    </row>
    <row r="9">
      <c r="A9" s="6">
        <v>210018.0</v>
      </c>
      <c r="B9" s="7" t="s">
        <v>28</v>
      </c>
      <c r="C9" s="1" t="s">
        <v>61</v>
      </c>
      <c r="D9" s="7" t="s">
        <v>23</v>
      </c>
      <c r="E9" s="2">
        <f t="shared" ref="E9:K9" si="8">RANDBETWEEN(36,90)</f>
        <v>55</v>
      </c>
      <c r="F9" s="2">
        <f t="shared" si="8"/>
        <v>70</v>
      </c>
      <c r="G9" s="2">
        <f t="shared" si="8"/>
        <v>76</v>
      </c>
      <c r="H9" s="2">
        <f t="shared" si="8"/>
        <v>53</v>
      </c>
      <c r="I9" s="2">
        <f t="shared" si="8"/>
        <v>69</v>
      </c>
      <c r="J9" s="2">
        <f t="shared" si="8"/>
        <v>59</v>
      </c>
      <c r="K9" s="2">
        <f t="shared" si="8"/>
        <v>41</v>
      </c>
    </row>
    <row r="10">
      <c r="A10" s="6">
        <v>210019.0</v>
      </c>
      <c r="B10" s="7" t="s">
        <v>29</v>
      </c>
      <c r="C10" s="1" t="s">
        <v>62</v>
      </c>
      <c r="D10" s="7" t="s">
        <v>16</v>
      </c>
      <c r="E10" s="2">
        <f t="shared" ref="E10:K10" si="9">RANDBETWEEN(36,90)</f>
        <v>55</v>
      </c>
      <c r="F10" s="2">
        <f t="shared" si="9"/>
        <v>63</v>
      </c>
      <c r="G10" s="2">
        <f t="shared" si="9"/>
        <v>43</v>
      </c>
      <c r="H10" s="2">
        <f t="shared" si="9"/>
        <v>60</v>
      </c>
      <c r="I10" s="2">
        <f t="shared" si="9"/>
        <v>41</v>
      </c>
      <c r="J10" s="2">
        <f t="shared" si="9"/>
        <v>68</v>
      </c>
      <c r="K10" s="2">
        <f t="shared" si="9"/>
        <v>67</v>
      </c>
    </row>
    <row r="11">
      <c r="A11" s="6">
        <v>210020.0</v>
      </c>
      <c r="B11" s="7" t="s">
        <v>30</v>
      </c>
      <c r="C11" s="1" t="s">
        <v>63</v>
      </c>
      <c r="D11" s="7" t="s">
        <v>23</v>
      </c>
      <c r="E11" s="2">
        <f t="shared" ref="E11:K11" si="10">RANDBETWEEN(36,90)</f>
        <v>68</v>
      </c>
      <c r="F11" s="2">
        <f t="shared" si="10"/>
        <v>55</v>
      </c>
      <c r="G11" s="2">
        <f t="shared" si="10"/>
        <v>68</v>
      </c>
      <c r="H11" s="2">
        <f t="shared" si="10"/>
        <v>78</v>
      </c>
      <c r="I11" s="2">
        <f t="shared" si="10"/>
        <v>36</v>
      </c>
      <c r="J11" s="2">
        <f t="shared" si="10"/>
        <v>58</v>
      </c>
      <c r="K11" s="2">
        <f t="shared" si="10"/>
        <v>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>
      <c r="A2" s="6">
        <v>210021.0</v>
      </c>
      <c r="B2" s="13" t="s">
        <v>64</v>
      </c>
      <c r="C2" s="1" t="s">
        <v>65</v>
      </c>
      <c r="D2" s="7" t="s">
        <v>16</v>
      </c>
      <c r="E2" s="2">
        <f t="shared" ref="E2:K2" si="1">RANDBETWEEN(36,90)</f>
        <v>36</v>
      </c>
      <c r="F2" s="2">
        <f t="shared" si="1"/>
        <v>47</v>
      </c>
      <c r="G2" s="2">
        <f t="shared" si="1"/>
        <v>89</v>
      </c>
      <c r="H2" s="2">
        <f t="shared" si="1"/>
        <v>61</v>
      </c>
      <c r="I2" s="2">
        <f t="shared" si="1"/>
        <v>62</v>
      </c>
      <c r="J2" s="2">
        <f t="shared" si="1"/>
        <v>58</v>
      </c>
      <c r="K2" s="2">
        <f t="shared" si="1"/>
        <v>81</v>
      </c>
      <c r="P2" s="1" t="s">
        <v>66</v>
      </c>
    </row>
    <row r="3">
      <c r="A3" s="6">
        <v>210022.0</v>
      </c>
      <c r="B3" s="13" t="s">
        <v>67</v>
      </c>
      <c r="C3" s="1" t="s">
        <v>68</v>
      </c>
      <c r="D3" s="7" t="s">
        <v>19</v>
      </c>
      <c r="E3" s="2">
        <f t="shared" ref="E3:K3" si="2">RANDBETWEEN(36,90)</f>
        <v>84</v>
      </c>
      <c r="F3" s="2">
        <f t="shared" si="2"/>
        <v>37</v>
      </c>
      <c r="G3" s="2">
        <f t="shared" si="2"/>
        <v>46</v>
      </c>
      <c r="H3" s="2">
        <f t="shared" si="2"/>
        <v>46</v>
      </c>
      <c r="I3" s="2">
        <f t="shared" si="2"/>
        <v>44</v>
      </c>
      <c r="J3" s="2">
        <f t="shared" si="2"/>
        <v>76</v>
      </c>
      <c r="K3" s="2">
        <f t="shared" si="2"/>
        <v>84</v>
      </c>
      <c r="P3" s="1" t="s">
        <v>69</v>
      </c>
    </row>
    <row r="4">
      <c r="A4" s="6">
        <v>210023.0</v>
      </c>
      <c r="B4" s="13" t="s">
        <v>70</v>
      </c>
      <c r="C4" s="1" t="s">
        <v>71</v>
      </c>
      <c r="D4" s="7" t="s">
        <v>19</v>
      </c>
      <c r="E4" s="2">
        <f t="shared" ref="E4:K4" si="3">RANDBETWEEN(36,90)</f>
        <v>42</v>
      </c>
      <c r="F4" s="2">
        <f t="shared" si="3"/>
        <v>65</v>
      </c>
      <c r="G4" s="2">
        <f t="shared" si="3"/>
        <v>70</v>
      </c>
      <c r="H4" s="2">
        <f t="shared" si="3"/>
        <v>83</v>
      </c>
      <c r="I4" s="2">
        <f t="shared" si="3"/>
        <v>90</v>
      </c>
      <c r="J4" s="2">
        <f t="shared" si="3"/>
        <v>46</v>
      </c>
      <c r="K4" s="2">
        <f t="shared" si="3"/>
        <v>80</v>
      </c>
      <c r="P4" s="1" t="s">
        <v>72</v>
      </c>
    </row>
    <row r="5">
      <c r="A5" s="6">
        <v>210024.0</v>
      </c>
      <c r="B5" s="13" t="s">
        <v>73</v>
      </c>
      <c r="C5" s="1" t="s">
        <v>74</v>
      </c>
      <c r="D5" s="7" t="s">
        <v>23</v>
      </c>
      <c r="E5" s="2">
        <f t="shared" ref="E5:K5" si="4">RANDBETWEEN(36,90)</f>
        <v>40</v>
      </c>
      <c r="F5" s="2">
        <f t="shared" si="4"/>
        <v>79</v>
      </c>
      <c r="G5" s="2">
        <f t="shared" si="4"/>
        <v>51</v>
      </c>
      <c r="H5" s="2">
        <f t="shared" si="4"/>
        <v>44</v>
      </c>
      <c r="I5" s="2">
        <f t="shared" si="4"/>
        <v>62</v>
      </c>
      <c r="J5" s="2">
        <f t="shared" si="4"/>
        <v>42</v>
      </c>
      <c r="K5" s="2">
        <f t="shared" si="4"/>
        <v>77</v>
      </c>
      <c r="P5" s="1" t="s">
        <v>69</v>
      </c>
    </row>
    <row r="6">
      <c r="A6" s="6">
        <v>210025.0</v>
      </c>
      <c r="B6" s="13" t="s">
        <v>75</v>
      </c>
      <c r="C6" s="1" t="s">
        <v>76</v>
      </c>
      <c r="D6" s="7" t="s">
        <v>23</v>
      </c>
      <c r="E6" s="2">
        <f t="shared" ref="E6:K6" si="5">RANDBETWEEN(36,90)</f>
        <v>79</v>
      </c>
      <c r="F6" s="2">
        <f t="shared" si="5"/>
        <v>47</v>
      </c>
      <c r="G6" s="2">
        <f t="shared" si="5"/>
        <v>51</v>
      </c>
      <c r="H6" s="2">
        <f t="shared" si="5"/>
        <v>75</v>
      </c>
      <c r="I6" s="2">
        <f t="shared" si="5"/>
        <v>55</v>
      </c>
      <c r="J6" s="2">
        <f t="shared" si="5"/>
        <v>55</v>
      </c>
      <c r="K6" s="2">
        <f t="shared" si="5"/>
        <v>43</v>
      </c>
      <c r="P6" s="1" t="s">
        <v>66</v>
      </c>
    </row>
    <row r="7">
      <c r="A7" s="6">
        <v>210026.0</v>
      </c>
      <c r="B7" s="13" t="s">
        <v>77</v>
      </c>
      <c r="C7" s="1" t="s">
        <v>78</v>
      </c>
      <c r="D7" s="7" t="s">
        <v>16</v>
      </c>
      <c r="E7" s="2">
        <f t="shared" ref="E7:K7" si="6">RANDBETWEEN(36,90)</f>
        <v>66</v>
      </c>
      <c r="F7" s="2">
        <f t="shared" si="6"/>
        <v>78</v>
      </c>
      <c r="G7" s="2">
        <f t="shared" si="6"/>
        <v>86</v>
      </c>
      <c r="H7" s="2">
        <f t="shared" si="6"/>
        <v>72</v>
      </c>
      <c r="I7" s="2">
        <f t="shared" si="6"/>
        <v>89</v>
      </c>
      <c r="J7" s="2">
        <f t="shared" si="6"/>
        <v>51</v>
      </c>
      <c r="K7" s="2">
        <f t="shared" si="6"/>
        <v>89</v>
      </c>
      <c r="P7" s="1" t="s">
        <v>66</v>
      </c>
    </row>
    <row r="8">
      <c r="A8" s="6">
        <v>210027.0</v>
      </c>
      <c r="B8" s="13" t="s">
        <v>79</v>
      </c>
      <c r="C8" s="1" t="s">
        <v>80</v>
      </c>
      <c r="D8" s="7" t="s">
        <v>23</v>
      </c>
      <c r="E8" s="2">
        <f t="shared" ref="E8:K8" si="7">RANDBETWEEN(36,90)</f>
        <v>52</v>
      </c>
      <c r="F8" s="2">
        <f t="shared" si="7"/>
        <v>84</v>
      </c>
      <c r="G8" s="2">
        <f t="shared" si="7"/>
        <v>65</v>
      </c>
      <c r="H8" s="2">
        <f t="shared" si="7"/>
        <v>69</v>
      </c>
      <c r="I8" s="2">
        <f t="shared" si="7"/>
        <v>90</v>
      </c>
      <c r="J8" s="2">
        <f t="shared" si="7"/>
        <v>48</v>
      </c>
      <c r="K8" s="2">
        <f t="shared" si="7"/>
        <v>53</v>
      </c>
      <c r="P8" s="1" t="s">
        <v>69</v>
      </c>
    </row>
    <row r="9">
      <c r="A9" s="6">
        <v>210028.0</v>
      </c>
      <c r="B9" s="13" t="s">
        <v>81</v>
      </c>
      <c r="C9" s="1" t="s">
        <v>82</v>
      </c>
      <c r="D9" s="7" t="s">
        <v>23</v>
      </c>
      <c r="E9" s="2">
        <f t="shared" ref="E9:K9" si="8">RANDBETWEEN(36,90)</f>
        <v>50</v>
      </c>
      <c r="F9" s="2">
        <f t="shared" si="8"/>
        <v>66</v>
      </c>
      <c r="G9" s="2">
        <f t="shared" si="8"/>
        <v>48</v>
      </c>
      <c r="H9" s="2">
        <f t="shared" si="8"/>
        <v>81</v>
      </c>
      <c r="I9" s="2">
        <f t="shared" si="8"/>
        <v>46</v>
      </c>
      <c r="J9" s="2">
        <f t="shared" si="8"/>
        <v>66</v>
      </c>
      <c r="K9" s="2">
        <f t="shared" si="8"/>
        <v>85</v>
      </c>
      <c r="P9" s="1" t="s">
        <v>66</v>
      </c>
    </row>
    <row r="10">
      <c r="A10" s="6">
        <v>210029.0</v>
      </c>
      <c r="B10" s="13" t="s">
        <v>83</v>
      </c>
      <c r="C10" s="1" t="s">
        <v>84</v>
      </c>
      <c r="D10" s="7" t="s">
        <v>16</v>
      </c>
      <c r="E10" s="2">
        <f t="shared" ref="E10:K10" si="9">RANDBETWEEN(36,90)</f>
        <v>75</v>
      </c>
      <c r="F10" s="2">
        <f t="shared" si="9"/>
        <v>57</v>
      </c>
      <c r="G10" s="2">
        <f t="shared" si="9"/>
        <v>71</v>
      </c>
      <c r="H10" s="2">
        <f t="shared" si="9"/>
        <v>62</v>
      </c>
      <c r="I10" s="2">
        <f t="shared" si="9"/>
        <v>74</v>
      </c>
      <c r="J10" s="2">
        <f t="shared" si="9"/>
        <v>36</v>
      </c>
      <c r="K10" s="2">
        <f t="shared" si="9"/>
        <v>54</v>
      </c>
      <c r="P10" s="1" t="s">
        <v>69</v>
      </c>
    </row>
    <row r="11">
      <c r="A11" s="6">
        <v>210030.0</v>
      </c>
      <c r="B11" s="13" t="s">
        <v>85</v>
      </c>
      <c r="C11" s="1" t="s">
        <v>86</v>
      </c>
      <c r="D11" s="7" t="s">
        <v>23</v>
      </c>
      <c r="E11" s="2">
        <f t="shared" ref="E11:K11" si="10">RANDBETWEEN(36,90)</f>
        <v>85</v>
      </c>
      <c r="F11" s="2">
        <f t="shared" si="10"/>
        <v>78</v>
      </c>
      <c r="G11" s="2">
        <f t="shared" si="10"/>
        <v>51</v>
      </c>
      <c r="H11" s="2">
        <f t="shared" si="10"/>
        <v>50</v>
      </c>
      <c r="I11" s="2">
        <f t="shared" si="10"/>
        <v>67</v>
      </c>
      <c r="J11" s="2">
        <f t="shared" si="10"/>
        <v>63</v>
      </c>
      <c r="K11" s="2">
        <f t="shared" si="10"/>
        <v>45</v>
      </c>
      <c r="P11" s="1" t="s">
        <v>69</v>
      </c>
    </row>
    <row r="14">
      <c r="A14" s="1" t="s">
        <v>35</v>
      </c>
    </row>
    <row r="15">
      <c r="A15" s="12" t="s">
        <v>37</v>
      </c>
    </row>
    <row r="16">
      <c r="A16" s="12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>
      <c r="A2" s="6">
        <v>210016.0</v>
      </c>
      <c r="B2" s="2" t="str">
        <f t="array" ref="B2">VLOOKUP($A$2,title2,{2,3,4,5,6,7,8,9,10,11},0)</f>
        <v>FIRDOUS JAHAN SALEEMUDDIN SYED</v>
      </c>
      <c r="C2" s="2" t="str">
        <f>VLOOKUP($A$2,title2,3,0)</f>
        <v>Helena</v>
      </c>
      <c r="D2" s="2" t="str">
        <f>VLOOKUP($A$2,title2,columns($A$1:D1),0)</f>
        <v>VIII</v>
      </c>
      <c r="E2" s="2">
        <f>VLOOKUP($A$2,title2,columns($A$1:E1),0)</f>
        <v>62</v>
      </c>
      <c r="F2" s="2">
        <f>VLOOKUP($A$2,title2,columns($A$1:F1),0)</f>
        <v>87</v>
      </c>
      <c r="G2" s="2">
        <f>VLOOKUP($A$2,title2,columns($A$1:G1),0)</f>
        <v>48</v>
      </c>
      <c r="H2" s="2">
        <f>VLOOKUP($A$2,title2,columns($A$1:H1),0)</f>
        <v>58</v>
      </c>
      <c r="I2" s="2">
        <f>VLOOKUP($A$2,title2,columns($A$1:I1),0)</f>
        <v>48</v>
      </c>
      <c r="J2" s="2">
        <f>VLOOKUP($A$2,title2,columns($A$1:J1),0)</f>
        <v>57</v>
      </c>
      <c r="K2" s="2">
        <f>VLOOKUP($A$2,title2,columns($A$1:K1),0)</f>
        <v>88</v>
      </c>
    </row>
    <row r="3">
      <c r="A3" s="6">
        <v>210004.0</v>
      </c>
      <c r="B3" s="2" t="str">
        <f t="array" ref="B3">VLOOKUP($A$3,title1,{2,3,4,5,6,7,8,9,10,11},0)</f>
        <v>Jason Reynolds</v>
      </c>
      <c r="C3" s="2" t="str">
        <f>VLOOKUP($A$3,title1,3,0)</f>
        <v>Kolkata</v>
      </c>
      <c r="D3" s="2" t="str">
        <f>VLOOKUP($A$3,title1,COLUMNS($A$1:D1),0)</f>
        <v>IX</v>
      </c>
      <c r="E3" s="2">
        <f>VLOOKUP($A$3,title1,COLUMNS($A$1:E1),0)</f>
        <v>92</v>
      </c>
      <c r="F3" s="2">
        <f>VLOOKUP($A$3,title1,COLUMNS($A$1:F1),0)</f>
        <v>73</v>
      </c>
      <c r="G3" s="2">
        <f>VLOOKUP($A$3,title1,COLUMNS($A$1:G1),0)</f>
        <v>61</v>
      </c>
      <c r="H3" s="2">
        <f>VLOOKUP($A$3,title1,COLUMNS($A$1:H1),0)</f>
        <v>88</v>
      </c>
      <c r="I3" s="2">
        <f>VLOOKUP($A$3,title1,COLUMNS($A$1:I1),0)</f>
        <v>84</v>
      </c>
      <c r="J3" s="2">
        <f>VLOOKUP($A$3,title1,COLUMNS($A$1:J1),0)</f>
        <v>95</v>
      </c>
      <c r="K3" s="2">
        <f>VLOOKUP($A$3,title1,COLUMNS($A$1:K1),0)</f>
        <v>54</v>
      </c>
    </row>
    <row r="4">
      <c r="A4" s="6">
        <v>210030.0</v>
      </c>
      <c r="B4" s="2" t="str">
        <f>VLOOKUP($A$4,title3,2,0)</f>
        <v>Ashley</v>
      </c>
      <c r="C4" s="2" t="str">
        <f>VLOOKUP($A$4,title3,COLUMNS($A$1:C1),0)</f>
        <v>Manchester</v>
      </c>
      <c r="D4" s="2" t="str">
        <f>VLOOKUP($A$4,title3,COLUMNS($A$1:D1),0)</f>
        <v>IX</v>
      </c>
      <c r="E4" s="2">
        <f>VLOOKUP($A$4,title3,COLUMNS($A$1:E1),0)</f>
        <v>85</v>
      </c>
      <c r="F4" s="2">
        <f>VLOOKUP($A$4,title3,COLUMNS($A$1:F1),0)</f>
        <v>78</v>
      </c>
      <c r="G4" s="2">
        <f>VLOOKUP($A$4,title3,COLUMNS($A$1:G1),0)</f>
        <v>51</v>
      </c>
      <c r="H4" s="2">
        <f>VLOOKUP($A$4,title3,COLUMNS($A$1:H1),0)</f>
        <v>50</v>
      </c>
      <c r="I4" s="2">
        <f>VLOOKUP($A$4,title3,COLUMNS($A$1:I1),0)</f>
        <v>67</v>
      </c>
      <c r="J4" s="2">
        <f>VLOOKUP($A$4,title3,COLUMNS($A$1:J1),0)</f>
        <v>63</v>
      </c>
      <c r="K4" s="2">
        <f>VLOOKUP($A$4,title3,COLUMNS($A$1:K1),0)</f>
        <v>45</v>
      </c>
    </row>
    <row r="5">
      <c r="A5" s="6">
        <v>210005.0</v>
      </c>
      <c r="B5" s="2" t="str">
        <f t="array" ref="B5">VLOOKUP(A5,title1,{2,3,4,5,6,7,8,9,10,11},0)</f>
        <v>Sarah Brown</v>
      </c>
      <c r="C5" s="2" t="str">
        <f t="array" ref="C5">VLOOKUP(B5,title1,{2,3,4,5,6,7,8,9,10,11},0)</f>
        <v>#N/A</v>
      </c>
      <c r="D5" s="2" t="str">
        <f>VLOOKUP($A$5,title1,COLUMNS($A$1:D1),0)</f>
        <v>IX</v>
      </c>
      <c r="E5" s="2">
        <f>VLOOKUP($A$5,title1,COLUMNS($A$1:E1),0)</f>
        <v>83</v>
      </c>
      <c r="F5" s="2">
        <f>VLOOKUP($A$5,title1,COLUMNS($A$1:F1),0)</f>
        <v>41</v>
      </c>
      <c r="G5" s="2">
        <f>VLOOKUP($A$5,title1,COLUMNS($A$1:G1),0)</f>
        <v>72</v>
      </c>
      <c r="H5" s="2">
        <f>VLOOKUP($A$5,title1,COLUMNS($A$1:H1),0)</f>
        <v>95</v>
      </c>
      <c r="I5" s="2">
        <f>VLOOKUP($A$5,title1,COLUMNS($A$1:I1),0)</f>
        <v>46</v>
      </c>
      <c r="J5" s="2">
        <f>VLOOKUP($A$5,title1,COLUMNS($A$1:J1),0)</f>
        <v>83</v>
      </c>
      <c r="K5" s="2">
        <f>VLOOKUP($A$5,title1,COLUMNS($A$1:K1),0)</f>
        <v>66</v>
      </c>
    </row>
    <row r="6">
      <c r="A6" s="1">
        <v>210029.0</v>
      </c>
      <c r="B6" s="2" t="str">
        <f>VLOOKUP($A$6,title3,COLUMNS($A$1:B1),0)</f>
        <v>James</v>
      </c>
      <c r="C6" s="2" t="str">
        <f>VLOOKUP($A$6,title3,COLUMNS($A$1:C1),0)</f>
        <v>Leeds</v>
      </c>
      <c r="D6" s="2" t="str">
        <f>VLOOKUP($A$6,title3,COLUMNS($A$1:D1),0)</f>
        <v>VIII</v>
      </c>
      <c r="E6" s="2">
        <f>VLOOKUP($A$6,title3,COLUMNS($A$1:E1),0)</f>
        <v>75</v>
      </c>
      <c r="F6" s="2">
        <f>VLOOKUP($A$6,title3,COLUMNS($A$1:F1),0)</f>
        <v>57</v>
      </c>
      <c r="G6" s="2">
        <f>VLOOKUP($A$6,title3,COLUMNS($A$1:G1),0)</f>
        <v>71</v>
      </c>
      <c r="H6" s="2">
        <f>VLOOKUP($A$6,title3,COLUMNS($A$1:H1),0)</f>
        <v>62</v>
      </c>
      <c r="I6" s="2">
        <f>VLOOKUP($A$6,title3,COLUMNS($A$1:I1),0)</f>
        <v>74</v>
      </c>
      <c r="J6" s="2">
        <f>VLOOKUP($A$6,title3,COLUMNS($A$1:J1),0)</f>
        <v>36</v>
      </c>
      <c r="K6" s="2">
        <f>VLOOKUP($A$6,title3,COLUMNS($A$1:K1),0)</f>
        <v>54</v>
      </c>
    </row>
    <row r="9">
      <c r="A9" s="1">
        <v>210007.0</v>
      </c>
      <c r="B9" s="2" t="str">
        <f>VLOOKUP($A$9,title1,COLUMNS($A$1:B1),0)</f>
        <v>Amanda White</v>
      </c>
      <c r="C9" s="2" t="str">
        <f>VLOOKUP($A$9,title1,COLUMNS($A$1:C1),0)</f>
        <v>Nagpur</v>
      </c>
      <c r="D9" s="2" t="str">
        <f>VLOOKUP($A$9,title1,COLUMNS($A$1:D1),0)</f>
        <v>IX</v>
      </c>
      <c r="E9" s="2">
        <f>VLOOKUP($A$9,title1,COLUMNS($A$1:E1),0)</f>
        <v>91</v>
      </c>
      <c r="F9" s="2">
        <f>VLOOKUP($A$9,title1,COLUMNS($A$1:F1),0)</f>
        <v>67</v>
      </c>
      <c r="G9" s="2">
        <f>VLOOKUP($A$9,title1,COLUMNS($A$1:G1),0)</f>
        <v>78</v>
      </c>
      <c r="H9" s="2">
        <f>VLOOKUP($A$9,title1,COLUMNS($A$1:H1),0)</f>
        <v>81</v>
      </c>
      <c r="I9" s="2">
        <f>VLOOKUP($A$9,title1,COLUMNS($A$1:I1),0)</f>
        <v>97</v>
      </c>
      <c r="J9" s="2">
        <f>VLOOKUP($A$9,title1,COLUMNS($A$1:J1),0)</f>
        <v>98</v>
      </c>
      <c r="K9" s="2">
        <f>VLOOKUP($A$9,title1,COLUMNS($A$1:K1),0)</f>
        <v>72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87</v>
      </c>
      <c r="B1" s="14" t="s">
        <v>88</v>
      </c>
      <c r="C1" s="14" t="s">
        <v>5</v>
      </c>
      <c r="D1" s="14" t="s">
        <v>89</v>
      </c>
      <c r="E1" s="14" t="s">
        <v>90</v>
      </c>
    </row>
    <row r="2">
      <c r="A2" s="13" t="s">
        <v>91</v>
      </c>
      <c r="C2" s="2" t="str">
        <f>textsplit</f>
        <v>#NAME?</v>
      </c>
      <c r="F2" s="1" t="s">
        <v>92</v>
      </c>
      <c r="N2" s="13" t="s">
        <v>93</v>
      </c>
      <c r="O2" s="13"/>
      <c r="P2" s="13">
        <v>10001.0</v>
      </c>
    </row>
    <row r="3">
      <c r="A3" s="13" t="s">
        <v>94</v>
      </c>
      <c r="F3" s="1" t="s">
        <v>95</v>
      </c>
      <c r="N3" s="13" t="s">
        <v>96</v>
      </c>
      <c r="O3" s="13"/>
      <c r="P3" s="13">
        <v>90001.0</v>
      </c>
    </row>
    <row r="4">
      <c r="A4" s="13" t="s">
        <v>97</v>
      </c>
      <c r="N4" s="13" t="s">
        <v>98</v>
      </c>
      <c r="O4" s="13"/>
      <c r="P4" s="13">
        <v>60601.0</v>
      </c>
    </row>
    <row r="5">
      <c r="A5" s="13" t="s">
        <v>99</v>
      </c>
      <c r="N5" s="13" t="s">
        <v>100</v>
      </c>
      <c r="O5" s="13"/>
      <c r="P5" s="13">
        <v>77001.0</v>
      </c>
    </row>
    <row r="6">
      <c r="A6" s="13" t="s">
        <v>101</v>
      </c>
      <c r="N6" s="13" t="s">
        <v>102</v>
      </c>
      <c r="O6" s="13"/>
      <c r="P6" s="13">
        <v>85001.0</v>
      </c>
    </row>
    <row r="7">
      <c r="A7" s="13" t="s">
        <v>103</v>
      </c>
      <c r="N7" s="13" t="s">
        <v>104</v>
      </c>
      <c r="O7" s="13"/>
      <c r="P7" s="13">
        <v>19019.0</v>
      </c>
    </row>
    <row r="8">
      <c r="A8" s="13" t="s">
        <v>105</v>
      </c>
      <c r="N8" s="13" t="s">
        <v>106</v>
      </c>
      <c r="O8" s="13"/>
      <c r="P8" s="13">
        <v>78201.0</v>
      </c>
    </row>
    <row r="9">
      <c r="A9" s="13" t="s">
        <v>107</v>
      </c>
      <c r="N9" s="13" t="s">
        <v>108</v>
      </c>
      <c r="O9" s="13"/>
      <c r="P9" s="13">
        <v>92101.0</v>
      </c>
    </row>
    <row r="10">
      <c r="A10" s="13" t="s">
        <v>109</v>
      </c>
      <c r="N10" s="13" t="s">
        <v>110</v>
      </c>
      <c r="O10" s="13"/>
      <c r="P10" s="13">
        <v>75201.0</v>
      </c>
    </row>
    <row r="11">
      <c r="A11" s="13" t="s">
        <v>111</v>
      </c>
      <c r="N11" s="13" t="s">
        <v>112</v>
      </c>
      <c r="O11" s="13"/>
      <c r="P11" s="13">
        <v>95101.0</v>
      </c>
    </row>
    <row r="12">
      <c r="A12" s="13" t="s">
        <v>113</v>
      </c>
    </row>
    <row r="13">
      <c r="A13" s="13" t="s">
        <v>114</v>
      </c>
    </row>
    <row r="14">
      <c r="A14" s="13" t="s">
        <v>115</v>
      </c>
    </row>
    <row r="15">
      <c r="A15" s="13" t="s">
        <v>116</v>
      </c>
    </row>
    <row r="16">
      <c r="A16" s="13" t="s">
        <v>117</v>
      </c>
    </row>
    <row r="17">
      <c r="A17" s="13" t="s">
        <v>118</v>
      </c>
    </row>
    <row r="18">
      <c r="A18" s="13" t="s">
        <v>119</v>
      </c>
    </row>
    <row r="19">
      <c r="A19" s="13" t="s">
        <v>120</v>
      </c>
    </row>
    <row r="20">
      <c r="A20" s="13" t="s">
        <v>121</v>
      </c>
    </row>
    <row r="21">
      <c r="A21" s="13" t="s">
        <v>122</v>
      </c>
    </row>
    <row r="24">
      <c r="C24" s="13" t="s">
        <v>64</v>
      </c>
      <c r="D24" s="13" t="s">
        <v>93</v>
      </c>
      <c r="E24" s="13" t="s">
        <v>123</v>
      </c>
      <c r="F24" s="13">
        <v>10001.0</v>
      </c>
    </row>
    <row r="25">
      <c r="C25" s="13" t="s">
        <v>67</v>
      </c>
      <c r="D25" s="13" t="s">
        <v>96</v>
      </c>
      <c r="E25" s="13" t="s">
        <v>124</v>
      </c>
      <c r="F25" s="13">
        <v>90001.0</v>
      </c>
    </row>
    <row r="26">
      <c r="C26" s="13" t="s">
        <v>70</v>
      </c>
      <c r="D26" s="13" t="s">
        <v>98</v>
      </c>
      <c r="E26" s="13" t="s">
        <v>125</v>
      </c>
      <c r="F26" s="13">
        <v>60601.0</v>
      </c>
    </row>
    <row r="27">
      <c r="C27" s="13" t="s">
        <v>73</v>
      </c>
      <c r="D27" s="13" t="s">
        <v>100</v>
      </c>
      <c r="E27" s="13" t="s">
        <v>126</v>
      </c>
      <c r="F27" s="13">
        <v>77001.0</v>
      </c>
    </row>
    <row r="28">
      <c r="C28" s="13" t="s">
        <v>75</v>
      </c>
      <c r="D28" s="13" t="s">
        <v>102</v>
      </c>
      <c r="E28" s="13" t="s">
        <v>127</v>
      </c>
      <c r="F28" s="13">
        <v>85001.0</v>
      </c>
    </row>
    <row r="29">
      <c r="C29" s="13" t="s">
        <v>77</v>
      </c>
      <c r="D29" s="13" t="s">
        <v>104</v>
      </c>
      <c r="E29" s="13" t="s">
        <v>128</v>
      </c>
      <c r="F29" s="13">
        <v>19019.0</v>
      </c>
    </row>
    <row r="30">
      <c r="C30" s="13" t="s">
        <v>79</v>
      </c>
      <c r="D30" s="13" t="s">
        <v>106</v>
      </c>
      <c r="E30" s="13" t="s">
        <v>126</v>
      </c>
      <c r="F30" s="13">
        <v>78201.0</v>
      </c>
    </row>
    <row r="31">
      <c r="C31" s="13" t="s">
        <v>81</v>
      </c>
      <c r="D31" s="13" t="s">
        <v>108</v>
      </c>
      <c r="E31" s="13" t="s">
        <v>124</v>
      </c>
      <c r="F31" s="13">
        <v>92101.0</v>
      </c>
    </row>
    <row r="32">
      <c r="C32" s="13" t="s">
        <v>83</v>
      </c>
      <c r="D32" s="13" t="s">
        <v>110</v>
      </c>
      <c r="E32" s="13" t="s">
        <v>126</v>
      </c>
      <c r="F32" s="13">
        <v>75201.0</v>
      </c>
    </row>
    <row r="33">
      <c r="C33" s="13" t="s">
        <v>85</v>
      </c>
      <c r="D33" s="13" t="s">
        <v>112</v>
      </c>
      <c r="E33" s="13" t="s">
        <v>124</v>
      </c>
      <c r="F33" s="13">
        <v>95101.0</v>
      </c>
    </row>
    <row r="34">
      <c r="C34" s="13" t="s">
        <v>129</v>
      </c>
      <c r="D34" s="13" t="s">
        <v>130</v>
      </c>
      <c r="E34" s="13" t="s">
        <v>126</v>
      </c>
      <c r="F34" s="13">
        <v>73301.0</v>
      </c>
    </row>
    <row r="35">
      <c r="C35" s="13" t="s">
        <v>131</v>
      </c>
      <c r="D35" s="13" t="s">
        <v>132</v>
      </c>
      <c r="E35" s="13" t="s">
        <v>133</v>
      </c>
      <c r="F35" s="13">
        <v>32099.0</v>
      </c>
    </row>
    <row r="36">
      <c r="C36" s="13" t="s">
        <v>134</v>
      </c>
      <c r="D36" s="13" t="s">
        <v>135</v>
      </c>
      <c r="E36" s="13" t="s">
        <v>124</v>
      </c>
      <c r="F36" s="13">
        <v>94101.0</v>
      </c>
    </row>
    <row r="37">
      <c r="C37" s="13" t="s">
        <v>136</v>
      </c>
      <c r="D37" s="13" t="s">
        <v>137</v>
      </c>
      <c r="E37" s="13" t="s">
        <v>138</v>
      </c>
      <c r="F37" s="13">
        <v>43085.0</v>
      </c>
    </row>
    <row r="38">
      <c r="C38" s="13" t="s">
        <v>139</v>
      </c>
      <c r="D38" s="13" t="s">
        <v>140</v>
      </c>
      <c r="E38" s="13" t="s">
        <v>126</v>
      </c>
      <c r="F38" s="13">
        <v>76101.0</v>
      </c>
    </row>
    <row r="39">
      <c r="C39" s="13" t="s">
        <v>141</v>
      </c>
      <c r="D39" s="13" t="s">
        <v>142</v>
      </c>
      <c r="E39" s="13" t="s">
        <v>143</v>
      </c>
      <c r="F39" s="13">
        <v>46201.0</v>
      </c>
    </row>
    <row r="40">
      <c r="C40" s="13" t="s">
        <v>144</v>
      </c>
      <c r="D40" s="13" t="s">
        <v>145</v>
      </c>
      <c r="E40" s="13" t="s">
        <v>146</v>
      </c>
      <c r="F40" s="13">
        <v>28201.0</v>
      </c>
    </row>
    <row r="41">
      <c r="C41" s="13" t="s">
        <v>147</v>
      </c>
      <c r="D41" s="13" t="s">
        <v>148</v>
      </c>
      <c r="E41" s="13" t="s">
        <v>149</v>
      </c>
      <c r="F41" s="13">
        <v>98101.0</v>
      </c>
    </row>
    <row r="42">
      <c r="C42" s="13" t="s">
        <v>150</v>
      </c>
      <c r="D42" s="13" t="s">
        <v>56</v>
      </c>
      <c r="E42" s="13" t="s">
        <v>151</v>
      </c>
      <c r="F42" s="13">
        <v>80014.0</v>
      </c>
    </row>
    <row r="43">
      <c r="C43" s="13" t="s">
        <v>152</v>
      </c>
      <c r="D43" s="13" t="s">
        <v>153</v>
      </c>
      <c r="E43" s="13" t="s">
        <v>154</v>
      </c>
      <c r="F43" s="13">
        <v>20001.0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15" t="s">
        <v>155</v>
      </c>
      <c r="E1" s="8"/>
      <c r="L1" s="2" t="str">
        <f t="shared" ref="L1:L3" si="1">UNICHAR(112)</f>
        <v>p</v>
      </c>
      <c r="M1" s="2" t="str">
        <f t="shared" ref="M1:M4" si="2">UNICHAR(204)</f>
        <v>Ì</v>
      </c>
      <c r="N1" s="2" t="str">
        <f t="shared" ref="N1:N4" si="3">UNICHAR(9311)</f>
        <v>⑟</v>
      </c>
      <c r="O1" s="2" t="str">
        <f t="shared" ref="O1:O4" si="4">UNICHAR(100)</f>
        <v>d</v>
      </c>
      <c r="P1" s="2" t="str">
        <f t="shared" ref="P1:P4" si="5">UNICHAR(1000)</f>
        <v>Ϩ</v>
      </c>
    </row>
    <row r="2">
      <c r="A2" s="14" t="s">
        <v>88</v>
      </c>
      <c r="B2" s="14" t="s">
        <v>156</v>
      </c>
      <c r="C2" s="14" t="s">
        <v>157</v>
      </c>
      <c r="D2" s="14" t="s">
        <v>158</v>
      </c>
      <c r="E2" s="16"/>
      <c r="K2" s="17" t="str">
        <f t="shared" ref="K2:K21" si="6">UNICHAR(ROW()+9311)</f>
        <v>②</v>
      </c>
      <c r="L2" s="2" t="str">
        <f t="shared" si="1"/>
        <v>p</v>
      </c>
      <c r="M2" s="2" t="str">
        <f t="shared" si="2"/>
        <v>Ì</v>
      </c>
      <c r="N2" s="2" t="str">
        <f t="shared" si="3"/>
        <v>⑟</v>
      </c>
      <c r="O2" s="2" t="str">
        <f t="shared" si="4"/>
        <v>d</v>
      </c>
      <c r="P2" s="2" t="str">
        <f t="shared" si="5"/>
        <v>Ϩ</v>
      </c>
    </row>
    <row r="3">
      <c r="A3" s="13" t="s">
        <v>159</v>
      </c>
      <c r="B3" s="18">
        <v>27.0</v>
      </c>
      <c r="C3" s="18">
        <v>27.0</v>
      </c>
      <c r="D3" s="18">
        <v>12.0</v>
      </c>
      <c r="E3" s="8"/>
      <c r="F3" s="19" t="s">
        <v>88</v>
      </c>
      <c r="G3" s="20" t="s">
        <v>160</v>
      </c>
      <c r="H3" s="21"/>
      <c r="I3" s="22"/>
      <c r="K3" s="17" t="str">
        <f t="shared" si="6"/>
        <v>③</v>
      </c>
      <c r="L3" s="2" t="str">
        <f t="shared" si="1"/>
        <v>p</v>
      </c>
      <c r="M3" s="2" t="str">
        <f t="shared" si="2"/>
        <v>Ì</v>
      </c>
      <c r="N3" s="2" t="str">
        <f t="shared" si="3"/>
        <v>⑟</v>
      </c>
      <c r="O3" s="2" t="str">
        <f t="shared" si="4"/>
        <v>d</v>
      </c>
      <c r="P3" s="2" t="str">
        <f t="shared" si="5"/>
        <v>Ϩ</v>
      </c>
      <c r="Q3" s="2" t="str">
        <f>UNICHAR(108)</f>
        <v>l</v>
      </c>
    </row>
    <row r="4">
      <c r="A4" s="13" t="s">
        <v>161</v>
      </c>
      <c r="B4" s="18">
        <v>23.0</v>
      </c>
      <c r="C4" s="18">
        <v>16.0</v>
      </c>
      <c r="D4" s="18">
        <v>24.0</v>
      </c>
      <c r="E4" s="8"/>
      <c r="F4" s="23" t="s">
        <v>162</v>
      </c>
      <c r="G4" s="18">
        <f t="array" ref="G4:I4">XLOOKUP(F4,A3:A8,B3:D8)</f>
        <v>18</v>
      </c>
      <c r="H4" s="18">
        <v>19.0</v>
      </c>
      <c r="I4" s="24">
        <v>22.0</v>
      </c>
      <c r="K4" s="17" t="str">
        <f t="shared" si="6"/>
        <v>④</v>
      </c>
      <c r="M4" s="2" t="str">
        <f t="shared" si="2"/>
        <v>Ì</v>
      </c>
      <c r="N4" s="2" t="str">
        <f t="shared" si="3"/>
        <v>⑟</v>
      </c>
      <c r="O4" s="2" t="str">
        <f t="shared" si="4"/>
        <v>d</v>
      </c>
      <c r="P4" s="2" t="str">
        <f t="shared" si="5"/>
        <v>Ϩ</v>
      </c>
    </row>
    <row r="5">
      <c r="A5" s="13" t="s">
        <v>163</v>
      </c>
      <c r="B5" s="18">
        <v>26.0</v>
      </c>
      <c r="C5" s="18">
        <v>25.0</v>
      </c>
      <c r="D5" s="18">
        <v>27.0</v>
      </c>
      <c r="E5" s="8"/>
      <c r="F5" s="13" t="s">
        <v>164</v>
      </c>
      <c r="G5" s="2">
        <f t="array" ref="G5:I5">XLOOKUP(F5,A2:A8,B2:D8)</f>
        <v>16</v>
      </c>
      <c r="H5" s="2">
        <v>23.0</v>
      </c>
      <c r="I5" s="25">
        <v>13.0</v>
      </c>
      <c r="K5" s="17" t="str">
        <f t="shared" si="6"/>
        <v>⑤</v>
      </c>
      <c r="L5" s="1" t="str">
        <f>UNICHAR(9311)</f>
        <v>⑟</v>
      </c>
    </row>
    <row r="6">
      <c r="A6" s="13" t="s">
        <v>162</v>
      </c>
      <c r="B6" s="18">
        <v>18.0</v>
      </c>
      <c r="C6" s="18">
        <v>19.0</v>
      </c>
      <c r="D6" s="18">
        <v>22.0</v>
      </c>
      <c r="E6" s="8"/>
      <c r="F6" s="26"/>
      <c r="I6" s="25"/>
      <c r="K6" s="17" t="str">
        <f t="shared" si="6"/>
        <v>⑥</v>
      </c>
      <c r="L6" s="2" t="str">
        <f t="shared" ref="L6:L21" si="7">UNICHAR(ROW()+9311)</f>
        <v>⑥</v>
      </c>
    </row>
    <row r="7">
      <c r="A7" s="13" t="s">
        <v>164</v>
      </c>
      <c r="B7" s="18">
        <v>16.0</v>
      </c>
      <c r="C7" s="18">
        <v>23.0</v>
      </c>
      <c r="D7" s="18">
        <v>13.0</v>
      </c>
      <c r="E7" s="8"/>
      <c r="F7" s="27" t="s">
        <v>88</v>
      </c>
      <c r="G7" s="14" t="s">
        <v>160</v>
      </c>
      <c r="I7" s="28"/>
      <c r="J7" s="8"/>
      <c r="K7" s="17" t="str">
        <f t="shared" si="6"/>
        <v>⑦</v>
      </c>
      <c r="L7" s="2" t="str">
        <f t="shared" si="7"/>
        <v>⑦</v>
      </c>
    </row>
    <row r="8">
      <c r="A8" s="13" t="s">
        <v>165</v>
      </c>
      <c r="B8" s="18">
        <v>16.0</v>
      </c>
      <c r="C8" s="18">
        <v>18.0</v>
      </c>
      <c r="D8" s="18">
        <v>28.0</v>
      </c>
      <c r="E8" s="8"/>
      <c r="F8" s="23" t="s">
        <v>159</v>
      </c>
      <c r="G8" s="18">
        <f t="array" ref="G8">SUM(XLOOKUP(F8,A3:A8,B3:D8))</f>
        <v>66</v>
      </c>
      <c r="H8" s="8"/>
      <c r="I8" s="29"/>
      <c r="J8" s="16"/>
      <c r="K8" s="17" t="str">
        <f t="shared" si="6"/>
        <v>⑧</v>
      </c>
      <c r="L8" s="2" t="str">
        <f t="shared" si="7"/>
        <v>⑧</v>
      </c>
    </row>
    <row r="9">
      <c r="F9" s="30" t="s">
        <v>164</v>
      </c>
      <c r="G9" s="2">
        <f t="array" ref="G9">sum(xlookup(F9,A3:A8,B3:D8))</f>
        <v>52</v>
      </c>
      <c r="I9" s="25"/>
      <c r="J9" s="8"/>
      <c r="K9" s="17" t="str">
        <f t="shared" si="6"/>
        <v>⑨</v>
      </c>
      <c r="L9" s="2" t="str">
        <f t="shared" si="7"/>
        <v>⑨</v>
      </c>
    </row>
    <row r="10">
      <c r="F10" s="31"/>
      <c r="G10" s="8"/>
      <c r="H10" s="8"/>
      <c r="I10" s="28"/>
      <c r="J10" s="8"/>
      <c r="K10" s="17" t="str">
        <f t="shared" si="6"/>
        <v>⑩</v>
      </c>
      <c r="L10" s="2" t="str">
        <f t="shared" si="7"/>
        <v>⑩</v>
      </c>
    </row>
    <row r="11">
      <c r="F11" s="31"/>
      <c r="G11" s="8"/>
      <c r="H11" s="8"/>
      <c r="I11" s="28"/>
      <c r="J11" s="8"/>
      <c r="K11" s="17" t="str">
        <f t="shared" si="6"/>
        <v>⑪</v>
      </c>
      <c r="L11" s="2" t="str">
        <f t="shared" si="7"/>
        <v>⑪</v>
      </c>
    </row>
    <row r="12">
      <c r="F12" s="26"/>
      <c r="I12" s="28"/>
      <c r="J12" s="8"/>
      <c r="K12" s="17" t="str">
        <f t="shared" si="6"/>
        <v>⑫</v>
      </c>
      <c r="L12" s="2" t="str">
        <f t="shared" si="7"/>
        <v>⑫</v>
      </c>
    </row>
    <row r="13">
      <c r="F13" s="26"/>
      <c r="I13" s="28"/>
      <c r="J13" s="8"/>
      <c r="K13" s="17" t="str">
        <f t="shared" si="6"/>
        <v>⑬</v>
      </c>
      <c r="L13" s="2" t="str">
        <f t="shared" si="7"/>
        <v>⑬</v>
      </c>
      <c r="M13" s="2">
        <f>row()</f>
        <v>13</v>
      </c>
      <c r="N13" s="2">
        <f>COLUMN()</f>
        <v>14</v>
      </c>
    </row>
    <row r="14">
      <c r="F14" s="31"/>
      <c r="G14" s="8"/>
      <c r="H14" s="8"/>
      <c r="I14" s="28"/>
      <c r="J14" s="8"/>
      <c r="K14" s="17" t="str">
        <f t="shared" si="6"/>
        <v>⑭</v>
      </c>
      <c r="L14" s="2" t="str">
        <f t="shared" si="7"/>
        <v>⑭</v>
      </c>
    </row>
    <row r="15">
      <c r="F15" s="31"/>
      <c r="G15" s="8"/>
      <c r="H15" s="8"/>
      <c r="I15" s="28"/>
      <c r="J15" s="8"/>
      <c r="K15" s="17" t="str">
        <f t="shared" si="6"/>
        <v>⑮</v>
      </c>
      <c r="L15" s="2" t="str">
        <f t="shared" si="7"/>
        <v>⑮</v>
      </c>
    </row>
    <row r="16">
      <c r="F16" s="31"/>
      <c r="G16" s="8"/>
      <c r="H16" s="8"/>
      <c r="I16" s="28"/>
      <c r="J16" s="8"/>
      <c r="K16" s="17" t="str">
        <f t="shared" si="6"/>
        <v>⑯</v>
      </c>
      <c r="L16" s="2" t="str">
        <f t="shared" si="7"/>
        <v>⑯</v>
      </c>
    </row>
    <row r="17">
      <c r="F17" s="27" t="s">
        <v>88</v>
      </c>
      <c r="G17" s="14" t="s">
        <v>160</v>
      </c>
      <c r="I17" s="28"/>
      <c r="J17" s="8"/>
      <c r="K17" s="17" t="str">
        <f t="shared" si="6"/>
        <v>⑰</v>
      </c>
      <c r="L17" s="2" t="str">
        <f t="shared" si="7"/>
        <v>⑰</v>
      </c>
    </row>
    <row r="18">
      <c r="F18" s="32" t="s">
        <v>162</v>
      </c>
      <c r="G18" s="33" t="str">
        <f t="array" ref="G18">XLOOKUP(F18,A3:A8,(B3:B8+C3:C8+D3:D8))</f>
        <v>#N/A</v>
      </c>
      <c r="H18" s="34"/>
      <c r="I18" s="35" t="s">
        <v>166</v>
      </c>
      <c r="J18" s="8"/>
      <c r="K18" s="17" t="str">
        <f t="shared" si="6"/>
        <v>⑱</v>
      </c>
      <c r="L18" s="2" t="str">
        <f t="shared" si="7"/>
        <v>⑱</v>
      </c>
    </row>
    <row r="19">
      <c r="K19" s="17" t="str">
        <f t="shared" si="6"/>
        <v>⑲</v>
      </c>
      <c r="L19" s="2" t="str">
        <f t="shared" si="7"/>
        <v>⑲</v>
      </c>
    </row>
    <row r="20">
      <c r="A20" s="36" t="s">
        <v>167</v>
      </c>
      <c r="B20" s="1" t="s">
        <v>168</v>
      </c>
      <c r="K20" s="17" t="str">
        <f t="shared" si="6"/>
        <v>⑳</v>
      </c>
      <c r="L20" s="2" t="str">
        <f t="shared" si="7"/>
        <v>⑳</v>
      </c>
    </row>
    <row r="21">
      <c r="K21" s="17" t="str">
        <f t="shared" si="6"/>
        <v>⑴</v>
      </c>
      <c r="L21" s="2" t="str">
        <f t="shared" si="7"/>
        <v>⑴</v>
      </c>
    </row>
    <row r="22">
      <c r="A22" s="19" t="s">
        <v>88</v>
      </c>
      <c r="B22" s="20" t="s">
        <v>156</v>
      </c>
      <c r="C22" s="37" t="s">
        <v>169</v>
      </c>
      <c r="D22" s="20" t="s">
        <v>157</v>
      </c>
      <c r="E22" s="38" t="s">
        <v>158</v>
      </c>
      <c r="G22" s="39" t="s">
        <v>169</v>
      </c>
      <c r="H22" s="20" t="s">
        <v>157</v>
      </c>
      <c r="I22" s="38" t="s">
        <v>158</v>
      </c>
      <c r="L22" s="39" t="s">
        <v>169</v>
      </c>
      <c r="M22" s="20" t="s">
        <v>88</v>
      </c>
      <c r="N22" s="38" t="s">
        <v>156</v>
      </c>
    </row>
    <row r="23">
      <c r="A23" s="23" t="s">
        <v>159</v>
      </c>
      <c r="B23" s="18">
        <v>27.0</v>
      </c>
      <c r="C23" s="1" t="s">
        <v>170</v>
      </c>
      <c r="D23" s="18">
        <v>27.0</v>
      </c>
      <c r="E23" s="24">
        <v>12.0</v>
      </c>
      <c r="G23" s="30" t="s">
        <v>171</v>
      </c>
      <c r="H23" s="2">
        <f t="array" ref="H23:I23">XLOOKUP($G$23,C23:C28,D23:E28)</f>
        <v>25</v>
      </c>
      <c r="I23" s="25">
        <v>27.0</v>
      </c>
      <c r="L23" s="30" t="s">
        <v>172</v>
      </c>
      <c r="M23" s="2" t="str">
        <f t="array" ref="M23:N23">XLOOKUP($L$23,C23:C28,A23:B28)</f>
        <v>ghi</v>
      </c>
      <c r="N23" s="25">
        <v>16.0</v>
      </c>
    </row>
    <row r="24">
      <c r="A24" s="23" t="s">
        <v>161</v>
      </c>
      <c r="B24" s="18">
        <v>23.0</v>
      </c>
      <c r="C24" s="1" t="s">
        <v>173</v>
      </c>
      <c r="D24" s="18">
        <v>16.0</v>
      </c>
      <c r="E24" s="24">
        <v>24.0</v>
      </c>
      <c r="G24" s="30" t="s">
        <v>172</v>
      </c>
      <c r="H24" s="2">
        <f t="array" ref="H24:I24">XLOOKUP($G$24,C22:C28,D22:E28)</f>
        <v>23</v>
      </c>
      <c r="I24" s="25">
        <v>13.0</v>
      </c>
      <c r="L24" s="26"/>
      <c r="N24" s="25"/>
    </row>
    <row r="25">
      <c r="A25" s="23" t="s">
        <v>163</v>
      </c>
      <c r="B25" s="18">
        <v>26.0</v>
      </c>
      <c r="C25" s="1" t="s">
        <v>171</v>
      </c>
      <c r="D25" s="18">
        <v>25.0</v>
      </c>
      <c r="E25" s="24">
        <v>27.0</v>
      </c>
      <c r="G25" s="26"/>
      <c r="I25" s="25"/>
      <c r="L25" s="26"/>
      <c r="N25" s="25"/>
    </row>
    <row r="26">
      <c r="A26" s="23" t="s">
        <v>162</v>
      </c>
      <c r="B26" s="18">
        <v>18.0</v>
      </c>
      <c r="C26" s="1" t="s">
        <v>174</v>
      </c>
      <c r="D26" s="18">
        <v>19.0</v>
      </c>
      <c r="E26" s="24">
        <v>22.0</v>
      </c>
      <c r="G26" s="26"/>
      <c r="I26" s="25"/>
      <c r="L26" s="26"/>
      <c r="N26" s="25"/>
    </row>
    <row r="27">
      <c r="A27" s="23" t="s">
        <v>164</v>
      </c>
      <c r="B27" s="18">
        <v>16.0</v>
      </c>
      <c r="C27" s="1" t="s">
        <v>172</v>
      </c>
      <c r="D27" s="18">
        <v>23.0</v>
      </c>
      <c r="E27" s="24">
        <v>13.0</v>
      </c>
      <c r="G27" s="26"/>
      <c r="I27" s="25"/>
      <c r="L27" s="26"/>
      <c r="N27" s="25"/>
    </row>
    <row r="28">
      <c r="A28" s="32" t="s">
        <v>165</v>
      </c>
      <c r="B28" s="33">
        <v>16.0</v>
      </c>
      <c r="C28" s="40" t="s">
        <v>175</v>
      </c>
      <c r="D28" s="33">
        <v>18.0</v>
      </c>
      <c r="E28" s="41">
        <v>28.0</v>
      </c>
      <c r="G28" s="42"/>
      <c r="H28" s="43"/>
      <c r="I28" s="44"/>
      <c r="L28" s="42"/>
      <c r="M28" s="43"/>
      <c r="N28" s="44"/>
    </row>
    <row r="30">
      <c r="A30" s="39" t="s">
        <v>169</v>
      </c>
      <c r="B30" s="20" t="s">
        <v>156</v>
      </c>
      <c r="C30" s="19" t="s">
        <v>88</v>
      </c>
      <c r="D30" s="45"/>
      <c r="E30" s="22"/>
      <c r="G30" s="39" t="s">
        <v>169</v>
      </c>
      <c r="H30" s="19" t="s">
        <v>88</v>
      </c>
      <c r="I30" s="20" t="s">
        <v>156</v>
      </c>
      <c r="J30" s="37" t="s">
        <v>169</v>
      </c>
      <c r="K30" s="20" t="s">
        <v>157</v>
      </c>
      <c r="L30" s="38" t="s">
        <v>158</v>
      </c>
    </row>
    <row r="31">
      <c r="A31" s="30" t="s">
        <v>172</v>
      </c>
      <c r="B31" s="2" t="str">
        <f t="array" ref="B31:C31">XLOOKUP($A$31,C23:C28,A23:B28)</f>
        <v>ghi</v>
      </c>
      <c r="C31" s="2">
        <v>16.0</v>
      </c>
      <c r="E31" s="25"/>
      <c r="G31" s="30" t="s">
        <v>172</v>
      </c>
      <c r="H31" s="2" t="str">
        <f t="array" ref="H31:I31">XLOOKUP($G$31,C23:C28,A23:B28)</f>
        <v>ghi</v>
      </c>
      <c r="I31" s="2">
        <v>16.0</v>
      </c>
      <c r="K31" s="2">
        <f t="array" ref="K31:L31">XLOOKUP($G$31,C23:C28,D23:E28)</f>
        <v>23</v>
      </c>
      <c r="L31" s="25">
        <v>13.0</v>
      </c>
    </row>
    <row r="32">
      <c r="A32" s="30" t="s">
        <v>171</v>
      </c>
      <c r="B32" s="2" t="str">
        <f t="array" ref="B32">XLOOKUP($A$32,C23:C28,MATCH(B30,A22:B22,0))</f>
        <v>#N/A</v>
      </c>
      <c r="E32" s="25"/>
      <c r="G32" s="26"/>
      <c r="L32" s="25"/>
    </row>
    <row r="33">
      <c r="A33" s="26"/>
      <c r="E33" s="25"/>
      <c r="G33" s="26"/>
      <c r="L33" s="25"/>
    </row>
    <row r="34">
      <c r="A34" s="26"/>
      <c r="E34" s="25"/>
      <c r="G34" s="26"/>
      <c r="L34" s="25"/>
    </row>
    <row r="35">
      <c r="A35" s="26"/>
      <c r="E35" s="25"/>
      <c r="G35" s="26"/>
      <c r="L35" s="25"/>
    </row>
    <row r="36">
      <c r="A36" s="42"/>
      <c r="B36" s="43"/>
      <c r="C36" s="43"/>
      <c r="D36" s="43"/>
      <c r="E36" s="44"/>
      <c r="G36" s="26"/>
      <c r="L36" s="25"/>
    </row>
    <row r="37">
      <c r="G37" s="42"/>
      <c r="H37" s="43"/>
      <c r="I37" s="43"/>
      <c r="J37" s="43"/>
      <c r="K37" s="43"/>
      <c r="L37" s="44"/>
    </row>
    <row r="39">
      <c r="I39" s="36" t="s">
        <v>167</v>
      </c>
      <c r="J39" s="1" t="s">
        <v>176</v>
      </c>
    </row>
    <row r="40">
      <c r="A40" s="19" t="s">
        <v>88</v>
      </c>
      <c r="B40" s="46" t="s">
        <v>159</v>
      </c>
      <c r="C40" s="46" t="s">
        <v>161</v>
      </c>
      <c r="D40" s="46" t="s">
        <v>163</v>
      </c>
      <c r="E40" s="46" t="s">
        <v>162</v>
      </c>
      <c r="F40" s="46" t="s">
        <v>164</v>
      </c>
      <c r="G40" s="47" t="s">
        <v>165</v>
      </c>
      <c r="I40" s="19" t="s">
        <v>88</v>
      </c>
      <c r="J40" s="48" t="s">
        <v>159</v>
      </c>
      <c r="K40" s="49" t="s">
        <v>163</v>
      </c>
      <c r="L40" s="50" t="s">
        <v>162</v>
      </c>
      <c r="M40" s="51"/>
      <c r="N40" s="51"/>
      <c r="O40" s="51"/>
    </row>
    <row r="41">
      <c r="A41" s="20" t="s">
        <v>156</v>
      </c>
      <c r="B41" s="52">
        <v>27.0</v>
      </c>
      <c r="C41" s="52">
        <v>23.0</v>
      </c>
      <c r="D41" s="52">
        <v>26.0</v>
      </c>
      <c r="E41" s="52">
        <v>18.0</v>
      </c>
      <c r="F41" s="52">
        <v>16.0</v>
      </c>
      <c r="G41" s="53">
        <v>16.0</v>
      </c>
      <c r="I41" s="19" t="s">
        <v>156</v>
      </c>
      <c r="J41" s="51">
        <f t="shared" ref="J41:J44" si="8">HLOOKUP($J$40,$A$40:$G$44,ROWS($I$40:I41),0)</f>
        <v>27</v>
      </c>
      <c r="K41" s="51">
        <f t="array" ref="K41:K44">XLOOKUP($K$40,B40:G40,B41:G44)</f>
        <v>26</v>
      </c>
      <c r="L41" s="54"/>
      <c r="M41" s="39" t="s">
        <v>169</v>
      </c>
      <c r="N41" s="49" t="s">
        <v>173</v>
      </c>
      <c r="O41" s="50" t="s">
        <v>172</v>
      </c>
    </row>
    <row r="42">
      <c r="A42" s="37" t="s">
        <v>169</v>
      </c>
      <c r="B42" s="55" t="s">
        <v>170</v>
      </c>
      <c r="C42" s="55" t="s">
        <v>173</v>
      </c>
      <c r="D42" s="55" t="s">
        <v>171</v>
      </c>
      <c r="E42" s="55" t="s">
        <v>174</v>
      </c>
      <c r="F42" s="55" t="s">
        <v>172</v>
      </c>
      <c r="G42" s="56" t="s">
        <v>175</v>
      </c>
      <c r="I42" s="39" t="s">
        <v>169</v>
      </c>
      <c r="J42" s="51" t="str">
        <f t="shared" si="8"/>
        <v>1)</v>
      </c>
      <c r="K42" s="51" t="s">
        <v>171</v>
      </c>
      <c r="L42" s="54"/>
      <c r="M42" s="19" t="s">
        <v>157</v>
      </c>
      <c r="N42" s="51">
        <f t="shared" ref="N42:N43" si="9">HLOOKUP($N$41,$A$42:$G$44,rows($M$41:M42),0)</f>
        <v>16</v>
      </c>
      <c r="O42" s="54">
        <f t="array" ref="O42:O43">XLOOKUP($O$41,$B$42:$G$42,B43:G44)</f>
        <v>23</v>
      </c>
    </row>
    <row r="43">
      <c r="A43" s="20" t="s">
        <v>157</v>
      </c>
      <c r="B43" s="52">
        <v>27.0</v>
      </c>
      <c r="C43" s="52">
        <v>16.0</v>
      </c>
      <c r="D43" s="52">
        <v>25.0</v>
      </c>
      <c r="E43" s="52">
        <v>19.0</v>
      </c>
      <c r="F43" s="52">
        <v>23.0</v>
      </c>
      <c r="G43" s="53">
        <v>18.0</v>
      </c>
      <c r="I43" s="19" t="s">
        <v>157</v>
      </c>
      <c r="J43" s="51">
        <f t="shared" si="8"/>
        <v>27</v>
      </c>
      <c r="K43" s="51">
        <v>25.0</v>
      </c>
      <c r="L43" s="54"/>
      <c r="M43" s="57" t="s">
        <v>158</v>
      </c>
      <c r="N43" s="58">
        <f t="shared" si="9"/>
        <v>24</v>
      </c>
      <c r="O43" s="59">
        <v>13.0</v>
      </c>
    </row>
    <row r="44">
      <c r="A44" s="38" t="s">
        <v>158</v>
      </c>
      <c r="B44" s="60">
        <v>12.0</v>
      </c>
      <c r="C44" s="60">
        <v>24.0</v>
      </c>
      <c r="D44" s="60">
        <v>27.0</v>
      </c>
      <c r="E44" s="60">
        <v>22.0</v>
      </c>
      <c r="F44" s="60">
        <v>13.0</v>
      </c>
      <c r="G44" s="61">
        <v>28.0</v>
      </c>
      <c r="I44" s="57" t="s">
        <v>158</v>
      </c>
      <c r="J44" s="58">
        <f t="shared" si="8"/>
        <v>12</v>
      </c>
      <c r="K44" s="58">
        <v>27.0</v>
      </c>
      <c r="L44" s="59"/>
      <c r="M44" s="51"/>
      <c r="N44" s="51"/>
      <c r="O44" s="51"/>
    </row>
    <row r="45">
      <c r="M45" s="39" t="s">
        <v>169</v>
      </c>
      <c r="N45" s="62" t="s">
        <v>172</v>
      </c>
    </row>
    <row r="46">
      <c r="M46" s="19" t="s">
        <v>88</v>
      </c>
      <c r="N46" s="25" t="str">
        <f t="array" ref="N46:N47">XLOOKUP($N$45,B42:G42,B40:G41)</f>
        <v>ghi</v>
      </c>
    </row>
    <row r="47">
      <c r="E47" s="36" t="s">
        <v>177</v>
      </c>
      <c r="I47" s="36" t="s">
        <v>158</v>
      </c>
      <c r="M47" s="63" t="s">
        <v>156</v>
      </c>
      <c r="N47" s="59">
        <v>16.0</v>
      </c>
    </row>
    <row r="48">
      <c r="A48" s="39" t="s">
        <v>178</v>
      </c>
      <c r="B48" s="37" t="s">
        <v>179</v>
      </c>
      <c r="C48" s="64" t="s">
        <v>180</v>
      </c>
      <c r="E48" s="65" t="str">
        <f t="array" ref="E48:E68">TOCOL(A49:C55)</f>
        <v>abc</v>
      </c>
      <c r="I48" s="36" t="s">
        <v>157</v>
      </c>
      <c r="J48" s="2" t="str">
        <f t="array" ref="J48:J49">XLOOKUP($J$49,$B$42:$G$42,B43:G44)</f>
        <v>#REF!</v>
      </c>
    </row>
    <row r="49">
      <c r="A49" s="23" t="s">
        <v>159</v>
      </c>
      <c r="B49" s="1" t="s">
        <v>181</v>
      </c>
      <c r="C49" s="66" t="s">
        <v>182</v>
      </c>
      <c r="E49" s="67" t="s">
        <v>181</v>
      </c>
      <c r="I49" s="36" t="s">
        <v>169</v>
      </c>
      <c r="J49" s="1" t="s">
        <v>170</v>
      </c>
    </row>
    <row r="50">
      <c r="A50" s="23" t="s">
        <v>161</v>
      </c>
      <c r="B50" s="1" t="s">
        <v>183</v>
      </c>
      <c r="C50" s="66" t="s">
        <v>184</v>
      </c>
      <c r="E50" s="67" t="s">
        <v>182</v>
      </c>
      <c r="M50" s="39" t="s">
        <v>169</v>
      </c>
      <c r="N50" s="1" t="s">
        <v>173</v>
      </c>
    </row>
    <row r="51">
      <c r="A51" s="23" t="s">
        <v>163</v>
      </c>
      <c r="B51" s="1" t="s">
        <v>185</v>
      </c>
      <c r="C51" s="66" t="s">
        <v>186</v>
      </c>
      <c r="E51" s="67" t="s">
        <v>161</v>
      </c>
      <c r="M51" s="63" t="s">
        <v>156</v>
      </c>
      <c r="N51" s="2" t="str">
        <f t="array" ref="N51:N52">XLOOKUP($N$50,$B$42:$G$42,B40:G41)</f>
        <v>cde</v>
      </c>
      <c r="O51" s="1" t="s">
        <v>187</v>
      </c>
    </row>
    <row r="52">
      <c r="A52" s="23" t="s">
        <v>162</v>
      </c>
      <c r="B52" s="1" t="s">
        <v>188</v>
      </c>
      <c r="C52" s="66" t="s">
        <v>189</v>
      </c>
      <c r="E52" s="67" t="s">
        <v>183</v>
      </c>
      <c r="I52" s="36" t="s">
        <v>169</v>
      </c>
      <c r="J52" s="1" t="s">
        <v>172</v>
      </c>
      <c r="M52" s="19" t="s">
        <v>88</v>
      </c>
      <c r="N52" s="2">
        <v>23.0</v>
      </c>
      <c r="O52" s="1" t="s">
        <v>190</v>
      </c>
    </row>
    <row r="53">
      <c r="A53" s="23" t="s">
        <v>164</v>
      </c>
      <c r="B53" s="1" t="s">
        <v>191</v>
      </c>
      <c r="C53" s="66" t="s">
        <v>192</v>
      </c>
      <c r="E53" s="67" t="s">
        <v>184</v>
      </c>
      <c r="I53" s="36" t="s">
        <v>158</v>
      </c>
      <c r="J53" s="2">
        <f t="array" ref="J53:J54">XLOOKUP($J$52,$B$42:$G$42,B43:G44)</f>
        <v>23</v>
      </c>
      <c r="K53" s="1" t="s">
        <v>193</v>
      </c>
    </row>
    <row r="54">
      <c r="A54" s="32" t="s">
        <v>165</v>
      </c>
      <c r="B54" s="1" t="s">
        <v>194</v>
      </c>
      <c r="C54" s="66" t="s">
        <v>195</v>
      </c>
      <c r="E54" s="67" t="s">
        <v>163</v>
      </c>
      <c r="I54" s="36" t="s">
        <v>157</v>
      </c>
      <c r="J54" s="2">
        <v>13.0</v>
      </c>
      <c r="K54" s="1" t="s">
        <v>196</v>
      </c>
    </row>
    <row r="55">
      <c r="A55" s="68" t="s">
        <v>197</v>
      </c>
      <c r="B55" s="40" t="s">
        <v>198</v>
      </c>
      <c r="C55" s="69" t="s">
        <v>199</v>
      </c>
      <c r="E55" s="67" t="s">
        <v>185</v>
      </c>
    </row>
    <row r="56">
      <c r="E56" s="67" t="s">
        <v>186</v>
      </c>
    </row>
    <row r="57">
      <c r="A57" s="1" t="s">
        <v>200</v>
      </c>
      <c r="E57" s="67" t="s">
        <v>162</v>
      </c>
    </row>
    <row r="58">
      <c r="E58" s="67" t="s">
        <v>188</v>
      </c>
    </row>
    <row r="59">
      <c r="E59" s="67" t="s">
        <v>189</v>
      </c>
    </row>
    <row r="60">
      <c r="E60" s="67" t="s">
        <v>164</v>
      </c>
    </row>
    <row r="61">
      <c r="E61" s="67" t="s">
        <v>191</v>
      </c>
    </row>
    <row r="62">
      <c r="E62" s="67" t="s">
        <v>192</v>
      </c>
    </row>
    <row r="63">
      <c r="E63" s="67" t="s">
        <v>165</v>
      </c>
    </row>
    <row r="64">
      <c r="E64" s="67" t="s">
        <v>194</v>
      </c>
    </row>
    <row r="65">
      <c r="E65" s="67" t="s">
        <v>195</v>
      </c>
    </row>
    <row r="66">
      <c r="E66" s="67" t="s">
        <v>197</v>
      </c>
    </row>
    <row r="67">
      <c r="E67" s="67" t="s">
        <v>198</v>
      </c>
    </row>
    <row r="68">
      <c r="E68" s="70" t="s">
        <v>199</v>
      </c>
    </row>
    <row r="997">
      <c r="N997" s="2">
        <f>row()</f>
        <v>997</v>
      </c>
      <c r="O997" s="2">
        <f>column()</f>
        <v>15</v>
      </c>
      <c r="Z997" s="2">
        <f>(row()*column())</f>
        <v>25922</v>
      </c>
    </row>
  </sheetData>
  <mergeCells count="4">
    <mergeCell ref="B1:D1"/>
    <mergeCell ref="G3:H3"/>
    <mergeCell ref="G7:H7"/>
    <mergeCell ref="G17:H1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/>
      <c r="B1" s="14" t="s">
        <v>201</v>
      </c>
      <c r="C1" s="14" t="s">
        <v>202</v>
      </c>
    </row>
    <row r="2">
      <c r="A2" s="18"/>
      <c r="B2" s="18">
        <v>35.0</v>
      </c>
      <c r="C2" s="13" t="s">
        <v>203</v>
      </c>
    </row>
    <row r="3">
      <c r="A3" s="18"/>
      <c r="B3" s="18">
        <v>45.0</v>
      </c>
      <c r="C3" s="13" t="s">
        <v>204</v>
      </c>
      <c r="F3" s="71" t="s">
        <v>205</v>
      </c>
      <c r="G3" s="72" t="s">
        <v>88</v>
      </c>
      <c r="H3" s="72" t="s">
        <v>206</v>
      </c>
      <c r="I3" s="72" t="s">
        <v>207</v>
      </c>
    </row>
    <row r="4">
      <c r="A4" s="18"/>
      <c r="B4" s="18">
        <v>65.0</v>
      </c>
      <c r="C4" s="13" t="s">
        <v>208</v>
      </c>
      <c r="F4" s="73"/>
      <c r="G4" s="74"/>
      <c r="H4" s="74"/>
      <c r="I4" s="74"/>
    </row>
    <row r="5">
      <c r="A5" s="18"/>
      <c r="B5" s="18">
        <v>80.0</v>
      </c>
      <c r="C5" s="13" t="s">
        <v>209</v>
      </c>
      <c r="F5" s="73"/>
      <c r="G5" s="74"/>
      <c r="H5" s="74"/>
      <c r="I5" s="74"/>
    </row>
    <row r="6">
      <c r="A6" s="18"/>
      <c r="B6" s="18">
        <v>90.0</v>
      </c>
      <c r="C6" s="13" t="s">
        <v>210</v>
      </c>
      <c r="F6" s="73"/>
      <c r="G6" s="74"/>
      <c r="H6" s="74"/>
      <c r="I6" s="74"/>
    </row>
    <row r="7">
      <c r="F7" s="73"/>
      <c r="G7" s="74"/>
      <c r="H7" s="74"/>
      <c r="I7" s="74"/>
    </row>
    <row r="8">
      <c r="F8" s="73"/>
      <c r="G8" s="74"/>
      <c r="H8" s="74"/>
      <c r="I8" s="74"/>
    </row>
    <row r="9">
      <c r="A9" s="14"/>
      <c r="B9" s="14" t="s">
        <v>4</v>
      </c>
      <c r="C9" s="14" t="s">
        <v>201</v>
      </c>
      <c r="D9" s="14" t="s">
        <v>202</v>
      </c>
      <c r="F9" s="73"/>
      <c r="G9" s="74"/>
      <c r="H9" s="74"/>
      <c r="I9" s="74"/>
    </row>
    <row r="10">
      <c r="B10" s="75" t="s">
        <v>211</v>
      </c>
      <c r="C10" s="18">
        <v>29.0</v>
      </c>
      <c r="D10" s="2" t="str">
        <f t="shared" ref="D10:D29" si="1">LOOKUP(C10,$B$2:$B$6,$C$2:$C$6)</f>
        <v>#N/A</v>
      </c>
    </row>
    <row r="11">
      <c r="B11" s="76" t="s">
        <v>212</v>
      </c>
      <c r="C11" s="18">
        <v>38.0</v>
      </c>
      <c r="D11" s="2" t="str">
        <f t="shared" si="1"/>
        <v>D</v>
      </c>
    </row>
    <row r="12">
      <c r="B12" s="77" t="s">
        <v>213</v>
      </c>
      <c r="C12" s="18">
        <v>66.0</v>
      </c>
      <c r="D12" s="2" t="str">
        <f t="shared" si="1"/>
        <v>B</v>
      </c>
    </row>
    <row r="13">
      <c r="B13" s="76" t="s">
        <v>214</v>
      </c>
      <c r="C13" s="18">
        <v>45.0</v>
      </c>
      <c r="D13" s="2" t="str">
        <f t="shared" si="1"/>
        <v>C</v>
      </c>
      <c r="F13" s="2" t="str">
        <f>LOOKUP(C13,B2:B6,C2:C6)</f>
        <v>C</v>
      </c>
    </row>
    <row r="14">
      <c r="B14" s="77" t="s">
        <v>215</v>
      </c>
      <c r="C14" s="18">
        <v>65.0</v>
      </c>
      <c r="D14" s="2" t="str">
        <f t="shared" si="1"/>
        <v>B</v>
      </c>
    </row>
    <row r="15">
      <c r="B15" s="76" t="s">
        <v>216</v>
      </c>
      <c r="C15" s="18">
        <v>96.0</v>
      </c>
      <c r="D15" s="2" t="str">
        <f t="shared" si="1"/>
        <v>A+</v>
      </c>
      <c r="E15" s="1" t="s">
        <v>210</v>
      </c>
    </row>
    <row r="16">
      <c r="B16" s="77" t="s">
        <v>217</v>
      </c>
      <c r="C16" s="18">
        <v>70.0</v>
      </c>
      <c r="D16" s="2" t="str">
        <f t="shared" si="1"/>
        <v>B</v>
      </c>
    </row>
    <row r="17">
      <c r="B17" s="76" t="s">
        <v>218</v>
      </c>
      <c r="C17" s="18">
        <v>77.0</v>
      </c>
      <c r="D17" s="2" t="str">
        <f t="shared" si="1"/>
        <v>B</v>
      </c>
    </row>
    <row r="18">
      <c r="B18" s="77" t="s">
        <v>219</v>
      </c>
      <c r="C18" s="18">
        <v>95.0</v>
      </c>
      <c r="D18" s="2" t="str">
        <f t="shared" si="1"/>
        <v>A+</v>
      </c>
    </row>
    <row r="19">
      <c r="B19" s="76" t="s">
        <v>220</v>
      </c>
      <c r="C19" s="18">
        <v>69.0</v>
      </c>
      <c r="D19" s="2" t="str">
        <f t="shared" si="1"/>
        <v>B</v>
      </c>
    </row>
    <row r="20">
      <c r="B20" s="77" t="s">
        <v>221</v>
      </c>
      <c r="C20" s="18">
        <v>29.0</v>
      </c>
      <c r="D20" s="2" t="str">
        <f t="shared" si="1"/>
        <v>#N/A</v>
      </c>
    </row>
    <row r="21">
      <c r="B21" s="76" t="s">
        <v>222</v>
      </c>
      <c r="C21" s="18">
        <v>66.0</v>
      </c>
      <c r="D21" s="2" t="str">
        <f t="shared" si="1"/>
        <v>B</v>
      </c>
    </row>
    <row r="22">
      <c r="B22" s="77" t="s">
        <v>223</v>
      </c>
      <c r="C22" s="18">
        <v>34.0</v>
      </c>
      <c r="D22" s="2" t="str">
        <f t="shared" si="1"/>
        <v>#N/A</v>
      </c>
    </row>
    <row r="23">
      <c r="B23" s="76" t="s">
        <v>224</v>
      </c>
      <c r="C23" s="18">
        <v>52.0</v>
      </c>
      <c r="D23" s="2" t="str">
        <f t="shared" si="1"/>
        <v>C</v>
      </c>
    </row>
    <row r="24">
      <c r="B24" s="77" t="s">
        <v>225</v>
      </c>
      <c r="C24" s="18">
        <v>85.0</v>
      </c>
      <c r="D24" s="2" t="str">
        <f t="shared" si="1"/>
        <v>A</v>
      </c>
    </row>
    <row r="25">
      <c r="B25" s="76" t="s">
        <v>226</v>
      </c>
      <c r="C25" s="18">
        <v>79.0</v>
      </c>
      <c r="D25" s="2" t="str">
        <f t="shared" si="1"/>
        <v>B</v>
      </c>
    </row>
    <row r="26">
      <c r="B26" s="77" t="s">
        <v>227</v>
      </c>
      <c r="C26" s="18">
        <v>82.0</v>
      </c>
      <c r="D26" s="2" t="str">
        <f t="shared" si="1"/>
        <v>A</v>
      </c>
    </row>
    <row r="27">
      <c r="B27" s="76" t="s">
        <v>228</v>
      </c>
      <c r="C27" s="18">
        <v>42.0</v>
      </c>
      <c r="D27" s="2" t="str">
        <f t="shared" si="1"/>
        <v>D</v>
      </c>
    </row>
    <row r="28">
      <c r="B28" s="77" t="s">
        <v>229</v>
      </c>
      <c r="C28" s="18">
        <v>89.0</v>
      </c>
      <c r="D28" s="2" t="str">
        <f t="shared" si="1"/>
        <v>A</v>
      </c>
    </row>
    <row r="29">
      <c r="A29" s="13"/>
      <c r="B29" s="76" t="s">
        <v>230</v>
      </c>
      <c r="C29" s="18">
        <v>75.0</v>
      </c>
      <c r="D29" s="2" t="str">
        <f t="shared" si="1"/>
        <v>B</v>
      </c>
    </row>
  </sheetData>
  <hyperlinks>
    <hyperlink r:id="rId1" ref="F3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</cols>
  <sheetData>
    <row r="2">
      <c r="A2" s="15" t="s">
        <v>231</v>
      </c>
      <c r="G2" s="15" t="s">
        <v>231</v>
      </c>
      <c r="M2" s="15" t="s">
        <v>231</v>
      </c>
    </row>
    <row r="3">
      <c r="A3" s="15" t="s">
        <v>232</v>
      </c>
      <c r="C3" s="15" t="s">
        <v>233</v>
      </c>
      <c r="G3" s="15" t="s">
        <v>232</v>
      </c>
      <c r="I3" s="15" t="s">
        <v>233</v>
      </c>
      <c r="M3" s="15" t="s">
        <v>232</v>
      </c>
      <c r="O3" s="15" t="s">
        <v>233</v>
      </c>
    </row>
    <row r="4">
      <c r="A4" s="78" t="s">
        <v>234</v>
      </c>
      <c r="C4" s="79">
        <v>180000.0</v>
      </c>
      <c r="G4" s="80" t="s">
        <v>235</v>
      </c>
      <c r="I4" s="79">
        <v>500000.0</v>
      </c>
      <c r="M4" s="78" t="s">
        <v>236</v>
      </c>
      <c r="O4" s="79">
        <v>2500000.0</v>
      </c>
    </row>
    <row r="5">
      <c r="A5" s="78" t="s">
        <v>237</v>
      </c>
      <c r="C5" s="81">
        <v>0.08</v>
      </c>
      <c r="G5" s="80" t="s">
        <v>237</v>
      </c>
      <c r="I5" s="79">
        <v>9.0</v>
      </c>
      <c r="M5" s="78" t="s">
        <v>237</v>
      </c>
      <c r="O5" s="81">
        <v>0.08</v>
      </c>
    </row>
    <row r="6">
      <c r="A6" s="78" t="s">
        <v>238</v>
      </c>
      <c r="C6" s="79">
        <v>5.0</v>
      </c>
      <c r="G6" s="80" t="s">
        <v>238</v>
      </c>
      <c r="I6" s="79">
        <v>3.0</v>
      </c>
      <c r="M6" s="78" t="s">
        <v>238</v>
      </c>
      <c r="O6" s="79">
        <v>5.0</v>
      </c>
    </row>
    <row r="7">
      <c r="A7" s="78" t="s">
        <v>239</v>
      </c>
      <c r="C7" s="79">
        <f>abs(PMT(C5/12,C6*12,C4))</f>
        <v>3649.750972</v>
      </c>
      <c r="G7" s="80" t="s">
        <v>239</v>
      </c>
      <c r="I7" s="82">
        <f>abs(PMT(I5/12,I6*12,I4))</f>
        <v>375000.0007</v>
      </c>
      <c r="M7" s="78" t="s">
        <v>239</v>
      </c>
      <c r="O7" s="79">
        <f>abs(PMT(O5/12,O6*12,O4))</f>
        <v>50690.98572</v>
      </c>
    </row>
    <row r="8">
      <c r="A8" s="78" t="s">
        <v>237</v>
      </c>
      <c r="C8" s="79">
        <f>abs(IPMT(C5/12,1,C6*12,C4))</f>
        <v>1200</v>
      </c>
      <c r="G8" s="80" t="s">
        <v>240</v>
      </c>
      <c r="I8" s="79">
        <f>abs(IPMT(I5/12,1,I6*12,I4))</f>
        <v>375000</v>
      </c>
      <c r="M8" s="78" t="s">
        <v>240</v>
      </c>
      <c r="O8" s="79">
        <f>ABS(IPMT(O5/12,1,O6*12,O4))</f>
        <v>16666.66667</v>
      </c>
    </row>
    <row r="11">
      <c r="D11" s="13" t="s">
        <v>241</v>
      </c>
    </row>
    <row r="12">
      <c r="D12" s="13" t="s">
        <v>242</v>
      </c>
    </row>
    <row r="16">
      <c r="C16" s="15" t="s">
        <v>232</v>
      </c>
      <c r="E16" s="15" t="s">
        <v>233</v>
      </c>
    </row>
    <row r="17">
      <c r="C17" s="78" t="s">
        <v>234</v>
      </c>
      <c r="E17" s="1">
        <v>2000000.0</v>
      </c>
    </row>
    <row r="18">
      <c r="C18" s="78" t="s">
        <v>237</v>
      </c>
      <c r="E18" s="83">
        <v>0.095</v>
      </c>
    </row>
    <row r="19">
      <c r="C19" s="78" t="s">
        <v>238</v>
      </c>
      <c r="E19" s="1">
        <v>6.0</v>
      </c>
    </row>
    <row r="20">
      <c r="C20" s="78" t="s">
        <v>239</v>
      </c>
      <c r="E20" s="2">
        <f>ABS(PMT(E18/12,E19*12,E17))</f>
        <v>36549.38163</v>
      </c>
    </row>
    <row r="21">
      <c r="C21" s="78" t="s">
        <v>237</v>
      </c>
      <c r="E21" s="2">
        <f>ABS(IPMT(E18/12,1,E19*12,E17))</f>
        <v>15833.33333</v>
      </c>
      <c r="F21" s="2">
        <f>ABS(IPMT(E18/12,2,E19*12,E17))</f>
        <v>15669.33128</v>
      </c>
    </row>
  </sheetData>
  <mergeCells count="48">
    <mergeCell ref="M3:N3"/>
    <mergeCell ref="O3:P3"/>
    <mergeCell ref="A2:D2"/>
    <mergeCell ref="G2:J2"/>
    <mergeCell ref="M2:P2"/>
    <mergeCell ref="A3:B3"/>
    <mergeCell ref="C3:D3"/>
    <mergeCell ref="G3:H3"/>
    <mergeCell ref="I3:J3"/>
    <mergeCell ref="G4:H4"/>
    <mergeCell ref="G5:H5"/>
    <mergeCell ref="G6:H6"/>
    <mergeCell ref="I6:J6"/>
    <mergeCell ref="G7:H7"/>
    <mergeCell ref="I7:J7"/>
    <mergeCell ref="G8:H8"/>
    <mergeCell ref="I8:J8"/>
    <mergeCell ref="M4:N4"/>
    <mergeCell ref="M5:N5"/>
    <mergeCell ref="M6:N6"/>
    <mergeCell ref="O6:P6"/>
    <mergeCell ref="M7:N7"/>
    <mergeCell ref="O7:P7"/>
    <mergeCell ref="M8:N8"/>
    <mergeCell ref="O8:P8"/>
    <mergeCell ref="A4:B4"/>
    <mergeCell ref="C4:D4"/>
    <mergeCell ref="I4:J4"/>
    <mergeCell ref="O4:P4"/>
    <mergeCell ref="C5:D5"/>
    <mergeCell ref="I5:J5"/>
    <mergeCell ref="O5:P5"/>
    <mergeCell ref="A5:B5"/>
    <mergeCell ref="A6:B6"/>
    <mergeCell ref="C6:D6"/>
    <mergeCell ref="A7:B7"/>
    <mergeCell ref="C7:D7"/>
    <mergeCell ref="A8:B8"/>
    <mergeCell ref="C8:D8"/>
    <mergeCell ref="C20:D20"/>
    <mergeCell ref="C21:D21"/>
    <mergeCell ref="D11:E11"/>
    <mergeCell ref="D12:E12"/>
    <mergeCell ref="C16:D16"/>
    <mergeCell ref="E16:F16"/>
    <mergeCell ref="C17:D17"/>
    <mergeCell ref="C18:D18"/>
    <mergeCell ref="C19:D1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88"/>
    <col customWidth="1" min="8" max="8" width="18.63"/>
  </cols>
  <sheetData>
    <row r="1">
      <c r="A1" s="2" t="s">
        <v>243</v>
      </c>
      <c r="B1" s="2" t="s">
        <v>244</v>
      </c>
      <c r="C1" s="2" t="s">
        <v>245</v>
      </c>
      <c r="D1" s="2" t="s">
        <v>246</v>
      </c>
      <c r="G1" s="14" t="s">
        <v>243</v>
      </c>
      <c r="H1" s="14" t="s">
        <v>244</v>
      </c>
      <c r="I1" s="14" t="s">
        <v>245</v>
      </c>
      <c r="J1" s="14" t="s">
        <v>246</v>
      </c>
    </row>
    <row r="2">
      <c r="A2" s="2">
        <v>1.0</v>
      </c>
      <c r="B2" s="2" t="s">
        <v>247</v>
      </c>
      <c r="C2" s="2" t="s">
        <v>248</v>
      </c>
      <c r="D2" s="2" t="s">
        <v>249</v>
      </c>
      <c r="G2" s="2">
        <v>5.0</v>
      </c>
      <c r="H2" s="2" t="str">
        <f t="array" ref="H2:J2">XLOOKUP(G2,A1:A16,B1:D16)</f>
        <v>Priya Reddy</v>
      </c>
      <c r="I2" s="2" t="s">
        <v>250</v>
      </c>
      <c r="J2" s="2" t="s">
        <v>251</v>
      </c>
    </row>
    <row r="3">
      <c r="A3" s="2">
        <v>2.0</v>
      </c>
      <c r="B3" s="2" t="s">
        <v>252</v>
      </c>
      <c r="C3" s="2" t="s">
        <v>253</v>
      </c>
      <c r="D3" s="2" t="s">
        <v>254</v>
      </c>
      <c r="G3" s="1">
        <v>14.0</v>
      </c>
      <c r="H3" s="2" t="str">
        <f t="array" ref="H3:J3">XLOOKUP(G3,A1:A16,B1:D16)</f>
        <v>Rahul Gupta</v>
      </c>
      <c r="I3" s="2" t="s">
        <v>253</v>
      </c>
      <c r="J3" s="2" t="s">
        <v>255</v>
      </c>
    </row>
    <row r="4">
      <c r="A4" s="2">
        <v>3.0</v>
      </c>
      <c r="B4" s="2" t="s">
        <v>256</v>
      </c>
      <c r="C4" s="2" t="s">
        <v>257</v>
      </c>
      <c r="D4" s="2" t="s">
        <v>258</v>
      </c>
      <c r="G4" s="1">
        <v>11.0</v>
      </c>
      <c r="H4" s="2" t="str">
        <f t="array" ref="H4:J4">XLOOKUP($G$4,A1:A16,B1:D16)</f>
        <v>Divya Menon</v>
      </c>
      <c r="I4" s="2" t="s">
        <v>259</v>
      </c>
      <c r="J4" s="2" t="s">
        <v>260</v>
      </c>
    </row>
    <row r="5">
      <c r="A5" s="2">
        <v>4.0</v>
      </c>
      <c r="B5" s="2" t="s">
        <v>261</v>
      </c>
      <c r="C5" s="2" t="s">
        <v>262</v>
      </c>
      <c r="D5" s="2" t="s">
        <v>263</v>
      </c>
      <c r="G5" s="1">
        <v>9.0</v>
      </c>
      <c r="H5" s="2" t="str">
        <f t="array" ref="H5:J5">XLOOKUP(G5,A2:A16,B2:D16)</f>
        <v>Meera Desai</v>
      </c>
      <c r="I5" s="2" t="s">
        <v>262</v>
      </c>
      <c r="J5" s="2" t="s">
        <v>264</v>
      </c>
    </row>
    <row r="6">
      <c r="A6" s="2">
        <v>5.0</v>
      </c>
      <c r="B6" s="2" t="s">
        <v>265</v>
      </c>
      <c r="C6" s="2" t="s">
        <v>250</v>
      </c>
      <c r="D6" s="2" t="s">
        <v>251</v>
      </c>
    </row>
    <row r="7">
      <c r="A7" s="2">
        <v>6.0</v>
      </c>
      <c r="B7" s="2" t="s">
        <v>266</v>
      </c>
      <c r="C7" s="2" t="s">
        <v>259</v>
      </c>
      <c r="D7" s="2" t="s">
        <v>267</v>
      </c>
    </row>
    <row r="8">
      <c r="A8" s="2">
        <v>7.0</v>
      </c>
      <c r="B8" s="2" t="s">
        <v>268</v>
      </c>
      <c r="C8" s="2" t="s">
        <v>257</v>
      </c>
      <c r="D8" s="2" t="s">
        <v>269</v>
      </c>
    </row>
    <row r="9">
      <c r="A9" s="2">
        <v>8.0</v>
      </c>
      <c r="B9" s="2" t="s">
        <v>270</v>
      </c>
      <c r="C9" s="2" t="s">
        <v>248</v>
      </c>
      <c r="D9" s="2" t="s">
        <v>271</v>
      </c>
    </row>
    <row r="10">
      <c r="A10" s="2">
        <v>9.0</v>
      </c>
      <c r="B10" s="2" t="s">
        <v>272</v>
      </c>
      <c r="C10" s="2" t="s">
        <v>262</v>
      </c>
      <c r="D10" s="2" t="s">
        <v>264</v>
      </c>
    </row>
    <row r="11">
      <c r="A11" s="2">
        <v>10.0</v>
      </c>
      <c r="B11" s="2" t="s">
        <v>273</v>
      </c>
      <c r="C11" s="2" t="s">
        <v>253</v>
      </c>
      <c r="D11" s="2" t="s">
        <v>274</v>
      </c>
    </row>
    <row r="12">
      <c r="A12" s="2">
        <v>11.0</v>
      </c>
      <c r="B12" s="2" t="s">
        <v>275</v>
      </c>
      <c r="C12" s="2" t="s">
        <v>259</v>
      </c>
      <c r="D12" s="2" t="s">
        <v>260</v>
      </c>
    </row>
    <row r="13">
      <c r="A13" s="2">
        <v>12.0</v>
      </c>
      <c r="B13" s="2" t="s">
        <v>276</v>
      </c>
      <c r="C13" s="2" t="s">
        <v>250</v>
      </c>
      <c r="D13" s="2" t="s">
        <v>277</v>
      </c>
    </row>
    <row r="14">
      <c r="A14" s="2">
        <v>13.0</v>
      </c>
      <c r="B14" s="2" t="s">
        <v>278</v>
      </c>
      <c r="C14" s="2" t="s">
        <v>248</v>
      </c>
      <c r="D14" s="2" t="s">
        <v>279</v>
      </c>
    </row>
    <row r="15">
      <c r="A15" s="2">
        <v>14.0</v>
      </c>
      <c r="B15" s="2" t="s">
        <v>280</v>
      </c>
      <c r="C15" s="2" t="s">
        <v>253</v>
      </c>
      <c r="D15" s="2" t="s">
        <v>255</v>
      </c>
    </row>
    <row r="16">
      <c r="A16" s="2">
        <v>15.0</v>
      </c>
      <c r="B16" s="2" t="s">
        <v>281</v>
      </c>
      <c r="C16" s="2" t="s">
        <v>257</v>
      </c>
      <c r="D16" s="2" t="s">
        <v>282</v>
      </c>
    </row>
    <row r="18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5" t="s">
        <v>283</v>
      </c>
      <c r="B19" s="86"/>
      <c r="C19" s="86"/>
      <c r="D19" s="86"/>
      <c r="G19" s="85" t="s">
        <v>284</v>
      </c>
      <c r="H19" s="86"/>
      <c r="I19" s="86"/>
      <c r="J19" s="86"/>
      <c r="L19" s="87"/>
      <c r="M19" s="14" t="s">
        <v>285</v>
      </c>
    </row>
    <row r="20">
      <c r="A20" s="88" t="s">
        <v>286</v>
      </c>
      <c r="B20" s="89" t="s">
        <v>287</v>
      </c>
      <c r="C20" s="89" t="s">
        <v>288</v>
      </c>
      <c r="D20" s="90" t="s">
        <v>289</v>
      </c>
      <c r="G20" s="88" t="s">
        <v>290</v>
      </c>
      <c r="H20" s="89" t="s">
        <v>291</v>
      </c>
      <c r="I20" s="91"/>
      <c r="J20" s="90" t="s">
        <v>289</v>
      </c>
      <c r="L20" s="8"/>
      <c r="M20" s="14" t="s">
        <v>292</v>
      </c>
    </row>
    <row r="21">
      <c r="A21" s="92">
        <v>1001.0</v>
      </c>
      <c r="B21" s="10" t="s">
        <v>293</v>
      </c>
      <c r="C21" s="10">
        <v>33.0</v>
      </c>
      <c r="D21" s="93">
        <v>654.0</v>
      </c>
      <c r="G21" s="92" t="s">
        <v>294</v>
      </c>
      <c r="H21" s="10" t="s">
        <v>34</v>
      </c>
      <c r="I21" s="94"/>
      <c r="J21" s="93">
        <v>654.0</v>
      </c>
      <c r="L21" s="8"/>
      <c r="M21" s="13" t="s">
        <v>295</v>
      </c>
    </row>
    <row r="22">
      <c r="A22" s="92">
        <v>1002.0</v>
      </c>
      <c r="B22" s="10" t="s">
        <v>296</v>
      </c>
      <c r="C22" s="10">
        <v>58.0</v>
      </c>
      <c r="D22" s="93">
        <v>446.0</v>
      </c>
      <c r="G22" s="11" t="s">
        <v>297</v>
      </c>
      <c r="H22" s="11" t="s">
        <v>36</v>
      </c>
      <c r="I22" s="95"/>
      <c r="J22" s="11">
        <v>446.0</v>
      </c>
      <c r="L22" s="8"/>
      <c r="M22" s="13" t="s">
        <v>298</v>
      </c>
    </row>
    <row r="23">
      <c r="A23" s="92">
        <v>1003.0</v>
      </c>
      <c r="B23" s="10" t="s">
        <v>299</v>
      </c>
      <c r="C23" s="10">
        <v>54.0</v>
      </c>
      <c r="D23" s="93">
        <v>470.0</v>
      </c>
      <c r="G23" s="11" t="s">
        <v>300</v>
      </c>
      <c r="H23" s="11" t="s">
        <v>38</v>
      </c>
      <c r="I23" s="95"/>
      <c r="J23" s="11">
        <v>470.0</v>
      </c>
      <c r="M23" s="19" t="s">
        <v>286</v>
      </c>
      <c r="N23" s="20" t="s">
        <v>287</v>
      </c>
      <c r="O23" s="20" t="s">
        <v>288</v>
      </c>
      <c r="P23" s="38" t="s">
        <v>289</v>
      </c>
      <c r="Q23" s="20" t="s">
        <v>290</v>
      </c>
      <c r="R23" s="20" t="s">
        <v>291</v>
      </c>
    </row>
    <row r="24">
      <c r="A24" s="92">
        <v>1004.0</v>
      </c>
      <c r="B24" s="10" t="s">
        <v>301</v>
      </c>
      <c r="C24" s="10">
        <v>66.0</v>
      </c>
      <c r="D24" s="93">
        <v>451.0</v>
      </c>
      <c r="G24" s="11" t="s">
        <v>302</v>
      </c>
      <c r="H24" s="11" t="s">
        <v>40</v>
      </c>
      <c r="I24" s="95"/>
      <c r="J24" s="11">
        <v>451.0</v>
      </c>
      <c r="M24" s="96">
        <v>1001.0</v>
      </c>
      <c r="N24" s="13" t="s">
        <v>293</v>
      </c>
      <c r="O24" s="18">
        <v>33.0</v>
      </c>
      <c r="P24" s="24">
        <v>654.0</v>
      </c>
      <c r="Q24" s="2" t="str">
        <f t="shared" ref="Q24:Q26" si="1">XLOOKUP(P24,J20:J70,G20:H70)</f>
        <v>Cozy Corner Café</v>
      </c>
      <c r="R24" s="2" t="s">
        <v>34</v>
      </c>
    </row>
    <row r="25">
      <c r="A25" s="92">
        <v>1005.0</v>
      </c>
      <c r="B25" s="10" t="s">
        <v>303</v>
      </c>
      <c r="C25" s="10">
        <v>19.0</v>
      </c>
      <c r="D25" s="93">
        <v>552.0</v>
      </c>
      <c r="G25" s="11" t="s">
        <v>304</v>
      </c>
      <c r="H25" s="11" t="s">
        <v>42</v>
      </c>
      <c r="I25" s="95"/>
      <c r="J25" s="11">
        <v>552.0</v>
      </c>
      <c r="M25" s="96">
        <v>1002.0</v>
      </c>
      <c r="N25" s="13" t="s">
        <v>296</v>
      </c>
      <c r="O25" s="18">
        <v>58.0</v>
      </c>
      <c r="P25" s="24">
        <v>446.0</v>
      </c>
      <c r="Q25" s="2" t="str">
        <f t="shared" si="1"/>
        <v>Green Thumb Gardening</v>
      </c>
      <c r="R25" s="2" t="s">
        <v>36</v>
      </c>
    </row>
    <row r="26">
      <c r="A26" s="92">
        <v>1006.0</v>
      </c>
      <c r="B26" s="10" t="s">
        <v>305</v>
      </c>
      <c r="C26" s="10">
        <v>65.0</v>
      </c>
      <c r="D26" s="93">
        <v>312.0</v>
      </c>
      <c r="G26" s="11" t="s">
        <v>306</v>
      </c>
      <c r="H26" s="11" t="s">
        <v>44</v>
      </c>
      <c r="I26" s="95"/>
      <c r="J26" s="11">
        <v>312.0</v>
      </c>
      <c r="M26" s="96">
        <v>1003.0</v>
      </c>
      <c r="N26" s="13" t="s">
        <v>299</v>
      </c>
      <c r="O26" s="18">
        <v>54.0</v>
      </c>
      <c r="P26" s="24">
        <v>470.0</v>
      </c>
      <c r="Q26" s="2" t="str">
        <f t="shared" si="1"/>
        <v>Sweet Treats Bakery</v>
      </c>
      <c r="R26" s="2" t="s">
        <v>38</v>
      </c>
    </row>
    <row r="27">
      <c r="A27" s="92">
        <v>1007.0</v>
      </c>
      <c r="B27" s="10" t="s">
        <v>307</v>
      </c>
      <c r="C27" s="10">
        <v>69.0</v>
      </c>
      <c r="D27" s="93">
        <v>467.0</v>
      </c>
      <c r="G27" s="11" t="s">
        <v>308</v>
      </c>
      <c r="H27" s="11" t="s">
        <v>46</v>
      </c>
      <c r="I27" s="95"/>
      <c r="J27" s="11">
        <v>467.0</v>
      </c>
      <c r="M27" s="96">
        <v>1004.0</v>
      </c>
      <c r="N27" s="13" t="s">
        <v>301</v>
      </c>
      <c r="O27" s="18">
        <v>66.0</v>
      </c>
      <c r="P27" s="24">
        <v>451.0</v>
      </c>
      <c r="Q27" s="2" t="str">
        <f t="shared" ref="Q27:Q30" si="2">XLOOKUP(P27,J20:J70,G20:H70)</f>
        <v>Urban Outfitters Boutique</v>
      </c>
      <c r="R27" s="2" t="s">
        <v>40</v>
      </c>
    </row>
    <row r="28">
      <c r="A28" s="92">
        <v>1008.0</v>
      </c>
      <c r="B28" s="10" t="s">
        <v>309</v>
      </c>
      <c r="C28" s="10">
        <v>56.0</v>
      </c>
      <c r="D28" s="93">
        <v>498.0</v>
      </c>
      <c r="G28" s="11" t="s">
        <v>310</v>
      </c>
      <c r="H28" s="11" t="s">
        <v>48</v>
      </c>
      <c r="I28" s="95"/>
      <c r="J28" s="11">
        <v>498.0</v>
      </c>
      <c r="M28" s="96">
        <v>1005.0</v>
      </c>
      <c r="N28" s="13" t="s">
        <v>303</v>
      </c>
      <c r="O28" s="18">
        <v>19.0</v>
      </c>
      <c r="P28" s="24">
        <v>552.0</v>
      </c>
      <c r="Q28" s="2" t="str">
        <f t="shared" si="2"/>
        <v>Sparkle &amp; Shine Cleaning Services</v>
      </c>
      <c r="R28" s="2" t="s">
        <v>42</v>
      </c>
    </row>
    <row r="29">
      <c r="A29" s="92">
        <v>1009.0</v>
      </c>
      <c r="B29" s="10" t="s">
        <v>311</v>
      </c>
      <c r="C29" s="10">
        <v>49.0</v>
      </c>
      <c r="D29" s="93">
        <v>340.0</v>
      </c>
      <c r="G29" s="11" t="s">
        <v>312</v>
      </c>
      <c r="H29" s="11" t="s">
        <v>50</v>
      </c>
      <c r="I29" s="95"/>
      <c r="J29" s="11">
        <v>340.0</v>
      </c>
      <c r="M29" s="96">
        <v>1006.0</v>
      </c>
      <c r="N29" s="13" t="s">
        <v>305</v>
      </c>
      <c r="O29" s="18">
        <v>65.0</v>
      </c>
      <c r="P29" s="24">
        <v>312.0</v>
      </c>
      <c r="Q29" s="2" t="str">
        <f t="shared" si="2"/>
        <v>Tech Titans IT Solutions</v>
      </c>
      <c r="R29" s="2" t="s">
        <v>44</v>
      </c>
    </row>
    <row r="30">
      <c r="A30" s="92">
        <v>1010.0</v>
      </c>
      <c r="B30" s="10" t="s">
        <v>313</v>
      </c>
      <c r="C30" s="10">
        <v>19.0</v>
      </c>
      <c r="D30" s="93">
        <v>345.0</v>
      </c>
      <c r="G30" s="11" t="s">
        <v>314</v>
      </c>
      <c r="H30" s="11" t="s">
        <v>52</v>
      </c>
      <c r="I30" s="95"/>
      <c r="J30" s="11">
        <v>345.0</v>
      </c>
      <c r="M30" s="96">
        <v>1007.0</v>
      </c>
      <c r="N30" s="13" t="s">
        <v>307</v>
      </c>
      <c r="O30" s="18">
        <v>69.0</v>
      </c>
      <c r="P30" s="24">
        <v>467.0</v>
      </c>
      <c r="Q30" s="2" t="str">
        <f t="shared" si="2"/>
        <v>Pet Paradise Grooming</v>
      </c>
      <c r="R30" s="2" t="s">
        <v>46</v>
      </c>
    </row>
    <row r="31">
      <c r="A31" s="92">
        <v>1011.0</v>
      </c>
      <c r="B31" s="10" t="s">
        <v>315</v>
      </c>
      <c r="C31" s="10">
        <v>30.0</v>
      </c>
      <c r="D31" s="93">
        <v>422.0</v>
      </c>
      <c r="G31" s="11" t="s">
        <v>316</v>
      </c>
      <c r="H31" s="11" t="s">
        <v>317</v>
      </c>
      <c r="I31" s="95"/>
      <c r="J31" s="11">
        <v>422.0</v>
      </c>
      <c r="M31" s="96">
        <v>1008.0</v>
      </c>
      <c r="N31" s="13" t="s">
        <v>309</v>
      </c>
      <c r="O31" s="18">
        <v>56.0</v>
      </c>
      <c r="P31" s="24">
        <v>498.0</v>
      </c>
      <c r="Q31" s="2" t="str">
        <f t="array" ref="Q31:R31">XLOOKUP(P31,J21:J70,G21:H70)</f>
        <v>Blissful Spa &amp; Wellness</v>
      </c>
      <c r="R31" s="2" t="s">
        <v>48</v>
      </c>
    </row>
    <row r="32">
      <c r="A32" s="92">
        <v>1012.0</v>
      </c>
      <c r="B32" s="10" t="s">
        <v>318</v>
      </c>
      <c r="C32" s="10">
        <v>57.0</v>
      </c>
      <c r="D32" s="93">
        <v>619.0</v>
      </c>
      <c r="G32" s="11" t="s">
        <v>319</v>
      </c>
      <c r="H32" s="11" t="s">
        <v>320</v>
      </c>
      <c r="I32" s="95"/>
      <c r="J32" s="11">
        <v>619.0</v>
      </c>
      <c r="M32" s="96">
        <v>1009.0</v>
      </c>
      <c r="N32" s="13" t="s">
        <v>311</v>
      </c>
      <c r="O32" s="18">
        <v>49.0</v>
      </c>
      <c r="P32" s="24">
        <v>340.0</v>
      </c>
      <c r="Q32" s="2" t="str">
        <f t="array" ref="Q32:R32">XLOOKUP(P32,J21:J70,G21:H70)</f>
        <v>Little Learners Daycare</v>
      </c>
      <c r="R32" s="2" t="s">
        <v>50</v>
      </c>
    </row>
    <row r="33">
      <c r="A33" s="92">
        <v>1013.0</v>
      </c>
      <c r="B33" s="10" t="s">
        <v>321</v>
      </c>
      <c r="C33" s="10">
        <v>44.0</v>
      </c>
      <c r="D33" s="93">
        <v>445.0</v>
      </c>
      <c r="G33" s="11" t="s">
        <v>322</v>
      </c>
      <c r="H33" s="11" t="s">
        <v>323</v>
      </c>
      <c r="I33" s="95"/>
      <c r="J33" s="11">
        <v>445.0</v>
      </c>
      <c r="M33" s="96">
        <v>1010.0</v>
      </c>
      <c r="N33" s="13" t="s">
        <v>313</v>
      </c>
      <c r="O33" s="18">
        <v>19.0</v>
      </c>
      <c r="P33" s="24">
        <v>345.0</v>
      </c>
    </row>
    <row r="34">
      <c r="A34" s="92">
        <v>1014.0</v>
      </c>
      <c r="B34" s="10" t="s">
        <v>324</v>
      </c>
      <c r="C34" s="10">
        <v>11.0</v>
      </c>
      <c r="D34" s="93">
        <v>500.0</v>
      </c>
      <c r="G34" s="11" t="s">
        <v>325</v>
      </c>
      <c r="H34" s="11" t="s">
        <v>326</v>
      </c>
      <c r="I34" s="95"/>
      <c r="J34" s="11">
        <v>500.0</v>
      </c>
      <c r="M34" s="96">
        <v>1011.0</v>
      </c>
      <c r="N34" s="13" t="s">
        <v>315</v>
      </c>
      <c r="O34" s="18">
        <v>30.0</v>
      </c>
      <c r="P34" s="24">
        <v>422.0</v>
      </c>
    </row>
    <row r="35">
      <c r="A35" s="92">
        <v>1015.0</v>
      </c>
      <c r="B35" s="10" t="s">
        <v>327</v>
      </c>
      <c r="C35" s="10">
        <v>7.0</v>
      </c>
      <c r="D35" s="93">
        <v>402.0</v>
      </c>
      <c r="G35" s="11" t="s">
        <v>328</v>
      </c>
      <c r="H35" s="11" t="s">
        <v>329</v>
      </c>
      <c r="I35" s="95"/>
      <c r="J35" s="11">
        <v>402.0</v>
      </c>
      <c r="M35" s="96">
        <v>1012.0</v>
      </c>
      <c r="N35" s="13" t="s">
        <v>318</v>
      </c>
      <c r="O35" s="18">
        <v>57.0</v>
      </c>
      <c r="P35" s="24">
        <v>619.0</v>
      </c>
    </row>
    <row r="36">
      <c r="A36" s="92">
        <v>1016.0</v>
      </c>
      <c r="B36" s="10" t="s">
        <v>330</v>
      </c>
      <c r="C36" s="10">
        <v>40.0</v>
      </c>
      <c r="D36" s="93">
        <v>634.0</v>
      </c>
      <c r="G36" s="11" t="s">
        <v>331</v>
      </c>
      <c r="H36" s="11" t="s">
        <v>332</v>
      </c>
      <c r="I36" s="95"/>
      <c r="J36" s="11">
        <v>634.0</v>
      </c>
      <c r="M36" s="96">
        <v>1013.0</v>
      </c>
      <c r="N36" s="13" t="s">
        <v>321</v>
      </c>
      <c r="O36" s="18">
        <v>44.0</v>
      </c>
      <c r="P36" s="24">
        <v>445.0</v>
      </c>
    </row>
    <row r="37">
      <c r="A37" s="92">
        <v>1017.0</v>
      </c>
      <c r="B37" s="10" t="s">
        <v>333</v>
      </c>
      <c r="C37" s="10">
        <v>73.0</v>
      </c>
      <c r="D37" s="93">
        <v>650.0</v>
      </c>
      <c r="G37" s="11" t="s">
        <v>334</v>
      </c>
      <c r="H37" s="11" t="s">
        <v>335</v>
      </c>
      <c r="I37" s="95"/>
      <c r="J37" s="11">
        <v>650.0</v>
      </c>
      <c r="M37" s="96">
        <v>1014.0</v>
      </c>
      <c r="N37" s="13" t="s">
        <v>324</v>
      </c>
      <c r="O37" s="18">
        <v>11.0</v>
      </c>
      <c r="P37" s="24">
        <v>500.0</v>
      </c>
    </row>
    <row r="38">
      <c r="A38" s="92">
        <v>1018.0</v>
      </c>
      <c r="B38" s="10" t="s">
        <v>336</v>
      </c>
      <c r="C38" s="10">
        <v>19.0</v>
      </c>
      <c r="D38" s="93">
        <v>362.0</v>
      </c>
      <c r="G38" s="92" t="s">
        <v>337</v>
      </c>
      <c r="H38" s="10" t="s">
        <v>338</v>
      </c>
      <c r="I38" s="94"/>
      <c r="J38" s="93">
        <v>362.0</v>
      </c>
      <c r="M38" s="96">
        <v>1015.0</v>
      </c>
      <c r="N38" s="13" t="s">
        <v>327</v>
      </c>
      <c r="O38" s="18">
        <v>7.0</v>
      </c>
      <c r="P38" s="24">
        <v>402.0</v>
      </c>
    </row>
    <row r="39">
      <c r="A39" s="92">
        <v>1019.0</v>
      </c>
      <c r="B39" s="10" t="s">
        <v>339</v>
      </c>
      <c r="C39" s="10">
        <v>42.0</v>
      </c>
      <c r="D39" s="93">
        <v>408.0</v>
      </c>
      <c r="G39" s="92" t="s">
        <v>340</v>
      </c>
      <c r="H39" s="10" t="s">
        <v>341</v>
      </c>
      <c r="I39" s="94"/>
      <c r="J39" s="93">
        <v>408.0</v>
      </c>
      <c r="M39" s="96">
        <v>1016.0</v>
      </c>
      <c r="N39" s="13" t="s">
        <v>330</v>
      </c>
      <c r="O39" s="18">
        <v>40.0</v>
      </c>
      <c r="P39" s="24">
        <v>634.0</v>
      </c>
    </row>
    <row r="40">
      <c r="A40" s="92">
        <v>1020.0</v>
      </c>
      <c r="B40" s="10" t="s">
        <v>342</v>
      </c>
      <c r="C40" s="10">
        <v>64.0</v>
      </c>
      <c r="D40" s="93">
        <v>347.0</v>
      </c>
      <c r="G40" s="92" t="s">
        <v>343</v>
      </c>
      <c r="H40" s="10" t="s">
        <v>344</v>
      </c>
      <c r="I40" s="94"/>
      <c r="J40" s="93">
        <v>347.0</v>
      </c>
      <c r="M40" s="96">
        <v>1017.0</v>
      </c>
      <c r="N40" s="13" t="s">
        <v>333</v>
      </c>
      <c r="O40" s="18">
        <v>73.0</v>
      </c>
      <c r="P40" s="24">
        <v>650.0</v>
      </c>
    </row>
    <row r="41">
      <c r="A41" s="92">
        <v>1021.0</v>
      </c>
      <c r="B41" s="10" t="s">
        <v>345</v>
      </c>
      <c r="C41" s="10">
        <v>40.0</v>
      </c>
      <c r="D41" s="93">
        <v>372.0</v>
      </c>
      <c r="G41" s="92" t="s">
        <v>346</v>
      </c>
      <c r="H41" s="10" t="s">
        <v>347</v>
      </c>
      <c r="I41" s="94"/>
      <c r="J41" s="93">
        <v>372.0</v>
      </c>
      <c r="M41" s="96">
        <v>1018.0</v>
      </c>
      <c r="N41" s="13" t="s">
        <v>336</v>
      </c>
      <c r="O41" s="18">
        <v>19.0</v>
      </c>
      <c r="P41" s="24">
        <v>362.0</v>
      </c>
    </row>
    <row r="42">
      <c r="A42" s="92">
        <v>1022.0</v>
      </c>
      <c r="B42" s="10" t="s">
        <v>348</v>
      </c>
      <c r="C42" s="10">
        <v>33.0</v>
      </c>
      <c r="D42" s="93">
        <v>359.0</v>
      </c>
      <c r="G42" s="92" t="s">
        <v>349</v>
      </c>
      <c r="H42" s="10" t="s">
        <v>350</v>
      </c>
      <c r="I42" s="94"/>
      <c r="J42" s="93">
        <v>359.0</v>
      </c>
      <c r="M42" s="96">
        <v>1019.0</v>
      </c>
      <c r="N42" s="13" t="s">
        <v>339</v>
      </c>
      <c r="O42" s="18">
        <v>42.0</v>
      </c>
      <c r="P42" s="24">
        <v>408.0</v>
      </c>
    </row>
    <row r="43">
      <c r="A43" s="92">
        <v>1023.0</v>
      </c>
      <c r="B43" s="10" t="s">
        <v>351</v>
      </c>
      <c r="C43" s="10">
        <v>42.0</v>
      </c>
      <c r="D43" s="93">
        <v>310.0</v>
      </c>
      <c r="G43" s="92" t="s">
        <v>352</v>
      </c>
      <c r="H43" s="10" t="s">
        <v>353</v>
      </c>
      <c r="I43" s="94"/>
      <c r="J43" s="93">
        <v>310.0</v>
      </c>
      <c r="M43" s="96">
        <v>1020.0</v>
      </c>
      <c r="N43" s="13" t="s">
        <v>342</v>
      </c>
      <c r="O43" s="18">
        <v>64.0</v>
      </c>
      <c r="P43" s="24">
        <v>347.0</v>
      </c>
    </row>
    <row r="44">
      <c r="A44" s="92">
        <v>1024.0</v>
      </c>
      <c r="B44" s="10" t="s">
        <v>354</v>
      </c>
      <c r="C44" s="10">
        <v>6.0</v>
      </c>
      <c r="D44" s="93">
        <v>524.0</v>
      </c>
      <c r="G44" s="92" t="s">
        <v>355</v>
      </c>
      <c r="H44" s="10" t="s">
        <v>356</v>
      </c>
      <c r="I44" s="94"/>
      <c r="J44" s="93">
        <v>524.0</v>
      </c>
      <c r="M44" s="96">
        <v>1021.0</v>
      </c>
      <c r="N44" s="13" t="s">
        <v>345</v>
      </c>
      <c r="O44" s="18">
        <v>40.0</v>
      </c>
      <c r="P44" s="24">
        <v>372.0</v>
      </c>
    </row>
    <row r="45">
      <c r="A45" s="92">
        <v>1025.0</v>
      </c>
      <c r="B45" s="10" t="s">
        <v>357</v>
      </c>
      <c r="C45" s="10">
        <v>43.0</v>
      </c>
      <c r="D45" s="93">
        <v>597.0</v>
      </c>
      <c r="G45" s="92" t="s">
        <v>358</v>
      </c>
      <c r="H45" s="10" t="s">
        <v>359</v>
      </c>
      <c r="I45" s="94"/>
      <c r="J45" s="93">
        <v>597.0</v>
      </c>
      <c r="M45" s="96">
        <v>1022.0</v>
      </c>
      <c r="N45" s="13" t="s">
        <v>348</v>
      </c>
      <c r="O45" s="18">
        <v>33.0</v>
      </c>
      <c r="P45" s="24">
        <v>359.0</v>
      </c>
    </row>
    <row r="46">
      <c r="A46" s="92">
        <v>1026.0</v>
      </c>
      <c r="B46" s="10" t="s">
        <v>360</v>
      </c>
      <c r="C46" s="10">
        <v>49.0</v>
      </c>
      <c r="D46" s="93">
        <v>496.0</v>
      </c>
      <c r="G46" s="92" t="s">
        <v>361</v>
      </c>
      <c r="H46" s="10" t="s">
        <v>362</v>
      </c>
      <c r="I46" s="94"/>
      <c r="J46" s="93">
        <v>496.0</v>
      </c>
      <c r="M46" s="96">
        <v>1023.0</v>
      </c>
      <c r="N46" s="13" t="s">
        <v>351</v>
      </c>
      <c r="O46" s="18">
        <v>42.0</v>
      </c>
      <c r="P46" s="24">
        <v>310.0</v>
      </c>
    </row>
    <row r="47">
      <c r="A47" s="92">
        <v>1027.0</v>
      </c>
      <c r="B47" s="10" t="s">
        <v>363</v>
      </c>
      <c r="C47" s="10">
        <v>42.0</v>
      </c>
      <c r="D47" s="93">
        <v>670.0</v>
      </c>
      <c r="G47" s="92" t="s">
        <v>364</v>
      </c>
      <c r="H47" s="10" t="s">
        <v>365</v>
      </c>
      <c r="I47" s="94"/>
      <c r="J47" s="93">
        <v>670.0</v>
      </c>
      <c r="M47" s="96">
        <v>1024.0</v>
      </c>
      <c r="N47" s="13" t="s">
        <v>354</v>
      </c>
      <c r="O47" s="18">
        <v>6.0</v>
      </c>
      <c r="P47" s="24">
        <v>524.0</v>
      </c>
    </row>
    <row r="48">
      <c r="A48" s="92">
        <v>1028.0</v>
      </c>
      <c r="B48" s="10" t="s">
        <v>366</v>
      </c>
      <c r="C48" s="10">
        <v>52.0</v>
      </c>
      <c r="D48" s="93">
        <v>602.0</v>
      </c>
      <c r="G48" s="92" t="s">
        <v>367</v>
      </c>
      <c r="H48" s="10" t="s">
        <v>368</v>
      </c>
      <c r="I48" s="94"/>
      <c r="J48" s="93">
        <v>602.0</v>
      </c>
      <c r="M48" s="96">
        <v>1025.0</v>
      </c>
      <c r="N48" s="13" t="s">
        <v>357</v>
      </c>
      <c r="O48" s="18">
        <v>43.0</v>
      </c>
      <c r="P48" s="24">
        <v>597.0</v>
      </c>
    </row>
    <row r="49">
      <c r="A49" s="92">
        <v>1029.0</v>
      </c>
      <c r="B49" s="10" t="s">
        <v>369</v>
      </c>
      <c r="C49" s="10">
        <v>43.0</v>
      </c>
      <c r="D49" s="93">
        <v>350.0</v>
      </c>
      <c r="G49" s="92" t="s">
        <v>370</v>
      </c>
      <c r="H49" s="10" t="s">
        <v>371</v>
      </c>
      <c r="I49" s="94"/>
      <c r="J49" s="93">
        <v>350.0</v>
      </c>
      <c r="M49" s="96">
        <v>1026.0</v>
      </c>
      <c r="N49" s="13" t="s">
        <v>360</v>
      </c>
      <c r="O49" s="18">
        <v>49.0</v>
      </c>
      <c r="P49" s="24">
        <v>496.0</v>
      </c>
    </row>
    <row r="50">
      <c r="A50" s="92">
        <v>1030.0</v>
      </c>
      <c r="B50" s="10" t="s">
        <v>372</v>
      </c>
      <c r="C50" s="10">
        <v>70.0</v>
      </c>
      <c r="D50" s="93">
        <v>596.0</v>
      </c>
      <c r="G50" s="92" t="s">
        <v>373</v>
      </c>
      <c r="H50" s="10" t="s">
        <v>374</v>
      </c>
      <c r="I50" s="94"/>
      <c r="J50" s="93">
        <v>596.0</v>
      </c>
      <c r="M50" s="96">
        <v>1027.0</v>
      </c>
      <c r="N50" s="13" t="s">
        <v>363</v>
      </c>
      <c r="O50" s="18">
        <v>42.0</v>
      </c>
      <c r="P50" s="24">
        <v>670.0</v>
      </c>
    </row>
    <row r="51">
      <c r="A51" s="92">
        <v>1031.0</v>
      </c>
      <c r="B51" s="10" t="s">
        <v>375</v>
      </c>
      <c r="C51" s="10">
        <v>16.0</v>
      </c>
      <c r="D51" s="93">
        <v>341.0</v>
      </c>
      <c r="G51" s="92" t="s">
        <v>376</v>
      </c>
      <c r="H51" s="10" t="s">
        <v>377</v>
      </c>
      <c r="I51" s="94"/>
      <c r="J51" s="93">
        <v>341.0</v>
      </c>
      <c r="M51" s="96">
        <v>1028.0</v>
      </c>
      <c r="N51" s="13" t="s">
        <v>366</v>
      </c>
      <c r="O51" s="18">
        <v>52.0</v>
      </c>
      <c r="P51" s="24">
        <v>602.0</v>
      </c>
    </row>
    <row r="52">
      <c r="A52" s="92">
        <v>1032.0</v>
      </c>
      <c r="B52" s="10" t="s">
        <v>378</v>
      </c>
      <c r="C52" s="10">
        <v>66.0</v>
      </c>
      <c r="D52" s="93">
        <v>565.0</v>
      </c>
      <c r="G52" s="92" t="s">
        <v>379</v>
      </c>
      <c r="H52" s="10" t="s">
        <v>380</v>
      </c>
      <c r="I52" s="94"/>
      <c r="J52" s="93">
        <v>565.0</v>
      </c>
      <c r="M52" s="96">
        <v>1029.0</v>
      </c>
      <c r="N52" s="13" t="s">
        <v>369</v>
      </c>
      <c r="O52" s="18">
        <v>43.0</v>
      </c>
      <c r="P52" s="24">
        <v>350.0</v>
      </c>
    </row>
    <row r="53">
      <c r="A53" s="92">
        <v>1033.0</v>
      </c>
      <c r="B53" s="10" t="s">
        <v>381</v>
      </c>
      <c r="C53" s="10">
        <v>5.0</v>
      </c>
      <c r="D53" s="93">
        <v>349.0</v>
      </c>
      <c r="G53" s="92" t="s">
        <v>382</v>
      </c>
      <c r="H53" s="10" t="s">
        <v>383</v>
      </c>
      <c r="I53" s="94"/>
      <c r="J53" s="93">
        <v>349.0</v>
      </c>
      <c r="M53" s="96">
        <v>1030.0</v>
      </c>
      <c r="N53" s="13" t="s">
        <v>372</v>
      </c>
      <c r="O53" s="18">
        <v>70.0</v>
      </c>
      <c r="P53" s="24">
        <v>596.0</v>
      </c>
    </row>
    <row r="54">
      <c r="A54" s="92">
        <v>1034.0</v>
      </c>
      <c r="B54" s="10" t="s">
        <v>384</v>
      </c>
      <c r="C54" s="10">
        <v>80.0</v>
      </c>
      <c r="D54" s="93">
        <v>505.0</v>
      </c>
      <c r="G54" s="92" t="s">
        <v>385</v>
      </c>
      <c r="H54" s="10" t="s">
        <v>386</v>
      </c>
      <c r="I54" s="94"/>
      <c r="J54" s="93">
        <v>505.0</v>
      </c>
      <c r="M54" s="96">
        <v>1031.0</v>
      </c>
      <c r="N54" s="13" t="s">
        <v>375</v>
      </c>
      <c r="O54" s="18">
        <v>16.0</v>
      </c>
      <c r="P54" s="24">
        <v>341.0</v>
      </c>
    </row>
    <row r="55">
      <c r="A55" s="92">
        <v>1035.0</v>
      </c>
      <c r="B55" s="10" t="s">
        <v>387</v>
      </c>
      <c r="C55" s="10">
        <v>7.0</v>
      </c>
      <c r="D55" s="93">
        <v>623.0</v>
      </c>
      <c r="G55" s="92" t="s">
        <v>388</v>
      </c>
      <c r="H55" s="10" t="s">
        <v>389</v>
      </c>
      <c r="I55" s="94"/>
      <c r="J55" s="93">
        <v>623.0</v>
      </c>
      <c r="M55" s="96">
        <v>1032.0</v>
      </c>
      <c r="N55" s="13" t="s">
        <v>378</v>
      </c>
      <c r="O55" s="18">
        <v>66.0</v>
      </c>
      <c r="P55" s="24">
        <v>565.0</v>
      </c>
    </row>
    <row r="56">
      <c r="A56" s="92">
        <v>1036.0</v>
      </c>
      <c r="B56" s="10" t="s">
        <v>390</v>
      </c>
      <c r="C56" s="10">
        <v>36.0</v>
      </c>
      <c r="D56" s="93">
        <v>642.0</v>
      </c>
      <c r="G56" s="92" t="s">
        <v>391</v>
      </c>
      <c r="H56" s="10" t="s">
        <v>392</v>
      </c>
      <c r="I56" s="94"/>
      <c r="J56" s="93">
        <v>642.0</v>
      </c>
      <c r="M56" s="96">
        <v>1033.0</v>
      </c>
      <c r="N56" s="13" t="s">
        <v>381</v>
      </c>
      <c r="O56" s="18">
        <v>5.0</v>
      </c>
      <c r="P56" s="24">
        <v>349.0</v>
      </c>
    </row>
    <row r="57">
      <c r="A57" s="92">
        <v>1037.0</v>
      </c>
      <c r="B57" s="10" t="s">
        <v>393</v>
      </c>
      <c r="C57" s="10">
        <v>16.0</v>
      </c>
      <c r="D57" s="93">
        <v>352.0</v>
      </c>
      <c r="G57" s="92" t="s">
        <v>394</v>
      </c>
      <c r="H57" s="10" t="s">
        <v>395</v>
      </c>
      <c r="I57" s="94"/>
      <c r="J57" s="93">
        <v>352.0</v>
      </c>
      <c r="M57" s="96">
        <v>1034.0</v>
      </c>
      <c r="N57" s="13" t="s">
        <v>384</v>
      </c>
      <c r="O57" s="18">
        <v>80.0</v>
      </c>
      <c r="P57" s="24">
        <v>505.0</v>
      </c>
    </row>
    <row r="58">
      <c r="A58" s="92">
        <v>1038.0</v>
      </c>
      <c r="B58" s="10" t="s">
        <v>396</v>
      </c>
      <c r="C58" s="10">
        <v>32.0</v>
      </c>
      <c r="D58" s="93">
        <v>525.0</v>
      </c>
      <c r="G58" s="92" t="s">
        <v>397</v>
      </c>
      <c r="H58" s="10" t="s">
        <v>398</v>
      </c>
      <c r="I58" s="94"/>
      <c r="J58" s="93">
        <v>525.0</v>
      </c>
      <c r="M58" s="96">
        <v>1035.0</v>
      </c>
      <c r="N58" s="13" t="s">
        <v>387</v>
      </c>
      <c r="O58" s="18">
        <v>7.0</v>
      </c>
      <c r="P58" s="24">
        <v>623.0</v>
      </c>
    </row>
    <row r="59">
      <c r="A59" s="92">
        <v>1039.0</v>
      </c>
      <c r="B59" s="10" t="s">
        <v>399</v>
      </c>
      <c r="C59" s="10">
        <v>5.0</v>
      </c>
      <c r="D59" s="93">
        <v>673.0</v>
      </c>
      <c r="G59" s="92" t="s">
        <v>400</v>
      </c>
      <c r="H59" s="10" t="s">
        <v>401</v>
      </c>
      <c r="I59" s="94"/>
      <c r="J59" s="93">
        <v>673.0</v>
      </c>
      <c r="M59" s="96">
        <v>1036.0</v>
      </c>
      <c r="N59" s="13" t="s">
        <v>390</v>
      </c>
      <c r="O59" s="18">
        <v>36.0</v>
      </c>
      <c r="P59" s="24">
        <v>642.0</v>
      </c>
    </row>
    <row r="60">
      <c r="A60" s="92">
        <v>1040.0</v>
      </c>
      <c r="B60" s="10" t="s">
        <v>402</v>
      </c>
      <c r="C60" s="10">
        <v>23.0</v>
      </c>
      <c r="D60" s="93">
        <v>669.0</v>
      </c>
      <c r="G60" s="92" t="s">
        <v>403</v>
      </c>
      <c r="H60" s="10" t="s">
        <v>404</v>
      </c>
      <c r="I60" s="94"/>
      <c r="J60" s="93">
        <v>669.0</v>
      </c>
      <c r="M60" s="96">
        <v>1037.0</v>
      </c>
      <c r="N60" s="13" t="s">
        <v>393</v>
      </c>
      <c r="O60" s="18">
        <v>16.0</v>
      </c>
      <c r="P60" s="24">
        <v>352.0</v>
      </c>
    </row>
    <row r="61">
      <c r="A61" s="92">
        <v>1041.0</v>
      </c>
      <c r="B61" s="10" t="s">
        <v>405</v>
      </c>
      <c r="C61" s="10">
        <v>33.0</v>
      </c>
      <c r="D61" s="93">
        <v>429.0</v>
      </c>
      <c r="G61" s="92" t="s">
        <v>406</v>
      </c>
      <c r="H61" s="10" t="s">
        <v>407</v>
      </c>
      <c r="I61" s="94"/>
      <c r="J61" s="93">
        <v>429.0</v>
      </c>
      <c r="M61" s="96">
        <v>1038.0</v>
      </c>
      <c r="N61" s="13" t="s">
        <v>396</v>
      </c>
      <c r="O61" s="18">
        <v>32.0</v>
      </c>
      <c r="P61" s="24">
        <v>525.0</v>
      </c>
    </row>
    <row r="62">
      <c r="A62" s="92">
        <v>1042.0</v>
      </c>
      <c r="B62" s="10" t="s">
        <v>408</v>
      </c>
      <c r="C62" s="10">
        <v>7.0</v>
      </c>
      <c r="D62" s="93">
        <v>336.0</v>
      </c>
      <c r="G62" s="92" t="s">
        <v>409</v>
      </c>
      <c r="H62" s="10" t="s">
        <v>410</v>
      </c>
      <c r="I62" s="94"/>
      <c r="J62" s="93">
        <v>336.0</v>
      </c>
      <c r="M62" s="96">
        <v>1039.0</v>
      </c>
      <c r="N62" s="13" t="s">
        <v>399</v>
      </c>
      <c r="O62" s="18">
        <v>5.0</v>
      </c>
      <c r="P62" s="24">
        <v>673.0</v>
      </c>
    </row>
    <row r="63">
      <c r="A63" s="92">
        <v>1043.0</v>
      </c>
      <c r="B63" s="10" t="s">
        <v>411</v>
      </c>
      <c r="C63" s="10">
        <v>29.0</v>
      </c>
      <c r="D63" s="93">
        <v>457.0</v>
      </c>
      <c r="G63" s="92" t="s">
        <v>412</v>
      </c>
      <c r="H63" s="10" t="s">
        <v>413</v>
      </c>
      <c r="I63" s="94"/>
      <c r="J63" s="93">
        <v>457.0</v>
      </c>
      <c r="M63" s="96">
        <v>1040.0</v>
      </c>
      <c r="N63" s="13" t="s">
        <v>402</v>
      </c>
      <c r="O63" s="18">
        <v>23.0</v>
      </c>
      <c r="P63" s="24">
        <v>669.0</v>
      </c>
    </row>
    <row r="64">
      <c r="A64" s="92">
        <v>1044.0</v>
      </c>
      <c r="B64" s="10" t="s">
        <v>414</v>
      </c>
      <c r="C64" s="10">
        <v>71.0</v>
      </c>
      <c r="D64" s="93">
        <v>587.0</v>
      </c>
      <c r="G64" s="92" t="s">
        <v>415</v>
      </c>
      <c r="H64" s="10" t="s">
        <v>416</v>
      </c>
      <c r="I64" s="94"/>
      <c r="J64" s="93">
        <v>587.0</v>
      </c>
      <c r="M64" s="96">
        <v>1041.0</v>
      </c>
      <c r="N64" s="13" t="s">
        <v>405</v>
      </c>
      <c r="O64" s="18">
        <v>33.0</v>
      </c>
      <c r="P64" s="24">
        <v>429.0</v>
      </c>
    </row>
    <row r="65">
      <c r="A65" s="92">
        <v>1045.0</v>
      </c>
      <c r="B65" s="10" t="s">
        <v>417</v>
      </c>
      <c r="C65" s="10">
        <v>27.0</v>
      </c>
      <c r="D65" s="93">
        <v>671.0</v>
      </c>
      <c r="G65" s="92" t="s">
        <v>418</v>
      </c>
      <c r="H65" s="10" t="s">
        <v>419</v>
      </c>
      <c r="I65" s="94"/>
      <c r="J65" s="93">
        <v>671.0</v>
      </c>
      <c r="M65" s="96">
        <v>1042.0</v>
      </c>
      <c r="N65" s="13" t="s">
        <v>408</v>
      </c>
      <c r="O65" s="18">
        <v>7.0</v>
      </c>
      <c r="P65" s="24">
        <v>336.0</v>
      </c>
    </row>
    <row r="66">
      <c r="A66" s="92">
        <v>1046.0</v>
      </c>
      <c r="B66" s="10" t="s">
        <v>420</v>
      </c>
      <c r="C66" s="10">
        <v>27.0</v>
      </c>
      <c r="D66" s="93">
        <v>540.0</v>
      </c>
      <c r="G66" s="92" t="s">
        <v>421</v>
      </c>
      <c r="H66" s="10" t="s">
        <v>422</v>
      </c>
      <c r="I66" s="94"/>
      <c r="J66" s="93">
        <v>540.0</v>
      </c>
      <c r="M66" s="96">
        <v>1043.0</v>
      </c>
      <c r="N66" s="13" t="s">
        <v>411</v>
      </c>
      <c r="O66" s="18">
        <v>29.0</v>
      </c>
      <c r="P66" s="24">
        <v>457.0</v>
      </c>
    </row>
    <row r="67">
      <c r="A67" s="92">
        <v>1047.0</v>
      </c>
      <c r="B67" s="10" t="s">
        <v>423</v>
      </c>
      <c r="C67" s="10">
        <v>45.0</v>
      </c>
      <c r="D67" s="93">
        <v>532.0</v>
      </c>
      <c r="G67" s="92" t="s">
        <v>424</v>
      </c>
      <c r="H67" s="10" t="s">
        <v>425</v>
      </c>
      <c r="I67" s="94"/>
      <c r="J67" s="93">
        <v>532.0</v>
      </c>
      <c r="M67" s="96">
        <v>1044.0</v>
      </c>
      <c r="N67" s="13" t="s">
        <v>414</v>
      </c>
      <c r="O67" s="18">
        <v>71.0</v>
      </c>
      <c r="P67" s="24">
        <v>587.0</v>
      </c>
    </row>
    <row r="68">
      <c r="A68" s="92">
        <v>1048.0</v>
      </c>
      <c r="B68" s="10" t="s">
        <v>426</v>
      </c>
      <c r="C68" s="10">
        <v>82.0</v>
      </c>
      <c r="D68" s="93">
        <v>376.0</v>
      </c>
      <c r="G68" s="92" t="s">
        <v>427</v>
      </c>
      <c r="H68" s="10" t="s">
        <v>428</v>
      </c>
      <c r="I68" s="94"/>
      <c r="J68" s="93">
        <v>376.0</v>
      </c>
      <c r="M68" s="96">
        <v>1045.0</v>
      </c>
      <c r="N68" s="13" t="s">
        <v>417</v>
      </c>
      <c r="O68" s="18">
        <v>27.0</v>
      </c>
      <c r="P68" s="24">
        <v>671.0</v>
      </c>
    </row>
    <row r="69">
      <c r="A69" s="92">
        <v>1049.0</v>
      </c>
      <c r="B69" s="10" t="s">
        <v>429</v>
      </c>
      <c r="C69" s="10">
        <v>17.0</v>
      </c>
      <c r="D69" s="93">
        <v>482.0</v>
      </c>
      <c r="G69" s="92" t="s">
        <v>430</v>
      </c>
      <c r="H69" s="10" t="s">
        <v>431</v>
      </c>
      <c r="I69" s="94"/>
      <c r="J69" s="93">
        <v>482.0</v>
      </c>
      <c r="M69" s="96">
        <v>1046.0</v>
      </c>
      <c r="N69" s="13" t="s">
        <v>420</v>
      </c>
      <c r="O69" s="18">
        <v>27.0</v>
      </c>
      <c r="P69" s="24">
        <v>540.0</v>
      </c>
    </row>
    <row r="70">
      <c r="A70" s="97">
        <v>1050.0</v>
      </c>
      <c r="B70" s="98" t="s">
        <v>432</v>
      </c>
      <c r="C70" s="98">
        <v>74.0</v>
      </c>
      <c r="D70" s="99">
        <v>408.0</v>
      </c>
      <c r="G70" s="97" t="s">
        <v>433</v>
      </c>
      <c r="H70" s="98" t="s">
        <v>434</v>
      </c>
      <c r="I70" s="100"/>
      <c r="J70" s="99">
        <v>408.0</v>
      </c>
      <c r="M70" s="96">
        <v>1047.0</v>
      </c>
      <c r="N70" s="13" t="s">
        <v>423</v>
      </c>
      <c r="O70" s="18">
        <v>45.0</v>
      </c>
      <c r="P70" s="24">
        <v>532.0</v>
      </c>
    </row>
    <row r="71">
      <c r="M71" s="96">
        <v>1048.0</v>
      </c>
      <c r="N71" s="13" t="s">
        <v>426</v>
      </c>
      <c r="O71" s="18">
        <v>82.0</v>
      </c>
      <c r="P71" s="24">
        <v>376.0</v>
      </c>
    </row>
    <row r="72">
      <c r="M72" s="96">
        <v>1049.0</v>
      </c>
      <c r="N72" s="13" t="s">
        <v>429</v>
      </c>
      <c r="O72" s="18">
        <v>17.0</v>
      </c>
      <c r="P72" s="24">
        <v>482.0</v>
      </c>
    </row>
    <row r="73">
      <c r="M73" s="101">
        <v>1050.0</v>
      </c>
      <c r="N73" s="102" t="s">
        <v>432</v>
      </c>
      <c r="O73" s="33">
        <v>74.0</v>
      </c>
      <c r="P73" s="41">
        <v>408.0</v>
      </c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8">
      <c r="A78" s="19" t="s">
        <v>435</v>
      </c>
      <c r="B78" s="20" t="s">
        <v>88</v>
      </c>
      <c r="C78" s="20" t="s">
        <v>156</v>
      </c>
      <c r="D78" s="20" t="s">
        <v>157</v>
      </c>
      <c r="E78" s="38" t="s">
        <v>158</v>
      </c>
      <c r="F78" s="1" t="s">
        <v>436</v>
      </c>
      <c r="H78" s="19" t="s">
        <v>88</v>
      </c>
      <c r="I78" s="103" t="s">
        <v>160</v>
      </c>
      <c r="J78" s="21"/>
      <c r="K78" s="104"/>
      <c r="L78" s="20" t="s">
        <v>435</v>
      </c>
      <c r="M78" s="103" t="s">
        <v>160</v>
      </c>
      <c r="N78" s="21"/>
      <c r="O78" s="22"/>
    </row>
    <row r="79">
      <c r="A79" s="96">
        <v>1.0</v>
      </c>
      <c r="B79" s="10" t="s">
        <v>34</v>
      </c>
      <c r="C79" s="18">
        <v>709.0</v>
      </c>
      <c r="D79" s="18">
        <v>974.0</v>
      </c>
      <c r="E79" s="24">
        <v>616.0</v>
      </c>
      <c r="F79" s="2">
        <f t="shared" ref="F79:F90" si="3">SUM(C79:E79)</f>
        <v>2299</v>
      </c>
      <c r="H79" s="10" t="s">
        <v>46</v>
      </c>
      <c r="I79" s="43" t="str">
        <f t="array" ref="I79">XLOOKUP(H79,B79:B90,(C79:C90+D79:D90+E79:E90))</f>
        <v>#N/A</v>
      </c>
      <c r="J79" s="43">
        <f t="array" ref="J79">XLOOKUP(H79,B79:B90,F79:F90)</f>
        <v>2511</v>
      </c>
      <c r="K79" s="43"/>
      <c r="L79" s="96">
        <v>3.0</v>
      </c>
      <c r="M79" s="43" t="str">
        <f t="array" ref="M79">XLOOKUP(L79,A79:A90,(C79:C90+D79:D90+E79:E90))</f>
        <v>#N/A</v>
      </c>
      <c r="N79" s="43"/>
      <c r="O79" s="44"/>
      <c r="Q79" s="1" t="s">
        <v>437</v>
      </c>
    </row>
    <row r="80">
      <c r="A80" s="96">
        <v>2.0</v>
      </c>
      <c r="B80" s="10" t="s">
        <v>36</v>
      </c>
      <c r="C80" s="18">
        <v>713.0</v>
      </c>
      <c r="D80" s="18">
        <v>541.0</v>
      </c>
      <c r="E80" s="24">
        <v>617.0</v>
      </c>
      <c r="F80" s="2">
        <f t="shared" si="3"/>
        <v>1871</v>
      </c>
      <c r="H80" s="10" t="s">
        <v>42</v>
      </c>
      <c r="I80" s="2">
        <f t="array" ref="I80:K80">XLOOKUP(H80,B79:B90,C79:E90)</f>
        <v>956</v>
      </c>
      <c r="J80" s="2">
        <v>599.0</v>
      </c>
      <c r="K80" s="2">
        <v>841.0</v>
      </c>
    </row>
    <row r="81">
      <c r="A81" s="96">
        <v>3.0</v>
      </c>
      <c r="B81" s="10" t="s">
        <v>38</v>
      </c>
      <c r="C81" s="18">
        <v>700.0</v>
      </c>
      <c r="D81" s="18">
        <v>724.0</v>
      </c>
      <c r="E81" s="24">
        <v>554.0</v>
      </c>
      <c r="F81" s="2">
        <f t="shared" si="3"/>
        <v>1978</v>
      </c>
    </row>
    <row r="82">
      <c r="A82" s="96">
        <v>4.0</v>
      </c>
      <c r="B82" s="10" t="s">
        <v>40</v>
      </c>
      <c r="C82" s="18">
        <v>755.0</v>
      </c>
      <c r="D82" s="18">
        <v>945.0</v>
      </c>
      <c r="E82" s="24">
        <v>845.0</v>
      </c>
      <c r="F82" s="2">
        <f t="shared" si="3"/>
        <v>2545</v>
      </c>
    </row>
    <row r="83">
      <c r="A83" s="96">
        <v>5.0</v>
      </c>
      <c r="B83" s="10" t="s">
        <v>42</v>
      </c>
      <c r="C83" s="18">
        <v>956.0</v>
      </c>
      <c r="D83" s="18">
        <v>599.0</v>
      </c>
      <c r="E83" s="24">
        <v>841.0</v>
      </c>
      <c r="F83" s="2">
        <f t="shared" si="3"/>
        <v>2396</v>
      </c>
    </row>
    <row r="84">
      <c r="A84" s="96">
        <v>6.0</v>
      </c>
      <c r="B84" s="10" t="s">
        <v>44</v>
      </c>
      <c r="C84" s="18">
        <v>729.0</v>
      </c>
      <c r="D84" s="18">
        <v>729.0</v>
      </c>
      <c r="E84" s="24">
        <v>578.0</v>
      </c>
      <c r="F84" s="2">
        <f t="shared" si="3"/>
        <v>2036</v>
      </c>
    </row>
    <row r="85">
      <c r="A85" s="96">
        <v>7.0</v>
      </c>
      <c r="B85" s="10" t="s">
        <v>46</v>
      </c>
      <c r="C85" s="18">
        <v>782.0</v>
      </c>
      <c r="D85" s="18">
        <v>847.0</v>
      </c>
      <c r="E85" s="24">
        <v>882.0</v>
      </c>
      <c r="F85" s="2">
        <f t="shared" si="3"/>
        <v>2511</v>
      </c>
    </row>
    <row r="86">
      <c r="A86" s="96">
        <v>8.0</v>
      </c>
      <c r="B86" s="10" t="s">
        <v>48</v>
      </c>
      <c r="C86" s="18">
        <v>932.0</v>
      </c>
      <c r="D86" s="18">
        <v>630.0</v>
      </c>
      <c r="E86" s="24">
        <v>766.0</v>
      </c>
      <c r="F86" s="2">
        <f t="shared" si="3"/>
        <v>2328</v>
      </c>
    </row>
    <row r="87">
      <c r="A87" s="96">
        <v>9.0</v>
      </c>
      <c r="B87" s="10" t="s">
        <v>50</v>
      </c>
      <c r="C87" s="18">
        <v>630.0</v>
      </c>
      <c r="D87" s="18">
        <v>749.0</v>
      </c>
      <c r="E87" s="24">
        <v>905.0</v>
      </c>
      <c r="F87" s="2">
        <f t="shared" si="3"/>
        <v>2284</v>
      </c>
    </row>
    <row r="88">
      <c r="A88" s="96">
        <v>10.0</v>
      </c>
      <c r="B88" s="10" t="s">
        <v>52</v>
      </c>
      <c r="C88" s="18">
        <v>971.0</v>
      </c>
      <c r="D88" s="18">
        <v>850.0</v>
      </c>
      <c r="E88" s="24">
        <v>773.0</v>
      </c>
      <c r="F88" s="2">
        <f t="shared" si="3"/>
        <v>2594</v>
      </c>
    </row>
    <row r="89">
      <c r="A89" s="96">
        <v>11.0</v>
      </c>
      <c r="B89" s="10" t="s">
        <v>317</v>
      </c>
      <c r="C89" s="18">
        <v>702.0</v>
      </c>
      <c r="D89" s="18">
        <v>974.0</v>
      </c>
      <c r="E89" s="24">
        <v>655.0</v>
      </c>
      <c r="F89" s="2">
        <f t="shared" si="3"/>
        <v>2331</v>
      </c>
    </row>
    <row r="90">
      <c r="A90" s="101">
        <v>12.0</v>
      </c>
      <c r="B90" s="98" t="s">
        <v>320</v>
      </c>
      <c r="C90" s="33">
        <v>556.0</v>
      </c>
      <c r="D90" s="33">
        <v>898.0</v>
      </c>
      <c r="E90" s="41">
        <v>849.0</v>
      </c>
      <c r="F90" s="2">
        <f t="shared" si="3"/>
        <v>2303</v>
      </c>
    </row>
  </sheetData>
  <mergeCells count="8">
    <mergeCell ref="A19:D19"/>
    <mergeCell ref="G19:J19"/>
    <mergeCell ref="M19:O19"/>
    <mergeCell ref="M20:O20"/>
    <mergeCell ref="M21:O21"/>
    <mergeCell ref="M22:O22"/>
    <mergeCell ref="I78:J78"/>
    <mergeCell ref="M78:N78"/>
  </mergeCells>
  <dataValidations>
    <dataValidation type="list" allowBlank="1" showErrorMessage="1" sqref="A2:A16">
      <formula1>"14"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5" t="s">
        <v>438</v>
      </c>
      <c r="B1" s="105" t="s">
        <v>88</v>
      </c>
      <c r="C1" s="105" t="s">
        <v>439</v>
      </c>
      <c r="D1" s="105" t="s">
        <v>440</v>
      </c>
      <c r="E1" s="105" t="s">
        <v>441</v>
      </c>
      <c r="F1" s="105" t="s">
        <v>442</v>
      </c>
      <c r="G1" s="36" t="s">
        <v>443</v>
      </c>
      <c r="H1" s="36" t="s">
        <v>444</v>
      </c>
      <c r="I1" s="105" t="s">
        <v>445</v>
      </c>
    </row>
    <row r="2">
      <c r="A2" s="1">
        <v>1.0</v>
      </c>
      <c r="B2" s="106" t="s">
        <v>446</v>
      </c>
      <c r="C2" s="2">
        <v>29.0</v>
      </c>
      <c r="D2" s="2">
        <v>27.0</v>
      </c>
      <c r="E2" s="2">
        <v>33.0</v>
      </c>
      <c r="F2" s="2">
        <v>28.0</v>
      </c>
      <c r="G2" s="2">
        <f t="shared" ref="G2:G11" si="1">SUM(C2:F2)</f>
        <v>117</v>
      </c>
      <c r="H2" s="2">
        <f t="shared" ref="H2:H11" si="2">AVERAGE(C2:F2
)</f>
        <v>29.25</v>
      </c>
      <c r="I2" s="2">
        <f t="shared" ref="I2:I11" si="3">(G2/425)*100</f>
        <v>27.52941176</v>
      </c>
    </row>
    <row r="3">
      <c r="A3" s="1">
        <v>2.0</v>
      </c>
      <c r="B3" s="106" t="s">
        <v>447</v>
      </c>
      <c r="C3" s="2">
        <v>39.0</v>
      </c>
      <c r="D3" s="2">
        <v>26.0</v>
      </c>
      <c r="E3" s="2">
        <v>34.0</v>
      </c>
      <c r="F3" s="2">
        <v>30.0</v>
      </c>
      <c r="G3" s="2">
        <f t="shared" si="1"/>
        <v>129</v>
      </c>
      <c r="H3" s="2">
        <f t="shared" si="2"/>
        <v>32.25</v>
      </c>
      <c r="I3" s="2">
        <f t="shared" si="3"/>
        <v>30.35294118</v>
      </c>
    </row>
    <row r="4">
      <c r="A4" s="1">
        <v>3.0</v>
      </c>
      <c r="B4" s="106" t="s">
        <v>448</v>
      </c>
      <c r="C4" s="2">
        <v>28.0</v>
      </c>
      <c r="D4" s="2">
        <v>36.0</v>
      </c>
      <c r="E4" s="2">
        <v>39.0</v>
      </c>
      <c r="F4" s="2">
        <v>28.0</v>
      </c>
      <c r="G4" s="2">
        <f t="shared" si="1"/>
        <v>131</v>
      </c>
      <c r="H4" s="2">
        <f t="shared" si="2"/>
        <v>32.75</v>
      </c>
      <c r="I4" s="2">
        <f t="shared" si="3"/>
        <v>30.82352941</v>
      </c>
    </row>
    <row r="5">
      <c r="A5" s="1">
        <v>4.0</v>
      </c>
      <c r="B5" s="106" t="s">
        <v>449</v>
      </c>
      <c r="C5" s="2">
        <v>31.0</v>
      </c>
      <c r="D5" s="2">
        <v>28.0</v>
      </c>
      <c r="E5" s="2">
        <v>33.0</v>
      </c>
      <c r="F5" s="2">
        <v>25.0</v>
      </c>
      <c r="G5" s="2">
        <f t="shared" si="1"/>
        <v>117</v>
      </c>
      <c r="H5" s="2">
        <f t="shared" si="2"/>
        <v>29.25</v>
      </c>
      <c r="I5" s="2">
        <f t="shared" si="3"/>
        <v>27.52941176</v>
      </c>
    </row>
    <row r="6">
      <c r="A6" s="1">
        <v>5.0</v>
      </c>
      <c r="B6" s="106" t="s">
        <v>450</v>
      </c>
      <c r="C6" s="2">
        <v>25.0</v>
      </c>
      <c r="D6" s="2">
        <v>25.0</v>
      </c>
      <c r="E6" s="2">
        <v>33.0</v>
      </c>
      <c r="F6" s="2">
        <v>29.0</v>
      </c>
      <c r="G6" s="2">
        <f t="shared" si="1"/>
        <v>112</v>
      </c>
      <c r="H6" s="2">
        <f t="shared" si="2"/>
        <v>28</v>
      </c>
      <c r="I6" s="2">
        <f t="shared" si="3"/>
        <v>26.35294118</v>
      </c>
    </row>
    <row r="7">
      <c r="A7" s="1">
        <v>6.0</v>
      </c>
      <c r="B7" s="106" t="s">
        <v>162</v>
      </c>
      <c r="C7" s="2">
        <v>29.0</v>
      </c>
      <c r="D7" s="2">
        <v>28.0</v>
      </c>
      <c r="E7" s="2">
        <v>39.0</v>
      </c>
      <c r="F7" s="2">
        <v>29.0</v>
      </c>
      <c r="G7" s="2">
        <f t="shared" si="1"/>
        <v>125</v>
      </c>
      <c r="H7" s="2">
        <f t="shared" si="2"/>
        <v>31.25</v>
      </c>
      <c r="I7" s="2">
        <f t="shared" si="3"/>
        <v>29.41176471</v>
      </c>
    </row>
    <row r="8">
      <c r="A8" s="1">
        <v>7.0</v>
      </c>
      <c r="B8" s="106" t="s">
        <v>164</v>
      </c>
      <c r="C8" s="2">
        <v>33.0</v>
      </c>
      <c r="D8" s="2">
        <v>25.0</v>
      </c>
      <c r="E8" s="2">
        <v>35.0</v>
      </c>
      <c r="F8" s="2">
        <v>37.0</v>
      </c>
      <c r="G8" s="2">
        <f t="shared" si="1"/>
        <v>130</v>
      </c>
      <c r="H8" s="2">
        <f t="shared" si="2"/>
        <v>32.5</v>
      </c>
      <c r="I8" s="2">
        <f t="shared" si="3"/>
        <v>30.58823529</v>
      </c>
    </row>
    <row r="9">
      <c r="A9" s="1">
        <v>8.0</v>
      </c>
      <c r="B9" s="106" t="s">
        <v>451</v>
      </c>
      <c r="C9" s="2">
        <v>34.0</v>
      </c>
      <c r="D9" s="2">
        <v>40.0</v>
      </c>
      <c r="E9" s="2">
        <v>33.0</v>
      </c>
      <c r="F9" s="2">
        <v>36.0</v>
      </c>
      <c r="G9" s="2">
        <f t="shared" si="1"/>
        <v>143</v>
      </c>
      <c r="H9" s="2">
        <f t="shared" si="2"/>
        <v>35.75</v>
      </c>
      <c r="I9" s="2">
        <f t="shared" si="3"/>
        <v>33.64705882</v>
      </c>
    </row>
    <row r="10">
      <c r="A10" s="1">
        <v>9.0</v>
      </c>
      <c r="B10" s="106" t="s">
        <v>452</v>
      </c>
      <c r="C10" s="2">
        <v>27.0</v>
      </c>
      <c r="D10" s="2">
        <v>40.0</v>
      </c>
      <c r="E10" s="2">
        <v>30.0</v>
      </c>
      <c r="F10" s="2">
        <v>39.0</v>
      </c>
      <c r="G10" s="2">
        <f t="shared" si="1"/>
        <v>136</v>
      </c>
      <c r="H10" s="2">
        <f t="shared" si="2"/>
        <v>34</v>
      </c>
      <c r="I10" s="2">
        <f t="shared" si="3"/>
        <v>32</v>
      </c>
    </row>
    <row r="11">
      <c r="A11" s="1">
        <v>10.0</v>
      </c>
      <c r="B11" s="106" t="s">
        <v>453</v>
      </c>
      <c r="C11" s="2">
        <v>37.0</v>
      </c>
      <c r="D11" s="2">
        <v>29.0</v>
      </c>
      <c r="E11" s="2">
        <v>36.0</v>
      </c>
      <c r="F11" s="2">
        <v>33.0</v>
      </c>
      <c r="G11" s="2">
        <f t="shared" si="1"/>
        <v>135</v>
      </c>
      <c r="H11" s="2">
        <f t="shared" si="2"/>
        <v>33.75</v>
      </c>
      <c r="I11" s="2">
        <f t="shared" si="3"/>
        <v>31.76470588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5" t="s">
        <v>438</v>
      </c>
      <c r="B1" s="105" t="s">
        <v>88</v>
      </c>
      <c r="C1" s="105" t="s">
        <v>439</v>
      </c>
      <c r="D1" s="105" t="s">
        <v>440</v>
      </c>
      <c r="E1" s="105" t="s">
        <v>441</v>
      </c>
      <c r="F1" s="105" t="s">
        <v>442</v>
      </c>
      <c r="G1" s="36" t="s">
        <v>443</v>
      </c>
      <c r="H1" s="36" t="s">
        <v>444</v>
      </c>
      <c r="I1" s="105" t="s">
        <v>445</v>
      </c>
    </row>
    <row r="2">
      <c r="A2" s="1">
        <v>1.0</v>
      </c>
      <c r="B2" s="106" t="s">
        <v>446</v>
      </c>
      <c r="C2" s="2">
        <v>48.0</v>
      </c>
      <c r="D2" s="2">
        <v>41.0</v>
      </c>
      <c r="E2" s="2">
        <v>49.0</v>
      </c>
      <c r="F2" s="2">
        <v>48.0</v>
      </c>
      <c r="G2" s="2">
        <f t="shared" ref="G2:G11" si="1">SUM(C2:F2)</f>
        <v>186</v>
      </c>
      <c r="H2" s="2">
        <f t="shared" ref="H2:H11" si="2">AVERAGE(C2:F2)</f>
        <v>46.5</v>
      </c>
      <c r="I2" s="2">
        <f t="shared" ref="I2:I11" si="3">(G2/425)*100</f>
        <v>43.76470588</v>
      </c>
    </row>
    <row r="3">
      <c r="A3" s="1">
        <v>2.0</v>
      </c>
      <c r="B3" s="106" t="s">
        <v>447</v>
      </c>
      <c r="C3" s="2">
        <v>41.0</v>
      </c>
      <c r="D3" s="2">
        <v>47.0</v>
      </c>
      <c r="E3" s="2">
        <v>52.0</v>
      </c>
      <c r="F3" s="2">
        <v>49.0</v>
      </c>
      <c r="G3" s="2">
        <f t="shared" si="1"/>
        <v>189</v>
      </c>
      <c r="H3" s="2">
        <f t="shared" si="2"/>
        <v>47.25</v>
      </c>
      <c r="I3" s="2">
        <f t="shared" si="3"/>
        <v>44.47058824</v>
      </c>
    </row>
    <row r="4">
      <c r="A4" s="1">
        <v>3.0</v>
      </c>
      <c r="B4" s="106" t="s">
        <v>448</v>
      </c>
      <c r="C4" s="2">
        <v>43.0</v>
      </c>
      <c r="D4" s="2">
        <v>47.0</v>
      </c>
      <c r="E4" s="2">
        <v>49.0</v>
      </c>
      <c r="F4" s="2">
        <v>46.0</v>
      </c>
      <c r="G4" s="2">
        <f t="shared" si="1"/>
        <v>185</v>
      </c>
      <c r="H4" s="2">
        <f t="shared" si="2"/>
        <v>46.25</v>
      </c>
      <c r="I4" s="2">
        <f t="shared" si="3"/>
        <v>43.52941176</v>
      </c>
    </row>
    <row r="5">
      <c r="A5" s="1">
        <v>4.0</v>
      </c>
      <c r="B5" s="106" t="s">
        <v>449</v>
      </c>
      <c r="C5" s="2">
        <v>44.0</v>
      </c>
      <c r="D5" s="2">
        <v>54.0</v>
      </c>
      <c r="E5" s="2">
        <v>42.0</v>
      </c>
      <c r="F5" s="2">
        <v>42.0</v>
      </c>
      <c r="G5" s="2">
        <f t="shared" si="1"/>
        <v>182</v>
      </c>
      <c r="H5" s="2">
        <f t="shared" si="2"/>
        <v>45.5</v>
      </c>
      <c r="I5" s="2">
        <f t="shared" si="3"/>
        <v>42.82352941</v>
      </c>
    </row>
    <row r="6">
      <c r="A6" s="1">
        <v>5.0</v>
      </c>
      <c r="B6" s="106" t="s">
        <v>450</v>
      </c>
      <c r="C6" s="2">
        <v>43.0</v>
      </c>
      <c r="D6" s="2">
        <v>41.0</v>
      </c>
      <c r="E6" s="2">
        <v>51.0</v>
      </c>
      <c r="F6" s="2">
        <v>52.0</v>
      </c>
      <c r="G6" s="2">
        <f t="shared" si="1"/>
        <v>187</v>
      </c>
      <c r="H6" s="2">
        <f t="shared" si="2"/>
        <v>46.75</v>
      </c>
      <c r="I6" s="2">
        <f t="shared" si="3"/>
        <v>44</v>
      </c>
    </row>
    <row r="7">
      <c r="A7" s="1">
        <v>6.0</v>
      </c>
      <c r="B7" s="106" t="s">
        <v>162</v>
      </c>
      <c r="C7" s="2">
        <v>54.0</v>
      </c>
      <c r="D7" s="2">
        <v>52.0</v>
      </c>
      <c r="E7" s="2">
        <v>41.0</v>
      </c>
      <c r="F7" s="2">
        <v>52.0</v>
      </c>
      <c r="G7" s="2">
        <f t="shared" si="1"/>
        <v>199</v>
      </c>
      <c r="H7" s="2">
        <f t="shared" si="2"/>
        <v>49.75</v>
      </c>
      <c r="I7" s="2">
        <f t="shared" si="3"/>
        <v>46.82352941</v>
      </c>
    </row>
    <row r="8">
      <c r="A8" s="1">
        <v>7.0</v>
      </c>
      <c r="B8" s="106" t="s">
        <v>164</v>
      </c>
      <c r="C8" s="2">
        <v>55.0</v>
      </c>
      <c r="D8" s="2">
        <v>54.0</v>
      </c>
      <c r="E8" s="2">
        <v>45.0</v>
      </c>
      <c r="F8" s="2">
        <v>53.0</v>
      </c>
      <c r="G8" s="2">
        <f t="shared" si="1"/>
        <v>207</v>
      </c>
      <c r="H8" s="2">
        <f t="shared" si="2"/>
        <v>51.75</v>
      </c>
      <c r="I8" s="2">
        <f t="shared" si="3"/>
        <v>48.70588235</v>
      </c>
    </row>
    <row r="9">
      <c r="A9" s="1">
        <v>8.0</v>
      </c>
      <c r="B9" s="106" t="s">
        <v>451</v>
      </c>
      <c r="C9" s="2">
        <v>45.0</v>
      </c>
      <c r="D9" s="2">
        <v>52.0</v>
      </c>
      <c r="E9" s="2">
        <v>55.0</v>
      </c>
      <c r="F9" s="2">
        <v>54.0</v>
      </c>
      <c r="G9" s="2">
        <f t="shared" si="1"/>
        <v>206</v>
      </c>
      <c r="H9" s="2">
        <f t="shared" si="2"/>
        <v>51.5</v>
      </c>
      <c r="I9" s="2">
        <f t="shared" si="3"/>
        <v>48.47058824</v>
      </c>
    </row>
    <row r="10">
      <c r="A10" s="1">
        <v>9.0</v>
      </c>
      <c r="B10" s="106" t="s">
        <v>452</v>
      </c>
      <c r="C10" s="2">
        <v>44.0</v>
      </c>
      <c r="D10" s="2">
        <v>43.0</v>
      </c>
      <c r="E10" s="2">
        <v>41.0</v>
      </c>
      <c r="F10" s="2">
        <v>51.0</v>
      </c>
      <c r="G10" s="2">
        <f t="shared" si="1"/>
        <v>179</v>
      </c>
      <c r="H10" s="2">
        <f t="shared" si="2"/>
        <v>44.75</v>
      </c>
      <c r="I10" s="2">
        <f t="shared" si="3"/>
        <v>42.11764706</v>
      </c>
    </row>
    <row r="11">
      <c r="A11" s="1">
        <v>10.0</v>
      </c>
      <c r="B11" s="106" t="s">
        <v>453</v>
      </c>
      <c r="C11" s="2">
        <v>46.0</v>
      </c>
      <c r="D11" s="2">
        <v>51.0</v>
      </c>
      <c r="E11" s="2">
        <v>49.0</v>
      </c>
      <c r="F11" s="2">
        <v>43.0</v>
      </c>
      <c r="G11" s="2">
        <f t="shared" si="1"/>
        <v>189</v>
      </c>
      <c r="H11" s="2">
        <f t="shared" si="2"/>
        <v>47.25</v>
      </c>
      <c r="I11" s="2">
        <f t="shared" si="3"/>
        <v>44.47058824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5" t="s">
        <v>438</v>
      </c>
      <c r="B1" s="105" t="s">
        <v>88</v>
      </c>
      <c r="C1" s="105" t="s">
        <v>439</v>
      </c>
      <c r="D1" s="105" t="s">
        <v>440</v>
      </c>
      <c r="E1" s="105" t="s">
        <v>441</v>
      </c>
      <c r="F1" s="105" t="s">
        <v>442</v>
      </c>
      <c r="G1" s="36" t="s">
        <v>443</v>
      </c>
      <c r="H1" s="36" t="s">
        <v>444</v>
      </c>
      <c r="I1" s="105" t="s">
        <v>445</v>
      </c>
    </row>
    <row r="2">
      <c r="A2" s="1">
        <v>1.0</v>
      </c>
      <c r="B2" s="106" t="s">
        <v>446</v>
      </c>
      <c r="C2" s="2">
        <v>56.0</v>
      </c>
      <c r="D2" s="2">
        <v>58.0</v>
      </c>
      <c r="E2" s="2">
        <v>62.0</v>
      </c>
      <c r="F2" s="2">
        <v>57.0</v>
      </c>
      <c r="G2" s="2">
        <f t="shared" ref="G2:G11" si="1">SUM(C2:F2)</f>
        <v>233</v>
      </c>
      <c r="H2" s="2">
        <f t="shared" ref="H2:H11" si="2">AVERAGE(C2:F2)</f>
        <v>58.25</v>
      </c>
      <c r="I2" s="2">
        <f t="shared" ref="I2:I12" si="3">(G2/425)*100</f>
        <v>54.82352941</v>
      </c>
    </row>
    <row r="3">
      <c r="A3" s="1">
        <v>2.0</v>
      </c>
      <c r="B3" s="106" t="s">
        <v>447</v>
      </c>
      <c r="C3" s="2">
        <v>56.0</v>
      </c>
      <c r="D3" s="2">
        <v>60.0</v>
      </c>
      <c r="E3" s="2">
        <v>59.0</v>
      </c>
      <c r="F3" s="2">
        <v>66.0</v>
      </c>
      <c r="G3" s="2">
        <f t="shared" si="1"/>
        <v>241</v>
      </c>
      <c r="H3" s="2">
        <f t="shared" si="2"/>
        <v>60.25</v>
      </c>
      <c r="I3" s="2">
        <f t="shared" si="3"/>
        <v>56.70588235</v>
      </c>
    </row>
    <row r="4">
      <c r="A4" s="1">
        <v>3.0</v>
      </c>
      <c r="B4" s="106" t="s">
        <v>448</v>
      </c>
      <c r="C4" s="2">
        <v>67.0</v>
      </c>
      <c r="D4" s="2">
        <v>57.0</v>
      </c>
      <c r="E4" s="2">
        <v>61.0</v>
      </c>
      <c r="F4" s="2">
        <v>64.0</v>
      </c>
      <c r="G4" s="2">
        <f t="shared" si="1"/>
        <v>249</v>
      </c>
      <c r="H4" s="2">
        <f t="shared" si="2"/>
        <v>62.25</v>
      </c>
      <c r="I4" s="2">
        <f t="shared" si="3"/>
        <v>58.58823529</v>
      </c>
    </row>
    <row r="5">
      <c r="A5" s="1">
        <v>4.0</v>
      </c>
      <c r="B5" s="106" t="s">
        <v>449</v>
      </c>
      <c r="C5" s="2">
        <v>66.0</v>
      </c>
      <c r="D5" s="2">
        <v>66.0</v>
      </c>
      <c r="E5" s="2">
        <v>56.0</v>
      </c>
      <c r="F5" s="2">
        <v>66.0</v>
      </c>
      <c r="G5" s="2">
        <f t="shared" si="1"/>
        <v>254</v>
      </c>
      <c r="H5" s="2">
        <f t="shared" si="2"/>
        <v>63.5</v>
      </c>
      <c r="I5" s="2">
        <f t="shared" si="3"/>
        <v>59.76470588</v>
      </c>
    </row>
    <row r="6">
      <c r="A6" s="1">
        <v>5.0</v>
      </c>
      <c r="B6" s="106" t="s">
        <v>450</v>
      </c>
      <c r="C6" s="2">
        <v>58.0</v>
      </c>
      <c r="D6" s="2">
        <v>58.0</v>
      </c>
      <c r="E6" s="2">
        <v>60.0</v>
      </c>
      <c r="F6" s="2">
        <v>56.0</v>
      </c>
      <c r="G6" s="2">
        <f t="shared" si="1"/>
        <v>232</v>
      </c>
      <c r="H6" s="2">
        <f t="shared" si="2"/>
        <v>58</v>
      </c>
      <c r="I6" s="2">
        <f t="shared" si="3"/>
        <v>54.58823529</v>
      </c>
    </row>
    <row r="7">
      <c r="A7" s="1">
        <v>6.0</v>
      </c>
      <c r="B7" s="106" t="s">
        <v>162</v>
      </c>
      <c r="C7" s="2">
        <v>58.0</v>
      </c>
      <c r="D7" s="2">
        <v>66.0</v>
      </c>
      <c r="E7" s="2">
        <v>65.0</v>
      </c>
      <c r="F7" s="2">
        <v>58.0</v>
      </c>
      <c r="G7" s="2">
        <f t="shared" si="1"/>
        <v>247</v>
      </c>
      <c r="H7" s="2">
        <f t="shared" si="2"/>
        <v>61.75</v>
      </c>
      <c r="I7" s="2">
        <f t="shared" si="3"/>
        <v>58.11764706</v>
      </c>
    </row>
    <row r="8">
      <c r="A8" s="1">
        <v>7.0</v>
      </c>
      <c r="B8" s="106" t="s">
        <v>164</v>
      </c>
      <c r="C8" s="2">
        <v>65.0</v>
      </c>
      <c r="D8" s="2">
        <v>70.0</v>
      </c>
      <c r="E8" s="2">
        <v>57.0</v>
      </c>
      <c r="F8" s="2">
        <v>60.0</v>
      </c>
      <c r="G8" s="2">
        <f t="shared" si="1"/>
        <v>252</v>
      </c>
      <c r="H8" s="2">
        <f t="shared" si="2"/>
        <v>63</v>
      </c>
      <c r="I8" s="2">
        <f t="shared" si="3"/>
        <v>59.29411765</v>
      </c>
    </row>
    <row r="9">
      <c r="A9" s="1">
        <v>8.0</v>
      </c>
      <c r="B9" s="106" t="s">
        <v>451</v>
      </c>
      <c r="C9" s="2">
        <v>59.0</v>
      </c>
      <c r="D9" s="2">
        <v>64.0</v>
      </c>
      <c r="E9" s="2">
        <v>57.0</v>
      </c>
      <c r="F9" s="2">
        <v>58.0</v>
      </c>
      <c r="G9" s="2">
        <f t="shared" si="1"/>
        <v>238</v>
      </c>
      <c r="H9" s="2">
        <f t="shared" si="2"/>
        <v>59.5</v>
      </c>
      <c r="I9" s="2">
        <f t="shared" si="3"/>
        <v>56</v>
      </c>
    </row>
    <row r="10">
      <c r="A10" s="1">
        <v>9.0</v>
      </c>
      <c r="B10" s="106" t="s">
        <v>452</v>
      </c>
      <c r="C10" s="2">
        <v>67.0</v>
      </c>
      <c r="D10" s="2">
        <v>67.0</v>
      </c>
      <c r="E10" s="2">
        <v>69.0</v>
      </c>
      <c r="F10" s="2">
        <v>63.0</v>
      </c>
      <c r="G10" s="2">
        <f t="shared" si="1"/>
        <v>266</v>
      </c>
      <c r="H10" s="2">
        <f t="shared" si="2"/>
        <v>66.5</v>
      </c>
      <c r="I10" s="2">
        <f t="shared" si="3"/>
        <v>62.58823529</v>
      </c>
    </row>
    <row r="11">
      <c r="A11" s="1">
        <v>10.0</v>
      </c>
      <c r="B11" s="106" t="s">
        <v>453</v>
      </c>
      <c r="C11" s="2">
        <v>59.0</v>
      </c>
      <c r="D11" s="2">
        <v>63.0</v>
      </c>
      <c r="E11" s="2">
        <v>56.0</v>
      </c>
      <c r="F11" s="2">
        <v>59.0</v>
      </c>
      <c r="G11" s="2">
        <f t="shared" si="1"/>
        <v>237</v>
      </c>
      <c r="H11" s="2">
        <f t="shared" si="2"/>
        <v>59.25</v>
      </c>
      <c r="I11" s="2">
        <f t="shared" si="3"/>
        <v>55.76470588</v>
      </c>
    </row>
    <row r="12">
      <c r="I12" s="2">
        <f t="shared" si="3"/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5" t="s">
        <v>438</v>
      </c>
      <c r="B1" s="105" t="s">
        <v>88</v>
      </c>
      <c r="C1" s="105" t="s">
        <v>439</v>
      </c>
      <c r="D1" s="105" t="s">
        <v>440</v>
      </c>
      <c r="E1" s="105" t="s">
        <v>441</v>
      </c>
      <c r="F1" s="105" t="s">
        <v>442</v>
      </c>
      <c r="G1" s="36" t="s">
        <v>443</v>
      </c>
      <c r="H1" s="36" t="s">
        <v>444</v>
      </c>
      <c r="I1" s="105" t="s">
        <v>445</v>
      </c>
    </row>
    <row r="2">
      <c r="A2" s="1">
        <v>1.0</v>
      </c>
      <c r="B2" s="106" t="s">
        <v>446</v>
      </c>
      <c r="C2" s="2">
        <v>86.0</v>
      </c>
      <c r="D2" s="2">
        <v>79.0</v>
      </c>
      <c r="E2" s="2">
        <v>85.0</v>
      </c>
      <c r="F2" s="2">
        <v>79.0</v>
      </c>
      <c r="G2" s="2">
        <f t="shared" ref="G2:G11" si="1">SUM(C2:F2)</f>
        <v>329</v>
      </c>
      <c r="H2" s="2">
        <f t="shared" ref="H2:H11" si="2">AVERAGE(C2:F2)</f>
        <v>82.25</v>
      </c>
      <c r="I2" s="2">
        <f t="shared" ref="I2:I11" si="3">(G2/425)*100</f>
        <v>77.41176471</v>
      </c>
    </row>
    <row r="3">
      <c r="A3" s="1">
        <v>2.0</v>
      </c>
      <c r="B3" s="106" t="s">
        <v>447</v>
      </c>
      <c r="C3" s="2">
        <v>77.0</v>
      </c>
      <c r="D3" s="2">
        <v>79.0</v>
      </c>
      <c r="E3" s="2">
        <v>88.0</v>
      </c>
      <c r="F3" s="2">
        <v>79.0</v>
      </c>
      <c r="G3" s="2">
        <f t="shared" si="1"/>
        <v>323</v>
      </c>
      <c r="H3" s="2">
        <f t="shared" si="2"/>
        <v>80.75</v>
      </c>
      <c r="I3" s="2">
        <f t="shared" si="3"/>
        <v>76</v>
      </c>
    </row>
    <row r="4">
      <c r="A4" s="1">
        <v>3.0</v>
      </c>
      <c r="B4" s="106" t="s">
        <v>448</v>
      </c>
      <c r="C4" s="2">
        <v>81.0</v>
      </c>
      <c r="D4" s="2">
        <v>78.0</v>
      </c>
      <c r="E4" s="2">
        <v>79.0</v>
      </c>
      <c r="F4" s="2">
        <v>87.0</v>
      </c>
      <c r="G4" s="2">
        <f t="shared" si="1"/>
        <v>325</v>
      </c>
      <c r="H4" s="2">
        <f t="shared" si="2"/>
        <v>81.25</v>
      </c>
      <c r="I4" s="2">
        <f t="shared" si="3"/>
        <v>76.47058824</v>
      </c>
    </row>
    <row r="5">
      <c r="A5" s="1">
        <v>4.0</v>
      </c>
      <c r="B5" s="106" t="s">
        <v>449</v>
      </c>
      <c r="C5" s="2">
        <v>87.0</v>
      </c>
      <c r="D5" s="2">
        <v>84.0</v>
      </c>
      <c r="E5" s="2">
        <v>78.0</v>
      </c>
      <c r="F5" s="2">
        <v>86.0</v>
      </c>
      <c r="G5" s="2">
        <f t="shared" si="1"/>
        <v>335</v>
      </c>
      <c r="H5" s="2">
        <f t="shared" si="2"/>
        <v>83.75</v>
      </c>
      <c r="I5" s="2">
        <f t="shared" si="3"/>
        <v>78.82352941</v>
      </c>
    </row>
    <row r="6">
      <c r="A6" s="1">
        <v>5.0</v>
      </c>
      <c r="B6" s="106" t="s">
        <v>450</v>
      </c>
      <c r="C6" s="2">
        <v>81.0</v>
      </c>
      <c r="D6" s="2">
        <v>82.0</v>
      </c>
      <c r="E6" s="2">
        <v>90.0</v>
      </c>
      <c r="F6" s="2">
        <v>86.0</v>
      </c>
      <c r="G6" s="2">
        <f t="shared" si="1"/>
        <v>339</v>
      </c>
      <c r="H6" s="2">
        <f t="shared" si="2"/>
        <v>84.75</v>
      </c>
      <c r="I6" s="2">
        <f t="shared" si="3"/>
        <v>79.76470588</v>
      </c>
    </row>
    <row r="7">
      <c r="A7" s="1">
        <v>6.0</v>
      </c>
      <c r="B7" s="106" t="s">
        <v>162</v>
      </c>
      <c r="C7" s="2">
        <v>90.0</v>
      </c>
      <c r="D7" s="2">
        <v>89.0</v>
      </c>
      <c r="E7" s="2">
        <v>79.0</v>
      </c>
      <c r="F7" s="2">
        <v>84.0</v>
      </c>
      <c r="G7" s="2">
        <f t="shared" si="1"/>
        <v>342</v>
      </c>
      <c r="H7" s="2">
        <f t="shared" si="2"/>
        <v>85.5</v>
      </c>
      <c r="I7" s="2">
        <f t="shared" si="3"/>
        <v>80.47058824</v>
      </c>
    </row>
    <row r="8">
      <c r="A8" s="1">
        <v>7.0</v>
      </c>
      <c r="B8" s="106" t="s">
        <v>164</v>
      </c>
      <c r="C8" s="2">
        <v>87.0</v>
      </c>
      <c r="D8" s="2">
        <v>88.0</v>
      </c>
      <c r="E8" s="2">
        <v>79.0</v>
      </c>
      <c r="F8" s="2">
        <v>79.0</v>
      </c>
      <c r="G8" s="2">
        <f t="shared" si="1"/>
        <v>333</v>
      </c>
      <c r="H8" s="2">
        <f t="shared" si="2"/>
        <v>83.25</v>
      </c>
      <c r="I8" s="2">
        <f t="shared" si="3"/>
        <v>78.35294118</v>
      </c>
    </row>
    <row r="9">
      <c r="A9" s="1">
        <v>8.0</v>
      </c>
      <c r="B9" s="106" t="s">
        <v>451</v>
      </c>
      <c r="C9" s="2">
        <v>86.0</v>
      </c>
      <c r="D9" s="2">
        <v>89.0</v>
      </c>
      <c r="E9" s="2">
        <v>82.0</v>
      </c>
      <c r="F9" s="2">
        <v>89.0</v>
      </c>
      <c r="G9" s="2">
        <f t="shared" si="1"/>
        <v>346</v>
      </c>
      <c r="H9" s="2">
        <f t="shared" si="2"/>
        <v>86.5</v>
      </c>
      <c r="I9" s="2">
        <f t="shared" si="3"/>
        <v>81.41176471</v>
      </c>
    </row>
    <row r="10">
      <c r="A10" s="1">
        <v>9.0</v>
      </c>
      <c r="B10" s="106" t="s">
        <v>452</v>
      </c>
      <c r="C10" s="2">
        <v>87.0</v>
      </c>
      <c r="D10" s="2">
        <v>78.0</v>
      </c>
      <c r="E10" s="2">
        <v>78.0</v>
      </c>
      <c r="F10" s="2">
        <v>80.0</v>
      </c>
      <c r="G10" s="2">
        <f t="shared" si="1"/>
        <v>323</v>
      </c>
      <c r="H10" s="2">
        <f t="shared" si="2"/>
        <v>80.75</v>
      </c>
      <c r="I10" s="2">
        <f t="shared" si="3"/>
        <v>76</v>
      </c>
    </row>
    <row r="11">
      <c r="A11" s="1">
        <v>10.0</v>
      </c>
      <c r="B11" s="106" t="s">
        <v>453</v>
      </c>
      <c r="C11" s="2">
        <v>84.0</v>
      </c>
      <c r="D11" s="2">
        <v>84.0</v>
      </c>
      <c r="E11" s="2">
        <v>88.0</v>
      </c>
      <c r="F11" s="2">
        <v>83.0</v>
      </c>
      <c r="G11" s="2">
        <f t="shared" si="1"/>
        <v>339</v>
      </c>
      <c r="H11" s="2">
        <f t="shared" si="2"/>
        <v>84.75</v>
      </c>
      <c r="I11" s="2">
        <f t="shared" si="3"/>
        <v>79.76470588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2CC"/>
    <outlinePr summaryBelow="0" summaryRight="0"/>
  </sheetPr>
  <sheetViews>
    <sheetView workbookViewId="0"/>
  </sheetViews>
  <sheetFormatPr customHeight="1" defaultColWidth="12.63" defaultRowHeight="15.75"/>
  <sheetData>
    <row r="2">
      <c r="A2" s="107" t="s">
        <v>438</v>
      </c>
      <c r="B2" s="107" t="s">
        <v>88</v>
      </c>
      <c r="C2" s="107" t="s">
        <v>439</v>
      </c>
      <c r="D2" s="107" t="s">
        <v>440</v>
      </c>
      <c r="E2" s="107" t="s">
        <v>441</v>
      </c>
      <c r="F2" s="107" t="s">
        <v>442</v>
      </c>
      <c r="G2" s="107" t="s">
        <v>443</v>
      </c>
      <c r="H2" s="107" t="s">
        <v>444</v>
      </c>
      <c r="I2" s="107" t="s">
        <v>445</v>
      </c>
    </row>
    <row r="3">
      <c r="A3" s="107">
        <v>1.0</v>
      </c>
      <c r="B3" s="108"/>
      <c r="C3" s="107">
        <v>29.0</v>
      </c>
      <c r="D3" s="107">
        <v>27.0</v>
      </c>
      <c r="E3" s="107">
        <v>33.0</v>
      </c>
      <c r="F3" s="107">
        <v>28.0</v>
      </c>
      <c r="G3" s="107">
        <v>117.0</v>
      </c>
      <c r="H3" s="107">
        <v>29.25</v>
      </c>
      <c r="I3" s="107">
        <v>27.52941176470588</v>
      </c>
    </row>
    <row r="4">
      <c r="A4" s="107">
        <v>2.0</v>
      </c>
      <c r="B4" s="108"/>
      <c r="C4" s="107">
        <v>39.0</v>
      </c>
      <c r="D4" s="107">
        <v>26.0</v>
      </c>
      <c r="E4" s="107">
        <v>34.0</v>
      </c>
      <c r="F4" s="107">
        <v>30.0</v>
      </c>
      <c r="G4" s="107">
        <v>129.0</v>
      </c>
      <c r="H4" s="107">
        <v>32.25</v>
      </c>
      <c r="I4" s="107">
        <v>30.35294117647059</v>
      </c>
    </row>
    <row r="5">
      <c r="A5" s="107">
        <v>3.0</v>
      </c>
      <c r="B5" s="108"/>
      <c r="C5" s="107">
        <v>28.0</v>
      </c>
      <c r="D5" s="107">
        <v>36.0</v>
      </c>
      <c r="E5" s="107">
        <v>39.0</v>
      </c>
      <c r="F5" s="107">
        <v>28.0</v>
      </c>
      <c r="G5" s="107">
        <v>131.0</v>
      </c>
      <c r="H5" s="107">
        <v>32.75</v>
      </c>
      <c r="I5" s="107">
        <v>30.82352941176471</v>
      </c>
    </row>
    <row r="6">
      <c r="A6" s="107">
        <v>4.0</v>
      </c>
      <c r="B6" s="108"/>
      <c r="C6" s="107">
        <v>31.0</v>
      </c>
      <c r="D6" s="107">
        <v>28.0</v>
      </c>
      <c r="E6" s="107">
        <v>33.0</v>
      </c>
      <c r="F6" s="107">
        <v>25.0</v>
      </c>
      <c r="G6" s="107">
        <v>117.0</v>
      </c>
      <c r="H6" s="107">
        <v>29.25</v>
      </c>
      <c r="I6" s="107">
        <v>27.52941176470588</v>
      </c>
    </row>
    <row r="7">
      <c r="A7" s="107">
        <v>5.0</v>
      </c>
      <c r="B7" s="108"/>
      <c r="C7" s="107">
        <v>25.0</v>
      </c>
      <c r="D7" s="107">
        <v>25.0</v>
      </c>
      <c r="E7" s="107">
        <v>33.0</v>
      </c>
      <c r="F7" s="107">
        <v>29.0</v>
      </c>
      <c r="G7" s="107">
        <v>112.0</v>
      </c>
      <c r="H7" s="107">
        <v>28.0</v>
      </c>
      <c r="I7" s="107">
        <v>26.35294117647059</v>
      </c>
    </row>
    <row r="8">
      <c r="A8" s="107">
        <v>6.0</v>
      </c>
      <c r="B8" s="108"/>
      <c r="C8" s="107">
        <v>29.0</v>
      </c>
      <c r="D8" s="107">
        <v>28.0</v>
      </c>
      <c r="E8" s="107">
        <v>39.0</v>
      </c>
      <c r="F8" s="107">
        <v>29.0</v>
      </c>
      <c r="G8" s="107">
        <v>125.0</v>
      </c>
      <c r="H8" s="107">
        <v>31.25</v>
      </c>
      <c r="I8" s="107">
        <v>29.41176470588236</v>
      </c>
    </row>
    <row r="9">
      <c r="A9" s="107">
        <v>7.0</v>
      </c>
      <c r="B9" s="108"/>
      <c r="C9" s="107">
        <v>33.0</v>
      </c>
      <c r="D9" s="107">
        <v>25.0</v>
      </c>
      <c r="E9" s="107">
        <v>35.0</v>
      </c>
      <c r="F9" s="107">
        <v>37.0</v>
      </c>
      <c r="G9" s="107">
        <v>130.0</v>
      </c>
      <c r="H9" s="107">
        <v>32.5</v>
      </c>
      <c r="I9" s="107">
        <v>30.58823529411765</v>
      </c>
    </row>
    <row r="10">
      <c r="A10" s="107">
        <v>8.0</v>
      </c>
      <c r="B10" s="108"/>
      <c r="C10" s="107">
        <v>34.0</v>
      </c>
      <c r="D10" s="107">
        <v>40.0</v>
      </c>
      <c r="E10" s="107">
        <v>33.0</v>
      </c>
      <c r="F10" s="107">
        <v>36.0</v>
      </c>
      <c r="G10" s="107">
        <v>143.0</v>
      </c>
      <c r="H10" s="107">
        <v>35.75</v>
      </c>
      <c r="I10" s="107">
        <v>33.64705882352941</v>
      </c>
    </row>
    <row r="11">
      <c r="A11" s="107">
        <v>9.0</v>
      </c>
      <c r="B11" s="108"/>
      <c r="C11" s="107">
        <v>27.0</v>
      </c>
      <c r="D11" s="107">
        <v>40.0</v>
      </c>
      <c r="E11" s="107">
        <v>30.0</v>
      </c>
      <c r="F11" s="107">
        <v>39.0</v>
      </c>
      <c r="G11" s="107">
        <v>136.0</v>
      </c>
      <c r="H11" s="107">
        <v>34.0</v>
      </c>
      <c r="I11" s="107">
        <v>32.0</v>
      </c>
    </row>
    <row r="12">
      <c r="A12" s="107">
        <v>10.0</v>
      </c>
      <c r="B12" s="108"/>
      <c r="C12" s="107">
        <v>37.0</v>
      </c>
      <c r="D12" s="107">
        <v>29.0</v>
      </c>
      <c r="E12" s="107">
        <v>36.0</v>
      </c>
      <c r="F12" s="107">
        <v>33.0</v>
      </c>
      <c r="G12" s="107">
        <v>135.0</v>
      </c>
      <c r="H12" s="107">
        <v>33.75</v>
      </c>
      <c r="I12" s="107">
        <v>31.76470588235294</v>
      </c>
    </row>
    <row r="14">
      <c r="A14" s="107" t="s">
        <v>438</v>
      </c>
      <c r="B14" s="107" t="s">
        <v>88</v>
      </c>
      <c r="C14" s="107" t="s">
        <v>439</v>
      </c>
      <c r="D14" s="107" t="s">
        <v>440</v>
      </c>
      <c r="E14" s="107" t="s">
        <v>441</v>
      </c>
      <c r="F14" s="107" t="s">
        <v>442</v>
      </c>
      <c r="G14" s="107" t="s">
        <v>443</v>
      </c>
      <c r="H14" s="107" t="s">
        <v>444</v>
      </c>
      <c r="I14" s="107" t="s">
        <v>445</v>
      </c>
    </row>
    <row r="15">
      <c r="A15" s="107">
        <v>1.0</v>
      </c>
      <c r="B15" s="106" t="s">
        <v>446</v>
      </c>
      <c r="C15" s="107">
        <v>163.0</v>
      </c>
      <c r="D15" s="107">
        <v>147.0</v>
      </c>
      <c r="E15" s="107">
        <v>167.0</v>
      </c>
      <c r="F15" s="107">
        <v>155.0</v>
      </c>
      <c r="G15" s="107">
        <v>632.0</v>
      </c>
      <c r="H15" s="107">
        <f t="shared" ref="H15:H24" si="1">AVERAGE(C15:F15)</f>
        <v>158</v>
      </c>
      <c r="I15" s="107">
        <f t="shared" ref="I15:I24" si="2">(G15/(425*4))*100</f>
        <v>37.17647059</v>
      </c>
    </row>
    <row r="16" ht="16.5" customHeight="1">
      <c r="A16" s="107">
        <v>2.0</v>
      </c>
      <c r="B16" s="106" t="s">
        <v>447</v>
      </c>
      <c r="C16" s="107">
        <v>157.0</v>
      </c>
      <c r="D16" s="107">
        <v>152.0</v>
      </c>
      <c r="E16" s="107">
        <v>174.0</v>
      </c>
      <c r="F16" s="107">
        <v>158.0</v>
      </c>
      <c r="G16" s="107">
        <v>641.0</v>
      </c>
      <c r="H16" s="107">
        <f t="shared" si="1"/>
        <v>160.25</v>
      </c>
      <c r="I16" s="107">
        <f t="shared" si="2"/>
        <v>37.70588235</v>
      </c>
    </row>
    <row r="17">
      <c r="A17" s="107">
        <v>3.0</v>
      </c>
      <c r="B17" s="106" t="s">
        <v>448</v>
      </c>
      <c r="C17" s="107">
        <v>152.0</v>
      </c>
      <c r="D17" s="107">
        <v>161.0</v>
      </c>
      <c r="E17" s="107">
        <v>167.0</v>
      </c>
      <c r="F17" s="107">
        <v>161.0</v>
      </c>
      <c r="G17" s="107">
        <v>641.0</v>
      </c>
      <c r="H17" s="107">
        <f t="shared" si="1"/>
        <v>160.25</v>
      </c>
      <c r="I17" s="107">
        <f t="shared" si="2"/>
        <v>37.70588235</v>
      </c>
    </row>
    <row r="18">
      <c r="A18" s="107">
        <v>4.0</v>
      </c>
      <c r="B18" s="106" t="s">
        <v>449</v>
      </c>
      <c r="C18" s="107">
        <v>162.0</v>
      </c>
      <c r="D18" s="107">
        <v>166.0</v>
      </c>
      <c r="E18" s="107">
        <v>153.0</v>
      </c>
      <c r="F18" s="107">
        <v>153.0</v>
      </c>
      <c r="G18" s="107">
        <v>634.0</v>
      </c>
      <c r="H18" s="107">
        <f t="shared" si="1"/>
        <v>158.5</v>
      </c>
      <c r="I18" s="107">
        <f t="shared" si="2"/>
        <v>37.29411765</v>
      </c>
    </row>
    <row r="19">
      <c r="A19" s="107">
        <v>5.0</v>
      </c>
      <c r="B19" s="106" t="s">
        <v>450</v>
      </c>
      <c r="C19" s="107">
        <v>149.0</v>
      </c>
      <c r="D19" s="107">
        <v>148.0</v>
      </c>
      <c r="E19" s="107">
        <v>174.0</v>
      </c>
      <c r="F19" s="107">
        <v>167.0</v>
      </c>
      <c r="G19" s="107">
        <v>638.0</v>
      </c>
      <c r="H19" s="107">
        <f t="shared" si="1"/>
        <v>159.5</v>
      </c>
      <c r="I19" s="107">
        <f t="shared" si="2"/>
        <v>37.52941176</v>
      </c>
    </row>
    <row r="20">
      <c r="A20" s="107">
        <v>6.0</v>
      </c>
      <c r="B20" s="106" t="s">
        <v>162</v>
      </c>
      <c r="C20" s="107">
        <v>173.0</v>
      </c>
      <c r="D20" s="107">
        <v>169.0</v>
      </c>
      <c r="E20" s="107">
        <v>159.0</v>
      </c>
      <c r="F20" s="107">
        <v>165.0</v>
      </c>
      <c r="G20" s="107">
        <v>666.0</v>
      </c>
      <c r="H20" s="107">
        <f t="shared" si="1"/>
        <v>166.5</v>
      </c>
      <c r="I20" s="107">
        <f t="shared" si="2"/>
        <v>39.17647059</v>
      </c>
    </row>
    <row r="21">
      <c r="A21" s="107">
        <v>7.0</v>
      </c>
      <c r="B21" s="106" t="s">
        <v>164</v>
      </c>
      <c r="C21" s="107">
        <v>175.0</v>
      </c>
      <c r="D21" s="107">
        <v>167.0</v>
      </c>
      <c r="E21" s="107">
        <v>159.0</v>
      </c>
      <c r="F21" s="107">
        <v>169.0</v>
      </c>
      <c r="G21" s="107">
        <v>670.0</v>
      </c>
      <c r="H21" s="107">
        <f t="shared" si="1"/>
        <v>167.5</v>
      </c>
      <c r="I21" s="107">
        <f t="shared" si="2"/>
        <v>39.41176471</v>
      </c>
    </row>
    <row r="22">
      <c r="A22" s="107">
        <v>8.0</v>
      </c>
      <c r="B22" s="106" t="s">
        <v>451</v>
      </c>
      <c r="C22" s="107">
        <v>165.0</v>
      </c>
      <c r="D22" s="107">
        <v>181.0</v>
      </c>
      <c r="E22" s="107">
        <v>170.0</v>
      </c>
      <c r="F22" s="107">
        <v>179.0</v>
      </c>
      <c r="G22" s="107">
        <v>695.0</v>
      </c>
      <c r="H22" s="107">
        <f t="shared" si="1"/>
        <v>173.75</v>
      </c>
      <c r="I22" s="107">
        <f t="shared" si="2"/>
        <v>40.88235294</v>
      </c>
    </row>
    <row r="23">
      <c r="A23" s="107">
        <v>9.0</v>
      </c>
      <c r="B23" s="106" t="s">
        <v>452</v>
      </c>
      <c r="C23" s="107">
        <v>158.0</v>
      </c>
      <c r="D23" s="107">
        <v>161.0</v>
      </c>
      <c r="E23" s="107">
        <v>149.0</v>
      </c>
      <c r="F23" s="107">
        <v>170.0</v>
      </c>
      <c r="G23" s="107">
        <v>638.0</v>
      </c>
      <c r="H23" s="107">
        <f t="shared" si="1"/>
        <v>159.5</v>
      </c>
      <c r="I23" s="107">
        <f t="shared" si="2"/>
        <v>37.52941176</v>
      </c>
    </row>
    <row r="24">
      <c r="A24" s="107">
        <v>10.0</v>
      </c>
      <c r="B24" s="106" t="s">
        <v>453</v>
      </c>
      <c r="C24" s="107">
        <v>167.0</v>
      </c>
      <c r="D24" s="107">
        <v>164.0</v>
      </c>
      <c r="E24" s="107">
        <v>173.0</v>
      </c>
      <c r="F24" s="107">
        <v>159.0</v>
      </c>
      <c r="G24" s="107">
        <v>663.0</v>
      </c>
      <c r="H24" s="107">
        <f t="shared" si="1"/>
        <v>165.75</v>
      </c>
      <c r="I24" s="107">
        <f t="shared" si="2"/>
        <v>39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454</v>
      </c>
      <c r="B1" s="14" t="s">
        <v>455</v>
      </c>
      <c r="C1" s="14" t="s">
        <v>155</v>
      </c>
      <c r="E1" s="14"/>
      <c r="F1" s="14"/>
      <c r="G1" s="14"/>
    </row>
    <row r="2">
      <c r="A2" s="23" t="s">
        <v>211</v>
      </c>
      <c r="B2" s="109" t="s">
        <v>456</v>
      </c>
      <c r="C2" s="18">
        <v>892.0</v>
      </c>
      <c r="E2" s="1" t="s">
        <v>457</v>
      </c>
      <c r="F2" s="109"/>
      <c r="G2" s="110" t="str">
        <f>IFERROR(__xludf.DUMMYFUNCTION("QUERY(A1:C16,""select B, sum(C) group by B"")"),"Category")</f>
        <v>Category</v>
      </c>
      <c r="H2" s="110" t="str">
        <f>IFERROR(__xludf.DUMMYFUNCTION("""COMPUTED_VALUE"""),"sum Sales")</f>
        <v>sum Sales</v>
      </c>
      <c r="J2" s="1" t="s">
        <v>458</v>
      </c>
    </row>
    <row r="3">
      <c r="A3" s="23" t="s">
        <v>212</v>
      </c>
      <c r="B3" s="109" t="s">
        <v>459</v>
      </c>
      <c r="C3" s="18">
        <v>463.0</v>
      </c>
      <c r="E3" s="1" t="s">
        <v>460</v>
      </c>
      <c r="F3" s="109"/>
      <c r="G3" s="2" t="str">
        <f>IFERROR(__xludf.DUMMYFUNCTION("""COMPUTED_VALUE"""),"Bath")</f>
        <v>Bath</v>
      </c>
      <c r="H3" s="2">
        <f>IFERROR(__xludf.DUMMYFUNCTION("""COMPUTED_VALUE"""),2631.0)</f>
        <v>2631</v>
      </c>
      <c r="J3" s="2">
        <f t="shared" ref="J3:J4" si="1">SUM(C2,C7,C12)</f>
        <v>2631</v>
      </c>
    </row>
    <row r="4">
      <c r="A4" s="23" t="s">
        <v>213</v>
      </c>
      <c r="B4" s="109" t="s">
        <v>461</v>
      </c>
      <c r="C4" s="18">
        <v>243.0</v>
      </c>
      <c r="F4" s="109"/>
      <c r="G4" s="2" t="str">
        <f>IFERROR(__xludf.DUMMYFUNCTION("""COMPUTED_VALUE"""),"Bed")</f>
        <v>Bed</v>
      </c>
      <c r="H4" s="2">
        <f>IFERROR(__xludf.DUMMYFUNCTION("""COMPUTED_VALUE"""),1068.0)</f>
        <v>1068</v>
      </c>
      <c r="J4" s="2">
        <f t="shared" si="1"/>
        <v>1068</v>
      </c>
    </row>
    <row r="5">
      <c r="A5" s="23" t="s">
        <v>214</v>
      </c>
      <c r="B5" s="109" t="s">
        <v>462</v>
      </c>
      <c r="C5" s="18">
        <v>538.0</v>
      </c>
      <c r="F5" s="109"/>
      <c r="G5" s="2" t="str">
        <f>IFERROR(__xludf.DUMMYFUNCTION("""COMPUTED_VALUE"""),"Furniture")</f>
        <v>Furniture</v>
      </c>
      <c r="H5" s="2">
        <f>IFERROR(__xludf.DUMMYFUNCTION("""COMPUTED_VALUE"""),1932.0)</f>
        <v>1932</v>
      </c>
      <c r="J5" s="2">
        <f>sum(C5,C10,C15)</f>
        <v>1932</v>
      </c>
    </row>
    <row r="6">
      <c r="A6" s="23" t="s">
        <v>215</v>
      </c>
      <c r="B6" s="109" t="s">
        <v>463</v>
      </c>
      <c r="C6" s="18">
        <v>480.0</v>
      </c>
      <c r="F6" s="109"/>
      <c r="G6" s="2" t="str">
        <f>IFERROR(__xludf.DUMMYFUNCTION("""COMPUTED_VALUE"""),"Kitchen")</f>
        <v>Kitchen</v>
      </c>
      <c r="H6" s="2">
        <f>IFERROR(__xludf.DUMMYFUNCTION("""COMPUTED_VALUE"""),2063.0)</f>
        <v>2063</v>
      </c>
      <c r="J6" s="2">
        <f>SUM(C6,C11,C16)</f>
        <v>2063</v>
      </c>
    </row>
    <row r="7">
      <c r="A7" s="23" t="s">
        <v>216</v>
      </c>
      <c r="B7" s="109" t="s">
        <v>456</v>
      </c>
      <c r="C7" s="18">
        <v>853.0</v>
      </c>
      <c r="G7" s="2" t="str">
        <f>IFERROR(__xludf.DUMMYFUNCTION("""COMPUTED_VALUE"""),"Outdoor")</f>
        <v>Outdoor</v>
      </c>
      <c r="H7" s="2">
        <f>IFERROR(__xludf.DUMMYFUNCTION("""COMPUTED_VALUE"""),1431.0)</f>
        <v>1431</v>
      </c>
      <c r="J7" s="2">
        <f>SUM(C4,C9,C14)</f>
        <v>1431</v>
      </c>
    </row>
    <row r="8">
      <c r="A8" s="23" t="s">
        <v>217</v>
      </c>
      <c r="B8" s="109" t="s">
        <v>459</v>
      </c>
      <c r="C8" s="18">
        <v>310.0</v>
      </c>
    </row>
    <row r="9">
      <c r="A9" s="23" t="s">
        <v>218</v>
      </c>
      <c r="B9" s="109" t="s">
        <v>461</v>
      </c>
      <c r="C9" s="18">
        <v>358.0</v>
      </c>
      <c r="G9" s="2" t="str">
        <f>IFERROR(__xludf.DUMMYFUNCTION("QUERY(A1:C16,""select B, sum(C) group by B"")"),"Category")</f>
        <v>Category</v>
      </c>
      <c r="H9" s="2" t="str">
        <f>IFERROR(__xludf.DUMMYFUNCTION("""COMPUTED_VALUE"""),"sum Sales")</f>
        <v>sum Sales</v>
      </c>
    </row>
    <row r="10">
      <c r="A10" s="23" t="s">
        <v>219</v>
      </c>
      <c r="B10" s="109" t="s">
        <v>462</v>
      </c>
      <c r="C10" s="18">
        <v>816.0</v>
      </c>
      <c r="G10" s="2" t="str">
        <f>IFERROR(__xludf.DUMMYFUNCTION("""COMPUTED_VALUE"""),"Bath")</f>
        <v>Bath</v>
      </c>
      <c r="H10" s="2">
        <f>IFERROR(__xludf.DUMMYFUNCTION("""COMPUTED_VALUE"""),2631.0)</f>
        <v>2631</v>
      </c>
    </row>
    <row r="11">
      <c r="A11" s="23" t="s">
        <v>220</v>
      </c>
      <c r="B11" s="109" t="s">
        <v>463</v>
      </c>
      <c r="C11" s="18">
        <v>796.0</v>
      </c>
      <c r="G11" s="2" t="str">
        <f>IFERROR(__xludf.DUMMYFUNCTION("""COMPUTED_VALUE"""),"Bed")</f>
        <v>Bed</v>
      </c>
      <c r="H11" s="2">
        <f>IFERROR(__xludf.DUMMYFUNCTION("""COMPUTED_VALUE"""),1068.0)</f>
        <v>1068</v>
      </c>
    </row>
    <row r="12">
      <c r="A12" s="23" t="s">
        <v>221</v>
      </c>
      <c r="B12" s="109" t="s">
        <v>456</v>
      </c>
      <c r="C12" s="18">
        <v>886.0</v>
      </c>
      <c r="G12" s="2" t="str">
        <f>IFERROR(__xludf.DUMMYFUNCTION("""COMPUTED_VALUE"""),"Furniture")</f>
        <v>Furniture</v>
      </c>
      <c r="H12" s="2">
        <f>IFERROR(__xludf.DUMMYFUNCTION("""COMPUTED_VALUE"""),1932.0)</f>
        <v>1932</v>
      </c>
    </row>
    <row r="13">
      <c r="A13" s="23" t="s">
        <v>222</v>
      </c>
      <c r="B13" s="109" t="s">
        <v>459</v>
      </c>
      <c r="C13" s="18">
        <v>295.0</v>
      </c>
      <c r="G13" s="2" t="str">
        <f>IFERROR(__xludf.DUMMYFUNCTION("""COMPUTED_VALUE"""),"Kitchen")</f>
        <v>Kitchen</v>
      </c>
      <c r="H13" s="2">
        <f>IFERROR(__xludf.DUMMYFUNCTION("""COMPUTED_VALUE"""),2063.0)</f>
        <v>2063</v>
      </c>
    </row>
    <row r="14">
      <c r="A14" s="23" t="s">
        <v>223</v>
      </c>
      <c r="B14" s="109" t="s">
        <v>461</v>
      </c>
      <c r="C14" s="18">
        <v>830.0</v>
      </c>
      <c r="G14" s="2" t="str">
        <f>IFERROR(__xludf.DUMMYFUNCTION("""COMPUTED_VALUE"""),"Outdoor")</f>
        <v>Outdoor</v>
      </c>
      <c r="H14" s="2">
        <f>IFERROR(__xludf.DUMMYFUNCTION("""COMPUTED_VALUE"""),1431.0)</f>
        <v>1431</v>
      </c>
    </row>
    <row r="15">
      <c r="A15" s="32" t="s">
        <v>224</v>
      </c>
      <c r="B15" s="109" t="s">
        <v>462</v>
      </c>
      <c r="C15" s="18">
        <v>578.0</v>
      </c>
    </row>
    <row r="16">
      <c r="A16" s="13" t="s">
        <v>464</v>
      </c>
      <c r="B16" s="109" t="s">
        <v>463</v>
      </c>
      <c r="C16" s="18">
        <v>787.0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4"/>
      <c r="D1" s="14" t="s">
        <v>88</v>
      </c>
      <c r="E1" s="14" t="s">
        <v>465</v>
      </c>
      <c r="F1" s="14" t="s">
        <v>466</v>
      </c>
      <c r="G1" s="14" t="s">
        <v>467</v>
      </c>
      <c r="H1" s="14" t="s">
        <v>468</v>
      </c>
    </row>
    <row r="2">
      <c r="B2" s="1" t="s">
        <v>469</v>
      </c>
      <c r="C2" s="13"/>
      <c r="D2" s="13" t="s">
        <v>470</v>
      </c>
      <c r="E2" s="8" t="str">
        <f>IMAGE(H2)</f>
        <v>#VALUE!</v>
      </c>
      <c r="F2" s="8" t="str">
        <f t="shared" ref="F2:F3" si="1">IMAGE(G2)</f>
        <v/>
      </c>
      <c r="G2" s="111" t="s">
        <v>471</v>
      </c>
      <c r="H2" s="13" t="s">
        <v>472</v>
      </c>
    </row>
    <row r="3">
      <c r="B3" s="1" t="s">
        <v>473</v>
      </c>
      <c r="D3" s="1" t="s">
        <v>474</v>
      </c>
      <c r="E3" s="2" t="str">
        <f>IMABS(H3)</f>
        <v>#NUM!</v>
      </c>
      <c r="F3" s="2" t="str">
        <f t="shared" si="1"/>
        <v/>
      </c>
      <c r="G3" s="112" t="s">
        <v>475</v>
      </c>
      <c r="H3" s="1" t="s">
        <v>476</v>
      </c>
    </row>
    <row r="6">
      <c r="A6" s="1" t="s">
        <v>477</v>
      </c>
    </row>
  </sheetData>
  <hyperlinks>
    <hyperlink r:id="rId1" ref="G2"/>
    <hyperlink r:id="rId2" ref="G3"/>
  </hyperlinks>
  <drawing r:id="rId3"/>
</worksheet>
</file>