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210E77D-D46F-40BE-94F6-DEA2DDF3247C}" xr6:coauthVersionLast="47" xr6:coauthVersionMax="47" xr10:uidLastSave="{00000000-0000-0000-0000-000000000000}"/>
  <bookViews>
    <workbookView xWindow="-108" yWindow="-108" windowWidth="23256" windowHeight="12456" activeTab="1" xr2:uid="{F9D2ABDF-7FE4-49E2-BBBB-733B328A6BB1}"/>
  </bookViews>
  <sheets>
    <sheet name="Sheet1" sheetId="1" r:id="rId1"/>
    <sheet name="Ctrl+J Ctrl+H" sheetId="3" r:id="rId2"/>
    <sheet name="Mark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4" i="2"/>
  <c r="E3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4" i="2"/>
  <c r="C3" i="2"/>
  <c r="AB8" i="2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O2" i="2"/>
  <c r="T14" i="2" l="1"/>
  <c r="T6" i="2"/>
  <c r="T10" i="2"/>
  <c r="T13" i="2"/>
  <c r="T5" i="2"/>
  <c r="T16" i="2"/>
  <c r="T8" i="2"/>
  <c r="T9" i="2"/>
  <c r="T12" i="2"/>
  <c r="T15" i="2"/>
  <c r="T11" i="2"/>
  <c r="T7" i="2"/>
  <c r="S12" i="2"/>
  <c r="S11" i="2"/>
  <c r="R14" i="2"/>
  <c r="U14" i="2" s="1"/>
  <c r="S14" i="2"/>
  <c r="R17" i="2"/>
  <c r="U17" i="2" s="1"/>
  <c r="R13" i="2"/>
  <c r="U13" i="2" s="1"/>
  <c r="S17" i="2"/>
  <c r="S13" i="2"/>
  <c r="R16" i="2"/>
  <c r="U16" i="2" s="1"/>
  <c r="S16" i="2"/>
  <c r="R15" i="2"/>
  <c r="U15" i="2" s="1"/>
  <c r="S15" i="2"/>
  <c r="T4" i="2"/>
  <c r="S9" i="2"/>
  <c r="S5" i="2"/>
  <c r="S8" i="2"/>
  <c r="S7" i="2"/>
  <c r="S10" i="2"/>
  <c r="S6" i="2"/>
  <c r="S4" i="2"/>
  <c r="S3" i="2"/>
  <c r="R4" i="2"/>
  <c r="U4" i="2" s="1"/>
  <c r="R10" i="2"/>
  <c r="U10" i="2" s="1"/>
  <c r="R6" i="2"/>
  <c r="U6" i="2" s="1"/>
  <c r="R12" i="2"/>
  <c r="U12" i="2" s="1"/>
  <c r="R8" i="2"/>
  <c r="U8" i="2" s="1"/>
  <c r="R9" i="2"/>
  <c r="U9" i="2" s="1"/>
  <c r="R5" i="2"/>
  <c r="U5" i="2" s="1"/>
  <c r="R11" i="2"/>
  <c r="U11" i="2" s="1"/>
  <c r="R7" i="2"/>
  <c r="U7" i="2" s="1"/>
  <c r="R3" i="2"/>
  <c r="U3" i="2" s="1"/>
  <c r="W3" i="2" s="1"/>
  <c r="K12" i="2"/>
  <c r="K8" i="2"/>
  <c r="K4" i="2"/>
  <c r="K15" i="2"/>
  <c r="K11" i="2"/>
  <c r="K7" i="2"/>
  <c r="K14" i="2"/>
  <c r="K10" i="2"/>
  <c r="K6" i="2"/>
  <c r="K16" i="2"/>
  <c r="K17" i="2"/>
  <c r="K13" i="2"/>
  <c r="K9" i="2"/>
  <c r="K5" i="2"/>
  <c r="K3" i="2"/>
  <c r="J15" i="2"/>
  <c r="L15" i="2" s="1"/>
  <c r="J11" i="2"/>
  <c r="L11" i="2" s="1"/>
  <c r="J14" i="2"/>
  <c r="L14" i="2" s="1"/>
  <c r="J10" i="2"/>
  <c r="L10" i="2" s="1"/>
  <c r="J17" i="2"/>
  <c r="L17" i="2" s="1"/>
  <c r="J13" i="2"/>
  <c r="L13" i="2" s="1"/>
  <c r="J16" i="2"/>
  <c r="L16" i="2" s="1"/>
  <c r="J12" i="2"/>
  <c r="L12" i="2" s="1"/>
  <c r="J9" i="2"/>
  <c r="L9" i="2" s="1"/>
  <c r="J8" i="2"/>
  <c r="L8" i="2" s="1"/>
  <c r="J4" i="2"/>
  <c r="L4" i="2" s="1"/>
  <c r="J7" i="2"/>
  <c r="L7" i="2" s="1"/>
  <c r="J6" i="2"/>
  <c r="L6" i="2" s="1"/>
  <c r="J5" i="2"/>
  <c r="L5" i="2" s="1"/>
  <c r="J3" i="2"/>
  <c r="L3" i="2" s="1"/>
  <c r="V17" i="2" l="1"/>
  <c r="X17" i="2" s="1"/>
  <c r="W6" i="2"/>
  <c r="W10" i="2"/>
  <c r="W14" i="2"/>
  <c r="W7" i="2"/>
  <c r="W8" i="2"/>
  <c r="W4" i="2"/>
  <c r="W13" i="2"/>
  <c r="W5" i="2"/>
  <c r="W9" i="2"/>
  <c r="W15" i="2"/>
  <c r="W11" i="2"/>
  <c r="W12" i="2"/>
  <c r="W16" i="2"/>
  <c r="W17" i="2"/>
  <c r="V16" i="2"/>
  <c r="X16" i="2" s="1"/>
  <c r="V6" i="2"/>
  <c r="X6" i="2" s="1"/>
  <c r="V15" i="2"/>
  <c r="X15" i="2" s="1"/>
  <c r="V4" i="2"/>
  <c r="X4" i="2" s="1"/>
  <c r="V5" i="2"/>
  <c r="X5" i="2" s="1"/>
  <c r="V10" i="2"/>
  <c r="X10" i="2" s="1"/>
  <c r="V11" i="2"/>
  <c r="X11" i="2" s="1"/>
  <c r="V8" i="2"/>
  <c r="X8" i="2" s="1"/>
  <c r="V9" i="2"/>
  <c r="X9" i="2" s="1"/>
  <c r="V14" i="2"/>
  <c r="X14" i="2" s="1"/>
  <c r="V7" i="2"/>
  <c r="X7" i="2" s="1"/>
  <c r="V12" i="2"/>
  <c r="X12" i="2" s="1"/>
  <c r="V13" i="2"/>
  <c r="X13" i="2" s="1"/>
  <c r="V3" i="2"/>
  <c r="X3" i="2" s="1"/>
  <c r="M9" i="2"/>
  <c r="P9" i="2" s="1"/>
  <c r="O9" i="2"/>
  <c r="M17" i="2"/>
  <c r="P17" i="2" s="1"/>
  <c r="O17" i="2"/>
  <c r="M15" i="2"/>
  <c r="P15" i="2" s="1"/>
  <c r="O15" i="2"/>
  <c r="M6" i="2"/>
  <c r="P6" i="2" s="1"/>
  <c r="O6" i="2"/>
  <c r="M7" i="2"/>
  <c r="P7" i="2" s="1"/>
  <c r="O7" i="2"/>
  <c r="M12" i="2"/>
  <c r="P12" i="2" s="1"/>
  <c r="O12" i="2"/>
  <c r="M10" i="2"/>
  <c r="P10" i="2" s="1"/>
  <c r="O10" i="2"/>
  <c r="M16" i="2"/>
  <c r="P16" i="2" s="1"/>
  <c r="O16" i="2"/>
  <c r="M14" i="2"/>
  <c r="P14" i="2" s="1"/>
  <c r="O14" i="2"/>
  <c r="M5" i="2"/>
  <c r="P5" i="2" s="1"/>
  <c r="O5" i="2"/>
  <c r="M8" i="2"/>
  <c r="P8" i="2" s="1"/>
  <c r="O8" i="2"/>
  <c r="M13" i="2"/>
  <c r="P13" i="2" s="1"/>
  <c r="O13" i="2"/>
  <c r="M11" i="2"/>
  <c r="P11" i="2" s="1"/>
  <c r="O11" i="2"/>
  <c r="M4" i="2"/>
  <c r="P4" i="2" s="1"/>
  <c r="O4" i="2"/>
  <c r="M3" i="2"/>
  <c r="P3" i="2" s="1"/>
  <c r="O3" i="2"/>
</calcChain>
</file>

<file path=xl/sharedStrings.xml><?xml version="1.0" encoding="utf-8"?>
<sst xmlns="http://schemas.openxmlformats.org/spreadsheetml/2006/main" count="115" uniqueCount="100">
  <si>
    <t>ORDER ID</t>
  </si>
  <si>
    <t>NAME</t>
  </si>
  <si>
    <t>PINCODE</t>
  </si>
  <si>
    <t>UNIT SOLD</t>
  </si>
  <si>
    <t>AMOUNT</t>
  </si>
  <si>
    <t xml:space="preserve"> REGION </t>
  </si>
  <si>
    <t>ELECTRONIC ITEMS</t>
  </si>
  <si>
    <t>GROCERY</t>
  </si>
  <si>
    <t>CLOTHING</t>
  </si>
  <si>
    <t>SPORTS AND FITNESS</t>
  </si>
  <si>
    <t>FURNITURE</t>
  </si>
  <si>
    <t>KRISHNA</t>
  </si>
  <si>
    <t>RADHA</t>
  </si>
  <si>
    <t>GOPI</t>
  </si>
  <si>
    <t>DEVKI</t>
  </si>
  <si>
    <t>SITA</t>
  </si>
  <si>
    <t>YASHODHA</t>
  </si>
  <si>
    <t>VASUDEV</t>
  </si>
  <si>
    <t>ROHINI</t>
  </si>
  <si>
    <t>BALRAM</t>
  </si>
  <si>
    <t>SUBHADRA</t>
  </si>
  <si>
    <t>KARAN</t>
  </si>
  <si>
    <t>ARJUN</t>
  </si>
  <si>
    <t>KUNTI</t>
  </si>
  <si>
    <t>BHEEM</t>
  </si>
  <si>
    <t>YUDHISTAR</t>
  </si>
  <si>
    <t>NAKUL</t>
  </si>
  <si>
    <t>SAHDEV</t>
  </si>
  <si>
    <t xml:space="preserve">BHISHMA </t>
  </si>
  <si>
    <t xml:space="preserve">PANCHALI </t>
  </si>
  <si>
    <t xml:space="preserve">EAST </t>
  </si>
  <si>
    <t>WEST</t>
  </si>
  <si>
    <t>NORTH</t>
  </si>
  <si>
    <t>SOUTH</t>
  </si>
  <si>
    <t>Sr_No.</t>
  </si>
  <si>
    <t>Name</t>
  </si>
  <si>
    <t>SUBJECTS</t>
  </si>
  <si>
    <t>AVERAGE</t>
  </si>
  <si>
    <t>PERCENTAGE</t>
  </si>
  <si>
    <t>RESULT(P/F)</t>
  </si>
  <si>
    <t>OLD GRADES</t>
  </si>
  <si>
    <t>NEW_GRADES</t>
  </si>
  <si>
    <t>ABC</t>
  </si>
  <si>
    <t>ABCD</t>
  </si>
  <si>
    <t>ABCDE</t>
  </si>
  <si>
    <t>EFG</t>
  </si>
  <si>
    <t>EFGH</t>
  </si>
  <si>
    <t>EFGHI</t>
  </si>
  <si>
    <t>GHI</t>
  </si>
  <si>
    <t>GHIJ</t>
  </si>
  <si>
    <t>GHIJK</t>
  </si>
  <si>
    <t>JKL</t>
  </si>
  <si>
    <t>JKLM</t>
  </si>
  <si>
    <t>KLMN</t>
  </si>
  <si>
    <t>LMNO</t>
  </si>
  <si>
    <t>LMNOP</t>
  </si>
  <si>
    <t>NOPQ</t>
  </si>
  <si>
    <t>ENG(100)</t>
  </si>
  <si>
    <t>GEO(100)</t>
  </si>
  <si>
    <t>ECO(100)</t>
  </si>
  <si>
    <t>HINDI(100)</t>
  </si>
  <si>
    <t>MARATHI(100)</t>
  </si>
  <si>
    <t>S.S(100)</t>
  </si>
  <si>
    <t>TOTAL(700)</t>
  </si>
  <si>
    <t>NOTE: For old grades:</t>
  </si>
  <si>
    <t>percentage is &gt;=90 then A</t>
  </si>
  <si>
    <t>percentage is &gt;=80 then B+</t>
  </si>
  <si>
    <t>percentage is &gt;=70 then B</t>
  </si>
  <si>
    <t>percentage is &gt;=60 then C+</t>
  </si>
  <si>
    <t>percentage is &gt;=50 then C</t>
  </si>
  <si>
    <t>percentage is &gt;=40 then D+</t>
  </si>
  <si>
    <t>percentage is &gt;=35 then D</t>
  </si>
  <si>
    <t>percentage is &lt;=34.99 then Fail</t>
  </si>
  <si>
    <t>MATHS(150)</t>
  </si>
  <si>
    <t>total</t>
  </si>
  <si>
    <t>Practice</t>
  </si>
  <si>
    <t>averag</t>
  </si>
  <si>
    <t>result</t>
  </si>
  <si>
    <t>old grades</t>
  </si>
  <si>
    <t>Percentage</t>
  </si>
  <si>
    <t>new grades</t>
  </si>
  <si>
    <t>Pizza Corner</t>
  </si>
  <si>
    <t>Burger Queen</t>
  </si>
  <si>
    <t>Delicious Food</t>
  </si>
  <si>
    <t>Fresh Foody</t>
  </si>
  <si>
    <t>King Masala</t>
  </si>
  <si>
    <t>Restaurant</t>
  </si>
  <si>
    <t>Order</t>
  </si>
  <si>
    <t>Dosa Hut</t>
  </si>
  <si>
    <t xml:space="preserve">Large Pepperoni Pizza   ,   Breadsticks ,    Caesar Salad  ,   Sprite   </t>
  </si>
  <si>
    <t>Whooper with Cheese,    Onion Rings  ,    Side Salad  ,   Lemonade</t>
  </si>
  <si>
    <t>Caramel Macchiato  ,     Onion Rings ,    Blueberry Muffin,   Cake Pop  ,     water</t>
  </si>
  <si>
    <t>10 piece chicken  ,    Mashed Potatoes  ,    Biscuits  ,   Pepsi</t>
  </si>
  <si>
    <t>Meat Lover's Noodles  ,   Muffin ,   Onion Rings ,   Iced Tea</t>
  </si>
  <si>
    <t>Paneer Dosa  ,  Masala Dosa ,   Chips ,   Cookie  ,   Cold Coffee</t>
  </si>
  <si>
    <t xml:space="preserve">Large Pepperoni Pizza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  Breadsticks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Caesar Salad 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Sprite   </t>
  </si>
  <si>
    <t>Note:</t>
  </si>
  <si>
    <t>Firstly select any cell in column B and press ctrl + H</t>
  </si>
  <si>
    <t>and then in 'replace' do noting and click on 'replace all;</t>
  </si>
  <si>
    <t>then click on 'find' and press ctrl +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</si>
</sst>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center" vertical="top" textRotation="255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586740</xdr:colOff>
      <xdr:row>14</xdr:row>
      <xdr:rowOff>68580</xdr:rowOff>
    </xdr:from>
    <xdr:to>
      <xdr:col>17</xdr:col>
      <xdr:colOff>152400</xdr:colOff>
      <xdr:row>14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B0D2B6-CE10-E648-24B5-57303A52CC41}"/>
            </a:ext>
          </a:extLst>
        </xdr:cNvPr>
        <xdr:cNvCxnSpPr/>
      </xdr:nvCxnSpPr>
      <xdr:spPr>
        <a:xfrm flipV="1">
          <a:off x="9067800" y="2811780"/>
          <a:ext cx="784860" cy="15240"/>
        </a:xfrm>
        <a:prstGeom prst="straightConnector1">
          <a:avLst/>
        </a:prstGeom>
        <a:ln>
          <a:solidFill>
            <a:srgbClr val="FFC000"/>
          </a:solidFill>
          <a:tailEnd type="triangle"/>
        </a:ln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1007-EBAC-4683-8D51-08B5A4344157}">
  <dimension ref="A1:K20"/>
  <sheetViews>
    <sheetView workbookViewId="0">
      <selection activeCell="C3" sqref="C3"/>
    </sheetView>
  </sheetViews>
  <sheetFormatPr defaultRowHeight="14.4" x14ac:dyDescent="0.3"/>
  <cols>
    <col min="2" max="2" width="13.6640625" customWidth="1"/>
    <col min="3" max="3" width="12.88671875" customWidth="1"/>
    <col min="4" max="4" width="13.5546875" bestFit="1" customWidth="1"/>
    <col min="5" max="5" width="10.33203125" bestFit="1" customWidth="1"/>
    <col min="6" max="6" width="14" customWidth="1"/>
    <col min="7" max="7" width="20.44140625" customWidth="1"/>
    <col min="8" max="8" width="12.44140625" customWidth="1"/>
    <col min="9" max="9" width="12.5546875" customWidth="1"/>
    <col min="10" max="10" width="23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>
        <v>400708</v>
      </c>
      <c r="D2" t="s">
        <v>30</v>
      </c>
      <c r="F2">
        <v>100000</v>
      </c>
    </row>
    <row r="3" spans="1:11" x14ac:dyDescent="0.3">
      <c r="B3" t="s">
        <v>12</v>
      </c>
      <c r="C3">
        <v>400708</v>
      </c>
      <c r="D3" t="s">
        <v>31</v>
      </c>
      <c r="F3">
        <v>200000</v>
      </c>
    </row>
    <row r="4" spans="1:11" x14ac:dyDescent="0.3">
      <c r="B4" t="s">
        <v>13</v>
      </c>
      <c r="C4">
        <v>400708</v>
      </c>
      <c r="D4" t="s">
        <v>30</v>
      </c>
      <c r="F4">
        <v>10500</v>
      </c>
    </row>
    <row r="5" spans="1:11" x14ac:dyDescent="0.3">
      <c r="B5" t="s">
        <v>14</v>
      </c>
      <c r="C5">
        <v>400711</v>
      </c>
      <c r="D5" t="s">
        <v>32</v>
      </c>
      <c r="F5">
        <v>15000</v>
      </c>
    </row>
    <row r="6" spans="1:11" x14ac:dyDescent="0.3">
      <c r="B6" t="s">
        <v>15</v>
      </c>
      <c r="C6">
        <v>400712</v>
      </c>
      <c r="D6" t="s">
        <v>33</v>
      </c>
    </row>
    <row r="7" spans="1:11" x14ac:dyDescent="0.3">
      <c r="B7" t="s">
        <v>16</v>
      </c>
      <c r="C7">
        <v>400713</v>
      </c>
      <c r="D7" t="s">
        <v>31</v>
      </c>
    </row>
    <row r="8" spans="1:11" x14ac:dyDescent="0.3">
      <c r="B8" t="s">
        <v>17</v>
      </c>
      <c r="C8">
        <v>400708</v>
      </c>
      <c r="D8" t="s">
        <v>30</v>
      </c>
    </row>
    <row r="9" spans="1:11" x14ac:dyDescent="0.3">
      <c r="B9" t="s">
        <v>18</v>
      </c>
      <c r="C9">
        <v>400715</v>
      </c>
      <c r="D9" t="s">
        <v>32</v>
      </c>
    </row>
    <row r="10" spans="1:11" x14ac:dyDescent="0.3">
      <c r="B10" t="s">
        <v>19</v>
      </c>
      <c r="C10">
        <v>400716</v>
      </c>
      <c r="D10" t="s">
        <v>33</v>
      </c>
    </row>
    <row r="11" spans="1:11" x14ac:dyDescent="0.3">
      <c r="B11" t="s">
        <v>20</v>
      </c>
      <c r="C11">
        <v>400717</v>
      </c>
      <c r="D11" t="s">
        <v>30</v>
      </c>
    </row>
    <row r="12" spans="1:11" x14ac:dyDescent="0.3">
      <c r="B12" t="s">
        <v>21</v>
      </c>
      <c r="C12">
        <v>400718</v>
      </c>
      <c r="D12" t="s">
        <v>31</v>
      </c>
    </row>
    <row r="13" spans="1:11" x14ac:dyDescent="0.3">
      <c r="B13" t="s">
        <v>22</v>
      </c>
      <c r="C13">
        <v>400708</v>
      </c>
      <c r="D13" t="s">
        <v>32</v>
      </c>
    </row>
    <row r="14" spans="1:11" x14ac:dyDescent="0.3">
      <c r="B14" t="s">
        <v>23</v>
      </c>
      <c r="C14">
        <v>400720</v>
      </c>
      <c r="D14" t="s">
        <v>33</v>
      </c>
    </row>
    <row r="15" spans="1:11" x14ac:dyDescent="0.3">
      <c r="B15" t="s">
        <v>24</v>
      </c>
      <c r="C15">
        <v>400708</v>
      </c>
      <c r="D15" t="s">
        <v>30</v>
      </c>
    </row>
    <row r="16" spans="1:11" x14ac:dyDescent="0.3">
      <c r="B16" t="s">
        <v>25</v>
      </c>
      <c r="C16">
        <v>400722</v>
      </c>
      <c r="D16" t="s">
        <v>33</v>
      </c>
    </row>
    <row r="17" spans="2:4" x14ac:dyDescent="0.3">
      <c r="B17" t="s">
        <v>26</v>
      </c>
      <c r="C17">
        <v>400723</v>
      </c>
      <c r="D17" t="s">
        <v>30</v>
      </c>
    </row>
    <row r="18" spans="2:4" x14ac:dyDescent="0.3">
      <c r="B18" t="s">
        <v>27</v>
      </c>
      <c r="C18">
        <v>400724</v>
      </c>
      <c r="D18" t="s">
        <v>31</v>
      </c>
    </row>
    <row r="19" spans="2:4" x14ac:dyDescent="0.3">
      <c r="B19" t="s">
        <v>28</v>
      </c>
      <c r="C19">
        <v>400725</v>
      </c>
      <c r="D19" t="s">
        <v>30</v>
      </c>
    </row>
    <row r="20" spans="2:4" x14ac:dyDescent="0.3">
      <c r="B20" t="s">
        <v>29</v>
      </c>
      <c r="C20">
        <v>400708</v>
      </c>
      <c r="D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FBC6-B43B-419A-A600-CB86E30155D0}">
  <dimension ref="A1:K25"/>
  <sheetViews>
    <sheetView tabSelected="1" workbookViewId="0">
      <selection activeCell="E5" sqref="E5"/>
    </sheetView>
  </sheetViews>
  <sheetFormatPr defaultRowHeight="14.4" x14ac:dyDescent="0.3"/>
  <cols>
    <col min="1" max="1" width="11.109375" customWidth="1"/>
    <col min="2" max="2" width="52.77734375" customWidth="1"/>
  </cols>
  <sheetData>
    <row r="1" spans="1:11" x14ac:dyDescent="0.3">
      <c r="A1" s="10" t="s">
        <v>86</v>
      </c>
      <c r="B1" s="10" t="s">
        <v>87</v>
      </c>
    </row>
    <row r="2" spans="1:11" x14ac:dyDescent="0.3">
      <c r="A2" s="8" t="s">
        <v>81</v>
      </c>
      <c r="B2" s="11" t="s">
        <v>95</v>
      </c>
      <c r="E2" s="3"/>
      <c r="H2" s="11" t="s">
        <v>89</v>
      </c>
      <c r="I2" s="11"/>
      <c r="J2" s="11"/>
      <c r="K2" s="11"/>
    </row>
    <row r="3" spans="1:11" x14ac:dyDescent="0.3">
      <c r="A3" s="8"/>
      <c r="B3" s="11"/>
      <c r="E3" s="9" t="s">
        <v>96</v>
      </c>
    </row>
    <row r="4" spans="1:11" x14ac:dyDescent="0.3">
      <c r="A4" s="8"/>
      <c r="B4" s="11"/>
      <c r="E4" t="s">
        <v>97</v>
      </c>
    </row>
    <row r="5" spans="1:11" x14ac:dyDescent="0.3">
      <c r="A5" s="8"/>
      <c r="B5" s="11"/>
      <c r="E5" t="s">
        <v>99</v>
      </c>
    </row>
    <row r="6" spans="1:11" x14ac:dyDescent="0.3">
      <c r="A6" s="8" t="s">
        <v>82</v>
      </c>
      <c r="B6" s="11" t="s">
        <v>90</v>
      </c>
      <c r="E6" t="s">
        <v>98</v>
      </c>
    </row>
    <row r="7" spans="1:11" x14ac:dyDescent="0.3">
      <c r="A7" s="8"/>
      <c r="B7" s="11"/>
    </row>
    <row r="8" spans="1:11" x14ac:dyDescent="0.3">
      <c r="A8" s="8"/>
      <c r="B8" s="11"/>
    </row>
    <row r="9" spans="1:11" x14ac:dyDescent="0.3">
      <c r="A9" s="8"/>
      <c r="B9" s="11"/>
    </row>
    <row r="10" spans="1:11" x14ac:dyDescent="0.3">
      <c r="A10" s="8" t="s">
        <v>83</v>
      </c>
      <c r="B10" s="11" t="s">
        <v>91</v>
      </c>
    </row>
    <row r="11" spans="1:11" x14ac:dyDescent="0.3">
      <c r="A11" s="8"/>
      <c r="B11" s="11"/>
    </row>
    <row r="12" spans="1:11" x14ac:dyDescent="0.3">
      <c r="A12" s="8"/>
      <c r="B12" s="11"/>
    </row>
    <row r="13" spans="1:11" x14ac:dyDescent="0.3">
      <c r="A13" s="8"/>
      <c r="B13" s="11"/>
    </row>
    <row r="14" spans="1:11" x14ac:dyDescent="0.3">
      <c r="A14" s="8" t="s">
        <v>84</v>
      </c>
      <c r="B14" s="11" t="s">
        <v>92</v>
      </c>
    </row>
    <row r="15" spans="1:11" x14ac:dyDescent="0.3">
      <c r="A15" s="8"/>
      <c r="B15" s="11"/>
    </row>
    <row r="16" spans="1:11" x14ac:dyDescent="0.3">
      <c r="A16" s="8"/>
      <c r="B16" s="11"/>
    </row>
    <row r="17" spans="1:2" x14ac:dyDescent="0.3">
      <c r="A17" s="8"/>
      <c r="B17" s="11"/>
    </row>
    <row r="18" spans="1:2" x14ac:dyDescent="0.3">
      <c r="A18" s="8" t="s">
        <v>85</v>
      </c>
      <c r="B18" s="11" t="s">
        <v>93</v>
      </c>
    </row>
    <row r="19" spans="1:2" x14ac:dyDescent="0.3">
      <c r="A19" s="8"/>
      <c r="B19" s="11"/>
    </row>
    <row r="20" spans="1:2" x14ac:dyDescent="0.3">
      <c r="A20" s="8"/>
      <c r="B20" s="11"/>
    </row>
    <row r="21" spans="1:2" x14ac:dyDescent="0.3">
      <c r="A21" s="8"/>
      <c r="B21" s="11"/>
    </row>
    <row r="22" spans="1:2" x14ac:dyDescent="0.3">
      <c r="A22" s="8" t="s">
        <v>88</v>
      </c>
      <c r="B22" s="11" t="s">
        <v>94</v>
      </c>
    </row>
    <row r="23" spans="1:2" x14ac:dyDescent="0.3">
      <c r="A23" s="8"/>
      <c r="B23" s="11"/>
    </row>
    <row r="24" spans="1:2" x14ac:dyDescent="0.3">
      <c r="A24" s="8"/>
      <c r="B24" s="11"/>
    </row>
    <row r="25" spans="1:2" x14ac:dyDescent="0.3">
      <c r="A25" s="8"/>
      <c r="B25" s="11"/>
    </row>
  </sheetData>
  <mergeCells count="13">
    <mergeCell ref="B18:B21"/>
    <mergeCell ref="A22:A25"/>
    <mergeCell ref="B22:B25"/>
    <mergeCell ref="H2:K2"/>
    <mergeCell ref="A2:A5"/>
    <mergeCell ref="A6:A9"/>
    <mergeCell ref="A10:A13"/>
    <mergeCell ref="A14:A17"/>
    <mergeCell ref="A18:A21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122C-388E-4F2A-85FD-FE6DCA1F69FC}">
  <dimension ref="A1:AB24"/>
  <sheetViews>
    <sheetView workbookViewId="0">
      <selection activeCell="O21" sqref="O21"/>
    </sheetView>
  </sheetViews>
  <sheetFormatPr defaultRowHeight="14.4" x14ac:dyDescent="0.3"/>
  <cols>
    <col min="13" max="13" width="8.109375" bestFit="1" customWidth="1"/>
    <col min="14" max="14" width="8.109375" hidden="1" customWidth="1"/>
    <col min="17" max="17" width="8.88671875" style="7"/>
  </cols>
  <sheetData>
    <row r="1" spans="1:28" s="2" customFormat="1" x14ac:dyDescent="0.3">
      <c r="C1" s="5" t="s">
        <v>36</v>
      </c>
      <c r="D1" s="5"/>
      <c r="E1" s="5"/>
      <c r="F1" s="5"/>
      <c r="G1" s="5"/>
      <c r="H1" s="5"/>
      <c r="I1" s="5"/>
      <c r="Q1" s="7" t="s">
        <v>75</v>
      </c>
    </row>
    <row r="2" spans="1:28" s="1" customFormat="1" ht="28.8" x14ac:dyDescent="0.3">
      <c r="A2" s="1" t="s">
        <v>34</v>
      </c>
      <c r="B2" s="1" t="s">
        <v>35</v>
      </c>
      <c r="C2" s="1" t="s">
        <v>57</v>
      </c>
      <c r="D2" s="1" t="s">
        <v>58</v>
      </c>
      <c r="E2" s="1" t="s">
        <v>59</v>
      </c>
      <c r="F2" s="1" t="s">
        <v>73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37</v>
      </c>
      <c r="L2" s="1" t="s">
        <v>38</v>
      </c>
      <c r="M2" s="1" t="s">
        <v>39</v>
      </c>
      <c r="N2" s="1" t="s">
        <v>40</v>
      </c>
      <c r="O2" s="3" t="str">
        <f>LOWER(N2)</f>
        <v>old grades</v>
      </c>
      <c r="P2" s="1" t="s">
        <v>41</v>
      </c>
      <c r="Q2" s="7"/>
      <c r="R2" s="1" t="s">
        <v>74</v>
      </c>
      <c r="S2" s="1" t="s">
        <v>76</v>
      </c>
      <c r="U2" s="1" t="s">
        <v>79</v>
      </c>
      <c r="V2" s="1" t="s">
        <v>77</v>
      </c>
      <c r="W2" s="1" t="s">
        <v>78</v>
      </c>
      <c r="X2" s="1" t="s">
        <v>80</v>
      </c>
    </row>
    <row r="3" spans="1:28" x14ac:dyDescent="0.3">
      <c r="A3" s="4">
        <v>1</v>
      </c>
      <c r="B3" t="s">
        <v>42</v>
      </c>
      <c r="C3">
        <f ca="1">RANDBETWEEN(20,90)</f>
        <v>65</v>
      </c>
      <c r="D3">
        <f ca="1">RANDBETWEEN(35,91)</f>
        <v>80</v>
      </c>
      <c r="E3">
        <f ca="1">RANDBETWEEN(34,71)</f>
        <v>35</v>
      </c>
      <c r="F3">
        <f ca="1">RANDBETWEEN(35,149)</f>
        <v>77</v>
      </c>
      <c r="G3">
        <f t="shared" ref="G3:H3" ca="1" si="0">RANDBETWEEN(35,99)</f>
        <v>75</v>
      </c>
      <c r="H3">
        <f t="shared" ca="1" si="0"/>
        <v>63</v>
      </c>
      <c r="I3">
        <v>89</v>
      </c>
      <c r="J3">
        <f ca="1">SUM(C3:I3)</f>
        <v>484</v>
      </c>
      <c r="K3">
        <f ca="1">AVERAGE(C3:I3)</f>
        <v>69.142857142857139</v>
      </c>
      <c r="L3">
        <f ca="1">(J3*100/750)</f>
        <v>64.533333333333331</v>
      </c>
      <c r="M3" t="str">
        <f ca="1">IF(AND(C3&gt;=35,D3&gt;=35,E3&gt;=35,F3&gt;=35,G3&gt;=35,H3&gt;=35,I3&gt;=35,L3&gt;=35),"pass","fail")</f>
        <v>pass</v>
      </c>
      <c r="O3" t="str">
        <f t="shared" ref="O3:O17" ca="1" si="1">IF(L3&gt;=90,"A",IF(L3&gt;80,"B+",IF(L3&gt;=70,"B",IF(L3&gt;=60,"C+",IF(L3&gt;=50,"C",IF(L3&gt;=40,"D+",IF(L3&gt;=35,"D","FAIL")))))))</f>
        <v>C+</v>
      </c>
      <c r="P3" t="str">
        <f t="shared" ref="P3:P17" ca="1" si="2">IF(OR(L3&lt;=34.99,M3="FAIL"),"FAIL",(IF(L3&gt;=90,"A",IF(L3&gt;=80,"B+",IF(L3&gt;=70,"B",IF(L3&gt;=60,"C+",IF(L3&gt;=50,"C",IF(L3&gt;=40,"D+",IF(L3&gt;=35,"D","FAIL")))))))))</f>
        <v>C+</v>
      </c>
      <c r="R3">
        <f ca="1">SUM(C3:I3)</f>
        <v>484</v>
      </c>
      <c r="S3">
        <f ca="1">AVERAGE(C3:I3)</f>
        <v>69.142857142857139</v>
      </c>
      <c r="U3">
        <f ca="1">R3*100/750</f>
        <v>64.533333333333331</v>
      </c>
      <c r="V3" t="str">
        <f ca="1">IF(AND(D3&gt;=35,E3&gt;=35,F3&gt;=35,G3&gt;=53,H3&gt;=35,I3&gt;=35,J3&gt;=35),"PASS","FAIL")</f>
        <v>PASS</v>
      </c>
      <c r="W3" t="str">
        <f ca="1">IF(U3&gt;=90,"A",IF(U3&gt;=80,"B+",IF(U3&gt;=60,"C",IF(U3&gt;40,"D+",IF(U3&gt;=35,"D","Fail")))))</f>
        <v>C</v>
      </c>
      <c r="X3" t="str">
        <f ca="1">IF(OR(U3&lt;=34.999,V3="FAIL"),"FAIL",(IF(U3&gt;=90,"A",IF(U3&gt;=80,"B+",IF(U3&gt;=70,"B",IF(U3&gt;=60,"C+",IF(U3&gt;=40,"D+",IF(U3&gt;=35,"D","FAIL"))))))))</f>
        <v>C+</v>
      </c>
    </row>
    <row r="4" spans="1:28" x14ac:dyDescent="0.3">
      <c r="A4" s="4">
        <v>2</v>
      </c>
      <c r="B4" t="s">
        <v>43</v>
      </c>
      <c r="C4">
        <f ca="1">RANDBETWEEN(20,90)</f>
        <v>37</v>
      </c>
      <c r="D4">
        <f t="shared" ref="D4:D17" ca="1" si="3">RANDBETWEEN(35,91)</f>
        <v>38</v>
      </c>
      <c r="E4">
        <f ca="1">RANDBETWEEN(34,71)</f>
        <v>56</v>
      </c>
      <c r="F4">
        <f t="shared" ref="F4:F17" ca="1" si="4">RANDBETWEEN(35,149)</f>
        <v>116</v>
      </c>
      <c r="G4">
        <f t="shared" ref="G4:H17" ca="1" si="5">RANDBETWEEN(35,99)</f>
        <v>67</v>
      </c>
      <c r="H4">
        <f t="shared" ca="1" si="5"/>
        <v>35</v>
      </c>
      <c r="I4">
        <v>45</v>
      </c>
      <c r="J4">
        <f ca="1">SUM(C4:I4)</f>
        <v>394</v>
      </c>
      <c r="K4">
        <f ca="1">AVERAGE(C4:I4)</f>
        <v>56.285714285714285</v>
      </c>
      <c r="L4">
        <f t="shared" ref="L4:L17" ca="1" si="6">(J4*100/750)</f>
        <v>52.533333333333331</v>
      </c>
      <c r="M4" t="str">
        <f ca="1">IF(AND(C4&gt;=35,D4&gt;=35,E4&gt;=35,F4&gt;=35,G4&gt;=35,H4&gt;=35,I4&gt;=35,L4&gt;=35),"pass","fail")</f>
        <v>pass</v>
      </c>
      <c r="O4" t="str">
        <f t="shared" ca="1" si="1"/>
        <v>C</v>
      </c>
      <c r="P4" t="str">
        <f t="shared" ca="1" si="2"/>
        <v>C</v>
      </c>
      <c r="R4">
        <f ca="1">SUM(C4:I4)</f>
        <v>394</v>
      </c>
      <c r="S4">
        <f ca="1">AVERAGE(C4:I4)</f>
        <v>56.285714285714285</v>
      </c>
      <c r="T4">
        <f ca="1">(SUM(C4:I4)/7)</f>
        <v>56.285714285714285</v>
      </c>
      <c r="U4">
        <f t="shared" ref="U4:U17" ca="1" si="7">R4*100/750</f>
        <v>52.533333333333331</v>
      </c>
      <c r="V4" t="str">
        <f ca="1">IF(AND(D4&gt;=35,E4&gt;=35,F4&gt;=35,G4&gt;=53,H4&gt;=35,I4&gt;=35,J4&gt;=35),"PASS","FAIL")</f>
        <v>PASS</v>
      </c>
      <c r="W4" t="str">
        <f t="shared" ref="W4:W17" ca="1" si="8">IF(U4&gt;=90,"A",IF(U4&gt;=80,"B+",IF(U4&gt;=60,"C",IF(U4&gt;40,"D+",IF(U4&gt;=35,"D","Fail")))))</f>
        <v>D+</v>
      </c>
      <c r="X4" t="str">
        <f t="shared" ref="X4:X11" ca="1" si="9">IF(OR(U4&lt;=34.999,V4="FAIL"),"FAIL",(IF(U4&gt;=90,"A",IF(U4&gt;=80,"B+",IF(U4&gt;=70,"B",IF(U4&gt;=60,"C+",IF(U4&gt;=40,"D+",IF(U4&gt;=35,"D","FAIL"))))))))</f>
        <v>D+</v>
      </c>
    </row>
    <row r="5" spans="1:28" x14ac:dyDescent="0.3">
      <c r="A5" s="4">
        <v>3</v>
      </c>
      <c r="B5" t="s">
        <v>44</v>
      </c>
      <c r="C5">
        <f t="shared" ref="C5:C17" ca="1" si="10">RANDBETWEEN(20,90)</f>
        <v>33</v>
      </c>
      <c r="D5">
        <f t="shared" ca="1" si="3"/>
        <v>66</v>
      </c>
      <c r="E5">
        <f t="shared" ref="E5:E17" ca="1" si="11">RANDBETWEEN(34,71)</f>
        <v>52</v>
      </c>
      <c r="F5">
        <f t="shared" ca="1" si="4"/>
        <v>96</v>
      </c>
      <c r="G5">
        <f t="shared" ca="1" si="5"/>
        <v>49</v>
      </c>
      <c r="H5">
        <f t="shared" ca="1" si="5"/>
        <v>88</v>
      </c>
      <c r="I5">
        <v>40</v>
      </c>
      <c r="J5">
        <f ca="1">SUM(C5:I5)</f>
        <v>424</v>
      </c>
      <c r="K5">
        <f t="shared" ref="K5:K17" ca="1" si="12">AVERAGE(C5:I5)</f>
        <v>60.571428571428569</v>
      </c>
      <c r="L5">
        <f t="shared" ca="1" si="6"/>
        <v>56.533333333333331</v>
      </c>
      <c r="M5" t="str">
        <f t="shared" ref="M5:M17" ca="1" si="13">IF(AND(C5&gt;=35,D5&gt;=35,E5&gt;=35,F5&gt;=35,G5&gt;=35,H5&gt;=35,I5&gt;=35,L5&gt;=35),"pass","fail")</f>
        <v>fail</v>
      </c>
      <c r="O5" t="str">
        <f t="shared" ca="1" si="1"/>
        <v>C</v>
      </c>
      <c r="P5" t="str">
        <f t="shared" ca="1" si="2"/>
        <v>FAIL</v>
      </c>
      <c r="R5">
        <f t="shared" ref="R5:R17" ca="1" si="14">SUM(C5:I5)</f>
        <v>424</v>
      </c>
      <c r="S5">
        <f ca="1">(SUM(C5:I5)/7)</f>
        <v>60.571428571428569</v>
      </c>
      <c r="T5">
        <f t="shared" ref="T5:T16" ca="1" si="15">(SUM(C5:I5)/7)</f>
        <v>60.571428571428569</v>
      </c>
      <c r="U5">
        <f t="shared" ca="1" si="7"/>
        <v>56.533333333333331</v>
      </c>
      <c r="V5" t="str">
        <f t="shared" ref="V5:V17" ca="1" si="16">IF(AND(D5&gt;=35,E5&gt;=35,F5&gt;=35,G5&gt;=53,H5&gt;=35,I5&gt;=35,J5&gt;=35),"PASS","FAIL")</f>
        <v>FAIL</v>
      </c>
      <c r="W5" t="str">
        <f t="shared" ca="1" si="8"/>
        <v>D+</v>
      </c>
      <c r="X5" t="str">
        <f t="shared" ca="1" si="9"/>
        <v>FAIL</v>
      </c>
    </row>
    <row r="6" spans="1:28" x14ac:dyDescent="0.3">
      <c r="A6" s="4">
        <v>4</v>
      </c>
      <c r="B6" t="s">
        <v>45</v>
      </c>
      <c r="C6">
        <f t="shared" ca="1" si="10"/>
        <v>86</v>
      </c>
      <c r="D6">
        <f t="shared" ca="1" si="3"/>
        <v>47</v>
      </c>
      <c r="E6">
        <f t="shared" ca="1" si="11"/>
        <v>46</v>
      </c>
      <c r="F6">
        <f t="shared" ca="1" si="4"/>
        <v>113</v>
      </c>
      <c r="G6">
        <f t="shared" ca="1" si="5"/>
        <v>43</v>
      </c>
      <c r="H6">
        <f t="shared" ca="1" si="5"/>
        <v>53</v>
      </c>
      <c r="I6">
        <v>57</v>
      </c>
      <c r="J6">
        <f ca="1">SUM(C6:I6)</f>
        <v>445</v>
      </c>
      <c r="K6">
        <f t="shared" ca="1" si="12"/>
        <v>63.571428571428569</v>
      </c>
      <c r="L6">
        <f t="shared" ca="1" si="6"/>
        <v>59.333333333333336</v>
      </c>
      <c r="M6" t="str">
        <f t="shared" ca="1" si="13"/>
        <v>pass</v>
      </c>
      <c r="O6" t="str">
        <f t="shared" ca="1" si="1"/>
        <v>C</v>
      </c>
      <c r="P6" t="str">
        <f t="shared" ca="1" si="2"/>
        <v>C</v>
      </c>
      <c r="R6">
        <f t="shared" ca="1" si="14"/>
        <v>445</v>
      </c>
      <c r="S6">
        <f t="shared" ref="S6:S17" ca="1" si="17">(SUM(C6:I6)/7)</f>
        <v>63.571428571428569</v>
      </c>
      <c r="T6">
        <f t="shared" ca="1" si="15"/>
        <v>63.571428571428569</v>
      </c>
      <c r="U6">
        <f t="shared" ca="1" si="7"/>
        <v>59.333333333333336</v>
      </c>
      <c r="V6" t="str">
        <f t="shared" ca="1" si="16"/>
        <v>FAIL</v>
      </c>
      <c r="W6" t="str">
        <f t="shared" ca="1" si="8"/>
        <v>D+</v>
      </c>
      <c r="X6" t="str">
        <f t="shared" ca="1" si="9"/>
        <v>FAIL</v>
      </c>
      <c r="AB6">
        <v>1</v>
      </c>
    </row>
    <row r="7" spans="1:28" x14ac:dyDescent="0.3">
      <c r="A7" s="4">
        <v>5</v>
      </c>
      <c r="B7" t="s">
        <v>46</v>
      </c>
      <c r="C7">
        <f t="shared" ca="1" si="10"/>
        <v>31</v>
      </c>
      <c r="D7">
        <f t="shared" ca="1" si="3"/>
        <v>59</v>
      </c>
      <c r="E7">
        <f t="shared" ca="1" si="11"/>
        <v>43</v>
      </c>
      <c r="F7">
        <f t="shared" ca="1" si="4"/>
        <v>139</v>
      </c>
      <c r="G7">
        <f t="shared" ca="1" si="5"/>
        <v>54</v>
      </c>
      <c r="H7">
        <f t="shared" ca="1" si="5"/>
        <v>65</v>
      </c>
      <c r="I7">
        <v>63</v>
      </c>
      <c r="J7">
        <f ca="1">(C7+D7+E7+F7+G7+H7+I7)</f>
        <v>454</v>
      </c>
      <c r="K7">
        <f t="shared" ca="1" si="12"/>
        <v>64.857142857142861</v>
      </c>
      <c r="L7">
        <f t="shared" ca="1" si="6"/>
        <v>60.533333333333331</v>
      </c>
      <c r="M7" t="str">
        <f t="shared" ca="1" si="13"/>
        <v>fail</v>
      </c>
      <c r="O7" t="str">
        <f t="shared" ca="1" si="1"/>
        <v>C+</v>
      </c>
      <c r="P7" t="str">
        <f t="shared" ca="1" si="2"/>
        <v>FAIL</v>
      </c>
      <c r="R7">
        <f t="shared" ca="1" si="14"/>
        <v>454</v>
      </c>
      <c r="S7">
        <f t="shared" ca="1" si="17"/>
        <v>64.857142857142861</v>
      </c>
      <c r="T7">
        <f t="shared" ca="1" si="15"/>
        <v>64.857142857142861</v>
      </c>
      <c r="U7">
        <f t="shared" ca="1" si="7"/>
        <v>60.533333333333331</v>
      </c>
      <c r="V7" t="str">
        <f t="shared" ca="1" si="16"/>
        <v>PASS</v>
      </c>
      <c r="W7" t="str">
        <f t="shared" ca="1" si="8"/>
        <v>C</v>
      </c>
      <c r="X7" t="str">
        <f t="shared" ca="1" si="9"/>
        <v>C+</v>
      </c>
      <c r="AB7">
        <v>2</v>
      </c>
    </row>
    <row r="8" spans="1:28" x14ac:dyDescent="0.3">
      <c r="A8" s="4">
        <v>6</v>
      </c>
      <c r="B8" t="s">
        <v>47</v>
      </c>
      <c r="C8">
        <f t="shared" ca="1" si="10"/>
        <v>86</v>
      </c>
      <c r="D8">
        <f t="shared" ca="1" si="3"/>
        <v>74</v>
      </c>
      <c r="E8">
        <f t="shared" ca="1" si="11"/>
        <v>34</v>
      </c>
      <c r="F8">
        <f t="shared" ca="1" si="4"/>
        <v>92</v>
      </c>
      <c r="G8">
        <f t="shared" ca="1" si="5"/>
        <v>45</v>
      </c>
      <c r="H8">
        <f t="shared" ca="1" si="5"/>
        <v>53</v>
      </c>
      <c r="I8">
        <v>97</v>
      </c>
      <c r="J8">
        <f ca="1">(C8+D8+E8+F8+G8+H8+I8)</f>
        <v>481</v>
      </c>
      <c r="K8">
        <f t="shared" ca="1" si="12"/>
        <v>68.714285714285708</v>
      </c>
      <c r="L8">
        <f t="shared" ca="1" si="6"/>
        <v>64.13333333333334</v>
      </c>
      <c r="M8" t="str">
        <f t="shared" ca="1" si="13"/>
        <v>fail</v>
      </c>
      <c r="O8" t="str">
        <f t="shared" ca="1" si="1"/>
        <v>C+</v>
      </c>
      <c r="P8" t="str">
        <f t="shared" ca="1" si="2"/>
        <v>FAIL</v>
      </c>
      <c r="R8">
        <f t="shared" ca="1" si="14"/>
        <v>481</v>
      </c>
      <c r="S8">
        <f t="shared" ca="1" si="17"/>
        <v>68.714285714285708</v>
      </c>
      <c r="T8">
        <f t="shared" ca="1" si="15"/>
        <v>68.714285714285708</v>
      </c>
      <c r="U8">
        <f t="shared" ca="1" si="7"/>
        <v>64.13333333333334</v>
      </c>
      <c r="V8" t="str">
        <f t="shared" ca="1" si="16"/>
        <v>FAIL</v>
      </c>
      <c r="W8" t="str">
        <f t="shared" ca="1" si="8"/>
        <v>C</v>
      </c>
      <c r="X8" t="str">
        <f t="shared" ca="1" si="9"/>
        <v>FAIL</v>
      </c>
      <c r="AB8">
        <f>AB7+1</f>
        <v>3</v>
      </c>
    </row>
    <row r="9" spans="1:28" x14ac:dyDescent="0.3">
      <c r="A9" s="4">
        <v>7</v>
      </c>
      <c r="B9" t="s">
        <v>48</v>
      </c>
      <c r="C9">
        <f t="shared" ca="1" si="10"/>
        <v>83</v>
      </c>
      <c r="D9">
        <f t="shared" ca="1" si="3"/>
        <v>57</v>
      </c>
      <c r="E9">
        <f t="shared" ca="1" si="11"/>
        <v>55</v>
      </c>
      <c r="F9">
        <f t="shared" ca="1" si="4"/>
        <v>49</v>
      </c>
      <c r="G9">
        <f t="shared" ca="1" si="5"/>
        <v>83</v>
      </c>
      <c r="H9">
        <f t="shared" ca="1" si="5"/>
        <v>93</v>
      </c>
      <c r="I9">
        <v>96</v>
      </c>
      <c r="J9">
        <f ca="1">(C9+D9+E9+F9+G9+H9+I9)</f>
        <v>516</v>
      </c>
      <c r="K9">
        <f t="shared" ca="1" si="12"/>
        <v>73.714285714285708</v>
      </c>
      <c r="L9">
        <f t="shared" ca="1" si="6"/>
        <v>68.8</v>
      </c>
      <c r="M9" t="str">
        <f t="shared" ca="1" si="13"/>
        <v>pass</v>
      </c>
      <c r="O9" t="str">
        <f t="shared" ca="1" si="1"/>
        <v>C+</v>
      </c>
      <c r="P9" t="str">
        <f t="shared" ca="1" si="2"/>
        <v>C+</v>
      </c>
      <c r="R9">
        <f t="shared" ca="1" si="14"/>
        <v>516</v>
      </c>
      <c r="S9">
        <f t="shared" ca="1" si="17"/>
        <v>73.714285714285708</v>
      </c>
      <c r="T9">
        <f t="shared" ca="1" si="15"/>
        <v>73.714285714285708</v>
      </c>
      <c r="U9">
        <f t="shared" ca="1" si="7"/>
        <v>68.8</v>
      </c>
      <c r="V9" t="str">
        <f t="shared" ca="1" si="16"/>
        <v>PASS</v>
      </c>
      <c r="W9" t="str">
        <f t="shared" ca="1" si="8"/>
        <v>C</v>
      </c>
      <c r="X9" t="str">
        <f t="shared" ca="1" si="9"/>
        <v>C+</v>
      </c>
      <c r="AB9">
        <f t="shared" ref="AB9:AB23" si="18">AB8+1</f>
        <v>4</v>
      </c>
    </row>
    <row r="10" spans="1:28" x14ac:dyDescent="0.3">
      <c r="A10" s="4">
        <v>8</v>
      </c>
      <c r="B10" t="s">
        <v>49</v>
      </c>
      <c r="C10">
        <f t="shared" ca="1" si="10"/>
        <v>48</v>
      </c>
      <c r="D10">
        <f t="shared" ca="1" si="3"/>
        <v>90</v>
      </c>
      <c r="E10">
        <f t="shared" ca="1" si="11"/>
        <v>42</v>
      </c>
      <c r="F10">
        <f t="shared" ca="1" si="4"/>
        <v>43</v>
      </c>
      <c r="G10">
        <f t="shared" ca="1" si="5"/>
        <v>61</v>
      </c>
      <c r="H10">
        <f t="shared" ca="1" si="5"/>
        <v>96</v>
      </c>
      <c r="I10">
        <v>44</v>
      </c>
      <c r="J10">
        <f t="shared" ref="J10:J17" ca="1" si="19">(C10+D10+E10+F10+G10+H10+I10)</f>
        <v>424</v>
      </c>
      <c r="K10">
        <f t="shared" ca="1" si="12"/>
        <v>60.571428571428569</v>
      </c>
      <c r="L10">
        <f t="shared" ca="1" si="6"/>
        <v>56.533333333333331</v>
      </c>
      <c r="M10" t="str">
        <f t="shared" ca="1" si="13"/>
        <v>pass</v>
      </c>
      <c r="O10" t="str">
        <f t="shared" ca="1" si="1"/>
        <v>C</v>
      </c>
      <c r="P10" t="str">
        <f t="shared" ca="1" si="2"/>
        <v>C</v>
      </c>
      <c r="R10">
        <f t="shared" ca="1" si="14"/>
        <v>424</v>
      </c>
      <c r="S10">
        <f t="shared" ca="1" si="17"/>
        <v>60.571428571428569</v>
      </c>
      <c r="T10">
        <f t="shared" ca="1" si="15"/>
        <v>60.571428571428569</v>
      </c>
      <c r="U10">
        <f t="shared" ca="1" si="7"/>
        <v>56.533333333333331</v>
      </c>
      <c r="V10" t="str">
        <f t="shared" ca="1" si="16"/>
        <v>PASS</v>
      </c>
      <c r="W10" t="str">
        <f t="shared" ca="1" si="8"/>
        <v>D+</v>
      </c>
      <c r="X10" t="str">
        <f t="shared" ca="1" si="9"/>
        <v>D+</v>
      </c>
      <c r="AB10">
        <f t="shared" si="18"/>
        <v>5</v>
      </c>
    </row>
    <row r="11" spans="1:28" x14ac:dyDescent="0.3">
      <c r="A11" s="4">
        <v>9</v>
      </c>
      <c r="B11" t="s">
        <v>50</v>
      </c>
      <c r="C11">
        <f t="shared" ca="1" si="10"/>
        <v>82</v>
      </c>
      <c r="D11">
        <f t="shared" ca="1" si="3"/>
        <v>64</v>
      </c>
      <c r="E11">
        <f t="shared" ca="1" si="11"/>
        <v>50</v>
      </c>
      <c r="F11">
        <f t="shared" ca="1" si="4"/>
        <v>101</v>
      </c>
      <c r="G11">
        <f t="shared" ca="1" si="5"/>
        <v>74</v>
      </c>
      <c r="H11">
        <f t="shared" ca="1" si="5"/>
        <v>62</v>
      </c>
      <c r="I11">
        <v>89</v>
      </c>
      <c r="J11">
        <f t="shared" ca="1" si="19"/>
        <v>522</v>
      </c>
      <c r="K11">
        <f t="shared" ca="1" si="12"/>
        <v>74.571428571428569</v>
      </c>
      <c r="L11">
        <f t="shared" ca="1" si="6"/>
        <v>69.599999999999994</v>
      </c>
      <c r="M11" t="str">
        <f t="shared" ca="1" si="13"/>
        <v>pass</v>
      </c>
      <c r="O11" t="str">
        <f t="shared" ca="1" si="1"/>
        <v>C+</v>
      </c>
      <c r="P11" t="str">
        <f t="shared" ca="1" si="2"/>
        <v>C+</v>
      </c>
      <c r="R11">
        <f t="shared" ca="1" si="14"/>
        <v>522</v>
      </c>
      <c r="S11">
        <f t="shared" ca="1" si="17"/>
        <v>74.571428571428569</v>
      </c>
      <c r="T11">
        <f t="shared" ca="1" si="15"/>
        <v>74.571428571428569</v>
      </c>
      <c r="U11">
        <f t="shared" ca="1" si="7"/>
        <v>69.599999999999994</v>
      </c>
      <c r="V11" t="str">
        <f t="shared" ca="1" si="16"/>
        <v>PASS</v>
      </c>
      <c r="W11" t="str">
        <f t="shared" ca="1" si="8"/>
        <v>C</v>
      </c>
      <c r="X11" t="str">
        <f t="shared" ca="1" si="9"/>
        <v>C+</v>
      </c>
      <c r="AB11">
        <f t="shared" si="18"/>
        <v>6</v>
      </c>
    </row>
    <row r="12" spans="1:28" x14ac:dyDescent="0.3">
      <c r="A12" s="4">
        <v>10</v>
      </c>
      <c r="B12" t="s">
        <v>51</v>
      </c>
      <c r="C12">
        <f t="shared" ca="1" si="10"/>
        <v>71</v>
      </c>
      <c r="D12">
        <f t="shared" ca="1" si="3"/>
        <v>53</v>
      </c>
      <c r="E12">
        <f t="shared" ca="1" si="11"/>
        <v>47</v>
      </c>
      <c r="F12">
        <f t="shared" ca="1" si="4"/>
        <v>103</v>
      </c>
      <c r="G12">
        <f t="shared" ca="1" si="5"/>
        <v>80</v>
      </c>
      <c r="H12">
        <f t="shared" ca="1" si="5"/>
        <v>76</v>
      </c>
      <c r="I12">
        <v>96</v>
      </c>
      <c r="J12">
        <f t="shared" ca="1" si="19"/>
        <v>526</v>
      </c>
      <c r="K12">
        <f t="shared" ca="1" si="12"/>
        <v>75.142857142857139</v>
      </c>
      <c r="L12">
        <f t="shared" ca="1" si="6"/>
        <v>70.13333333333334</v>
      </c>
      <c r="M12" t="str">
        <f t="shared" ca="1" si="13"/>
        <v>pass</v>
      </c>
      <c r="O12" t="str">
        <f t="shared" ca="1" si="1"/>
        <v>B</v>
      </c>
      <c r="P12" t="str">
        <f t="shared" ca="1" si="2"/>
        <v>B</v>
      </c>
      <c r="R12">
        <f t="shared" ca="1" si="14"/>
        <v>526</v>
      </c>
      <c r="S12">
        <f t="shared" ca="1" si="17"/>
        <v>75.142857142857139</v>
      </c>
      <c r="T12">
        <f t="shared" ca="1" si="15"/>
        <v>75.142857142857139</v>
      </c>
      <c r="U12">
        <f t="shared" ca="1" si="7"/>
        <v>70.13333333333334</v>
      </c>
      <c r="V12" t="str">
        <f t="shared" ca="1" si="16"/>
        <v>PASS</v>
      </c>
      <c r="W12" t="str">
        <f t="shared" ca="1" si="8"/>
        <v>C</v>
      </c>
      <c r="X12" t="str">
        <f t="shared" ref="X12:X17" ca="1" si="20">IF(OR(U12&lt;=34.99,V12="FAIL"),"FAIL",(IF(U12&gt;=90,"A",IF(U12&gt;=80,"B+",IF(U12&gt;=70,"B",IF(U12&gt;=60,"C+",IF(U12&gt;=40,"D+",IF(U12&gt;=35,"D","FAIL"))))))))</f>
        <v>B</v>
      </c>
      <c r="AB12">
        <f t="shared" si="18"/>
        <v>7</v>
      </c>
    </row>
    <row r="13" spans="1:28" x14ac:dyDescent="0.3">
      <c r="A13" s="4">
        <v>11</v>
      </c>
      <c r="B13" t="s">
        <v>52</v>
      </c>
      <c r="C13">
        <f t="shared" ca="1" si="10"/>
        <v>20</v>
      </c>
      <c r="D13">
        <f t="shared" ca="1" si="3"/>
        <v>74</v>
      </c>
      <c r="E13">
        <f t="shared" ca="1" si="11"/>
        <v>62</v>
      </c>
      <c r="F13">
        <f t="shared" ca="1" si="4"/>
        <v>40</v>
      </c>
      <c r="G13">
        <f t="shared" ca="1" si="5"/>
        <v>45</v>
      </c>
      <c r="H13">
        <f t="shared" ca="1" si="5"/>
        <v>42</v>
      </c>
      <c r="I13">
        <v>64</v>
      </c>
      <c r="J13">
        <f t="shared" ca="1" si="19"/>
        <v>347</v>
      </c>
      <c r="K13">
        <f t="shared" ca="1" si="12"/>
        <v>49.571428571428569</v>
      </c>
      <c r="L13">
        <f t="shared" ca="1" si="6"/>
        <v>46.266666666666666</v>
      </c>
      <c r="M13" t="str">
        <f t="shared" ca="1" si="13"/>
        <v>fail</v>
      </c>
      <c r="O13" t="str">
        <f t="shared" ca="1" si="1"/>
        <v>D+</v>
      </c>
      <c r="P13" t="str">
        <f t="shared" ca="1" si="2"/>
        <v>FAIL</v>
      </c>
      <c r="R13">
        <f t="shared" ca="1" si="14"/>
        <v>347</v>
      </c>
      <c r="S13">
        <f t="shared" ca="1" si="17"/>
        <v>49.571428571428569</v>
      </c>
      <c r="T13">
        <f t="shared" ca="1" si="15"/>
        <v>49.571428571428569</v>
      </c>
      <c r="U13">
        <f t="shared" ca="1" si="7"/>
        <v>46.266666666666666</v>
      </c>
      <c r="V13" t="str">
        <f t="shared" ca="1" si="16"/>
        <v>FAIL</v>
      </c>
      <c r="W13" t="str">
        <f t="shared" ca="1" si="8"/>
        <v>D+</v>
      </c>
      <c r="X13" t="str">
        <f t="shared" ca="1" si="20"/>
        <v>FAIL</v>
      </c>
      <c r="AB13">
        <f t="shared" si="18"/>
        <v>8</v>
      </c>
    </row>
    <row r="14" spans="1:28" x14ac:dyDescent="0.3">
      <c r="A14" s="4">
        <v>12</v>
      </c>
      <c r="B14" t="s">
        <v>53</v>
      </c>
      <c r="C14">
        <f t="shared" ca="1" si="10"/>
        <v>88</v>
      </c>
      <c r="D14">
        <f t="shared" ca="1" si="3"/>
        <v>37</v>
      </c>
      <c r="E14">
        <f t="shared" ca="1" si="11"/>
        <v>69</v>
      </c>
      <c r="F14">
        <f t="shared" ca="1" si="4"/>
        <v>123</v>
      </c>
      <c r="G14">
        <f t="shared" ca="1" si="5"/>
        <v>77</v>
      </c>
      <c r="H14">
        <f t="shared" ca="1" si="5"/>
        <v>42</v>
      </c>
      <c r="I14">
        <v>85</v>
      </c>
      <c r="J14">
        <f t="shared" ca="1" si="19"/>
        <v>521</v>
      </c>
      <c r="K14">
        <f t="shared" ca="1" si="12"/>
        <v>74.428571428571431</v>
      </c>
      <c r="L14">
        <f t="shared" ca="1" si="6"/>
        <v>69.466666666666669</v>
      </c>
      <c r="M14" t="str">
        <f t="shared" ca="1" si="13"/>
        <v>pass</v>
      </c>
      <c r="O14" t="str">
        <f t="shared" ca="1" si="1"/>
        <v>C+</v>
      </c>
      <c r="P14" t="str">
        <f t="shared" ca="1" si="2"/>
        <v>C+</v>
      </c>
      <c r="R14">
        <f t="shared" ca="1" si="14"/>
        <v>521</v>
      </c>
      <c r="S14">
        <f t="shared" ca="1" si="17"/>
        <v>74.428571428571431</v>
      </c>
      <c r="T14">
        <f t="shared" ca="1" si="15"/>
        <v>74.428571428571431</v>
      </c>
      <c r="U14">
        <f t="shared" ca="1" si="7"/>
        <v>69.466666666666669</v>
      </c>
      <c r="V14" t="str">
        <f t="shared" ca="1" si="16"/>
        <v>PASS</v>
      </c>
      <c r="W14" t="str">
        <f t="shared" ca="1" si="8"/>
        <v>C</v>
      </c>
      <c r="X14" t="str">
        <f t="shared" ca="1" si="20"/>
        <v>C+</v>
      </c>
      <c r="AB14">
        <f t="shared" si="18"/>
        <v>9</v>
      </c>
    </row>
    <row r="15" spans="1:28" x14ac:dyDescent="0.3">
      <c r="A15" s="4">
        <v>13</v>
      </c>
      <c r="B15" t="s">
        <v>54</v>
      </c>
      <c r="C15">
        <f t="shared" ca="1" si="10"/>
        <v>37</v>
      </c>
      <c r="D15">
        <f t="shared" ca="1" si="3"/>
        <v>35</v>
      </c>
      <c r="E15">
        <f t="shared" ca="1" si="11"/>
        <v>37</v>
      </c>
      <c r="F15">
        <f t="shared" ca="1" si="4"/>
        <v>69</v>
      </c>
      <c r="G15">
        <f t="shared" ca="1" si="5"/>
        <v>62</v>
      </c>
      <c r="H15">
        <f t="shared" ca="1" si="5"/>
        <v>56</v>
      </c>
      <c r="I15">
        <v>96</v>
      </c>
      <c r="J15">
        <f t="shared" ca="1" si="19"/>
        <v>392</v>
      </c>
      <c r="K15">
        <f t="shared" ca="1" si="12"/>
        <v>56</v>
      </c>
      <c r="L15">
        <f t="shared" ca="1" si="6"/>
        <v>52.266666666666666</v>
      </c>
      <c r="M15" t="str">
        <f t="shared" ca="1" si="13"/>
        <v>pass</v>
      </c>
      <c r="O15" t="str">
        <f t="shared" ca="1" si="1"/>
        <v>C</v>
      </c>
      <c r="P15" t="str">
        <f t="shared" ca="1" si="2"/>
        <v>C</v>
      </c>
      <c r="R15">
        <f t="shared" ca="1" si="14"/>
        <v>392</v>
      </c>
      <c r="S15">
        <f t="shared" ca="1" si="17"/>
        <v>56</v>
      </c>
      <c r="T15">
        <f t="shared" ca="1" si="15"/>
        <v>56</v>
      </c>
      <c r="U15">
        <f t="shared" ca="1" si="7"/>
        <v>52.266666666666666</v>
      </c>
      <c r="V15" t="str">
        <f t="shared" ca="1" si="16"/>
        <v>PASS</v>
      </c>
      <c r="W15" t="str">
        <f t="shared" ca="1" si="8"/>
        <v>D+</v>
      </c>
      <c r="X15" t="str">
        <f t="shared" ca="1" si="20"/>
        <v>D+</v>
      </c>
      <c r="AB15">
        <f t="shared" si="18"/>
        <v>10</v>
      </c>
    </row>
    <row r="16" spans="1:28" x14ac:dyDescent="0.3">
      <c r="A16" s="4">
        <v>14</v>
      </c>
      <c r="B16" t="s">
        <v>55</v>
      </c>
      <c r="C16">
        <f t="shared" ca="1" si="10"/>
        <v>43</v>
      </c>
      <c r="D16">
        <f t="shared" ca="1" si="3"/>
        <v>52</v>
      </c>
      <c r="E16">
        <f t="shared" ca="1" si="11"/>
        <v>71</v>
      </c>
      <c r="F16">
        <f t="shared" ca="1" si="4"/>
        <v>115</v>
      </c>
      <c r="G16">
        <f t="shared" ca="1" si="5"/>
        <v>45</v>
      </c>
      <c r="H16">
        <f t="shared" ca="1" si="5"/>
        <v>72</v>
      </c>
      <c r="I16">
        <v>59</v>
      </c>
      <c r="J16">
        <f t="shared" ca="1" si="19"/>
        <v>457</v>
      </c>
      <c r="K16">
        <f t="shared" ca="1" si="12"/>
        <v>65.285714285714292</v>
      </c>
      <c r="L16">
        <f t="shared" ca="1" si="6"/>
        <v>60.93333333333333</v>
      </c>
      <c r="M16" t="str">
        <f t="shared" ca="1" si="13"/>
        <v>pass</v>
      </c>
      <c r="O16" t="str">
        <f t="shared" ca="1" si="1"/>
        <v>C+</v>
      </c>
      <c r="P16" t="str">
        <f t="shared" ca="1" si="2"/>
        <v>C+</v>
      </c>
      <c r="R16">
        <f t="shared" ca="1" si="14"/>
        <v>457</v>
      </c>
      <c r="S16">
        <f t="shared" ca="1" si="17"/>
        <v>65.285714285714292</v>
      </c>
      <c r="T16">
        <f t="shared" ca="1" si="15"/>
        <v>65.285714285714292</v>
      </c>
      <c r="U16">
        <f t="shared" ca="1" si="7"/>
        <v>60.93333333333333</v>
      </c>
      <c r="V16" t="str">
        <f t="shared" ca="1" si="16"/>
        <v>FAIL</v>
      </c>
      <c r="W16" t="str">
        <f t="shared" ca="1" si="8"/>
        <v>C</v>
      </c>
      <c r="X16" t="str">
        <f t="shared" ca="1" si="20"/>
        <v>FAIL</v>
      </c>
      <c r="AB16">
        <f t="shared" si="18"/>
        <v>11</v>
      </c>
    </row>
    <row r="17" spans="1:28" x14ac:dyDescent="0.3">
      <c r="A17" s="4">
        <v>15</v>
      </c>
      <c r="B17" t="s">
        <v>56</v>
      </c>
      <c r="C17">
        <f t="shared" ca="1" si="10"/>
        <v>35</v>
      </c>
      <c r="D17">
        <f t="shared" ca="1" si="3"/>
        <v>38</v>
      </c>
      <c r="E17">
        <f t="shared" ca="1" si="11"/>
        <v>62</v>
      </c>
      <c r="F17">
        <f t="shared" ca="1" si="4"/>
        <v>64</v>
      </c>
      <c r="G17">
        <f t="shared" ca="1" si="5"/>
        <v>71</v>
      </c>
      <c r="H17">
        <f t="shared" ca="1" si="5"/>
        <v>52</v>
      </c>
      <c r="I17">
        <v>76</v>
      </c>
      <c r="J17">
        <f t="shared" ca="1" si="19"/>
        <v>398</v>
      </c>
      <c r="K17">
        <f t="shared" ca="1" si="12"/>
        <v>56.857142857142854</v>
      </c>
      <c r="L17">
        <f t="shared" ca="1" si="6"/>
        <v>53.06666666666667</v>
      </c>
      <c r="M17" t="str">
        <f t="shared" ca="1" si="13"/>
        <v>pass</v>
      </c>
      <c r="O17" t="str">
        <f t="shared" ca="1" si="1"/>
        <v>C</v>
      </c>
      <c r="P17" t="str">
        <f t="shared" ca="1" si="2"/>
        <v>C</v>
      </c>
      <c r="R17">
        <f t="shared" ca="1" si="14"/>
        <v>398</v>
      </c>
      <c r="S17">
        <f t="shared" ca="1" si="17"/>
        <v>56.857142857142854</v>
      </c>
      <c r="U17">
        <f t="shared" ca="1" si="7"/>
        <v>53.06666666666667</v>
      </c>
      <c r="V17" t="str">
        <f t="shared" ca="1" si="16"/>
        <v>PASS</v>
      </c>
      <c r="W17" t="str">
        <f t="shared" ca="1" si="8"/>
        <v>D+</v>
      </c>
      <c r="X17" t="str">
        <f t="shared" ca="1" si="20"/>
        <v>D+</v>
      </c>
      <c r="AB17">
        <f t="shared" si="18"/>
        <v>12</v>
      </c>
    </row>
    <row r="18" spans="1:28" x14ac:dyDescent="0.3">
      <c r="AB18">
        <f t="shared" si="18"/>
        <v>13</v>
      </c>
    </row>
    <row r="19" spans="1:28" x14ac:dyDescent="0.3">
      <c r="AB19">
        <f t="shared" si="18"/>
        <v>14</v>
      </c>
    </row>
    <row r="20" spans="1:28" x14ac:dyDescent="0.3">
      <c r="A20" s="6" t="s">
        <v>64</v>
      </c>
      <c r="B20" t="s">
        <v>65</v>
      </c>
      <c r="E20" t="s">
        <v>68</v>
      </c>
      <c r="I20" t="s">
        <v>71</v>
      </c>
      <c r="AB20">
        <f t="shared" si="18"/>
        <v>15</v>
      </c>
    </row>
    <row r="21" spans="1:28" ht="29.4" customHeight="1" x14ac:dyDescent="0.3">
      <c r="A21" s="6"/>
      <c r="B21" t="s">
        <v>66</v>
      </c>
      <c r="E21" t="s">
        <v>69</v>
      </c>
      <c r="I21" t="s">
        <v>72</v>
      </c>
      <c r="AB21">
        <f t="shared" si="18"/>
        <v>16</v>
      </c>
    </row>
    <row r="22" spans="1:28" x14ac:dyDescent="0.3">
      <c r="B22" t="s">
        <v>67</v>
      </c>
      <c r="E22" t="s">
        <v>70</v>
      </c>
      <c r="AB22">
        <f t="shared" si="18"/>
        <v>17</v>
      </c>
    </row>
    <row r="23" spans="1:28" x14ac:dyDescent="0.3">
      <c r="AB23">
        <f t="shared" si="18"/>
        <v>18</v>
      </c>
    </row>
    <row r="24" spans="1:28" x14ac:dyDescent="0.3">
      <c r="B24">
        <f>(150*35%)</f>
        <v>52.5</v>
      </c>
    </row>
  </sheetData>
  <mergeCells count="3">
    <mergeCell ref="C1:I1"/>
    <mergeCell ref="A20:A21"/>
    <mergeCell ref="Q1:Q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Ctrl+J Ctrl+H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Krupesh Engineer</cp:lastModifiedBy>
  <dcterms:created xsi:type="dcterms:W3CDTF">2024-05-09T14:19:52Z</dcterms:created>
  <dcterms:modified xsi:type="dcterms:W3CDTF">2024-11-22T18:19:31Z</dcterms:modified>
</cp:coreProperties>
</file>