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Toc518981405" localSheetId="0">Лист1!$A$36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9" i="1" l="1"/>
  <c r="A41" i="1"/>
  <c r="A39" i="1"/>
  <c r="A32" i="1"/>
  <c r="A30" i="1" l="1"/>
  <c r="A29" i="1"/>
  <c r="A28" i="1"/>
  <c r="A27" i="1"/>
  <c r="A25" i="1"/>
  <c r="A24" i="1"/>
  <c r="A23" i="1"/>
  <c r="A22" i="1"/>
</calcChain>
</file>

<file path=xl/sharedStrings.xml><?xml version="1.0" encoding="utf-8"?>
<sst xmlns="http://schemas.openxmlformats.org/spreadsheetml/2006/main" count="41" uniqueCount="41">
  <si>
    <t>№ варианта</t>
  </si>
  <si>
    <t>Δ λ, нм</t>
  </si>
  <si>
    <r>
      <t>P</t>
    </r>
    <r>
      <rPr>
        <vertAlign val="subscript"/>
        <sz val="12"/>
        <color theme="1"/>
        <rFont val="Times New Roman"/>
        <family val="1"/>
        <charset val="204"/>
      </rPr>
      <t>пер</t>
    </r>
    <r>
      <rPr>
        <sz val="12"/>
        <color theme="1"/>
        <rFont val="Times New Roman"/>
        <family val="1"/>
        <charset val="204"/>
      </rPr>
      <t>, мВт</t>
    </r>
  </si>
  <si>
    <r>
      <t>α</t>
    </r>
    <r>
      <rPr>
        <vertAlign val="subscript"/>
        <sz val="12"/>
        <color theme="1"/>
        <rFont val="Times New Roman"/>
        <family val="1"/>
        <charset val="204"/>
      </rPr>
      <t>вх, дБ</t>
    </r>
  </si>
  <si>
    <r>
      <t>α</t>
    </r>
    <r>
      <rPr>
        <vertAlign val="subscript"/>
        <sz val="12"/>
        <color theme="1"/>
        <rFont val="Times New Roman"/>
        <family val="1"/>
        <charset val="204"/>
      </rPr>
      <t>вых, дБ</t>
    </r>
  </si>
  <si>
    <r>
      <t>α</t>
    </r>
    <r>
      <rPr>
        <vertAlign val="subscript"/>
        <sz val="12"/>
        <color theme="1"/>
        <rFont val="Times New Roman"/>
        <family val="1"/>
        <charset val="204"/>
      </rPr>
      <t>нс, дБ</t>
    </r>
  </si>
  <si>
    <r>
      <t>α</t>
    </r>
    <r>
      <rPr>
        <vertAlign val="subscript"/>
        <sz val="12"/>
        <color theme="1"/>
        <rFont val="Times New Roman"/>
        <family val="1"/>
        <charset val="204"/>
      </rPr>
      <t>рс, дБ</t>
    </r>
  </si>
  <si>
    <t>Способ кодировки</t>
  </si>
  <si>
    <t>c возвращением в нуль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</si>
  <si>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диаметр сердечника оптоволоконного световода 2a=8,3 мкм;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</si>
  <si>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диаметр оболочки оптоволоконного световода b=125 мкм;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</si>
  <si>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диаметр скрутки d=160 мм;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</si>
  <si>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шаг скрутки S=80 мм;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</si>
  <si>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коэффициент для расчета затухания на микроизгибах  k=15;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</si>
  <si>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 xml:space="preserve">строительная длина оптического кабеля </t>
    </r>
    <r>
      <rPr>
        <i/>
        <sz val="12"/>
        <color theme="1"/>
        <rFont val="Times New Roman"/>
        <family val="1"/>
        <charset val="204"/>
      </rPr>
      <t>l</t>
    </r>
    <r>
      <rPr>
        <i/>
        <vertAlign val="subscript"/>
        <sz val="12"/>
        <color theme="1"/>
        <rFont val="Times New Roman"/>
        <family val="1"/>
        <charset val="204"/>
      </rPr>
      <t>сд</t>
    </r>
    <r>
      <rPr>
        <sz val="12"/>
        <color theme="1"/>
        <rFont val="Times New Roman"/>
        <family val="1"/>
        <charset val="204"/>
      </rPr>
      <t>=2 км;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</si>
  <si>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коэффициент ошибок p</t>
    </r>
    <r>
      <rPr>
        <vertAlign val="subscript"/>
        <sz val="12"/>
        <color theme="1"/>
        <rFont val="Times New Roman"/>
        <family val="1"/>
        <charset val="204"/>
      </rPr>
      <t>ош</t>
    </r>
    <r>
      <rPr>
        <sz val="12"/>
        <color theme="1"/>
        <rFont val="Times New Roman"/>
        <family val="1"/>
        <charset val="204"/>
      </rPr>
      <t>=­10</t>
    </r>
    <r>
      <rPr>
        <vertAlign val="superscript"/>
        <sz val="12"/>
        <color theme="1"/>
        <rFont val="Times New Roman"/>
        <family val="1"/>
        <charset val="204"/>
      </rPr>
      <t>-9</t>
    </r>
    <r>
      <rPr>
        <sz val="12"/>
        <color theme="1"/>
        <rFont val="Times New Roman"/>
        <family val="1"/>
        <charset val="204"/>
      </rPr>
      <t>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</si>
  <si>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скорость передачи информации B= 622 Мбит/с.</t>
    </r>
  </si>
  <si>
    <t>Компоненты</t>
  </si>
  <si>
    <t>световода</t>
  </si>
  <si>
    <t>Cостав стекла</t>
  </si>
  <si>
    <t>Тип коэффициента</t>
  </si>
  <si>
    <t>Значение коэффициента при</t>
  </si>
  <si>
    <t>, равном</t>
  </si>
  <si>
    <r>
      <t>n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(λ=*,**мкм)</t>
    </r>
  </si>
  <si>
    <r>
      <t>Светоотра-жающая оболочка (n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)</t>
    </r>
  </si>
  <si>
    <r>
      <t>SiO</t>
    </r>
    <r>
      <rPr>
        <vertAlign val="subscript"/>
        <sz val="12"/>
        <color theme="1"/>
        <rFont val="Times New Roman"/>
        <family val="1"/>
        <charset val="204"/>
      </rPr>
      <t>2</t>
    </r>
  </si>
  <si>
    <t>Сердечник</t>
  </si>
  <si>
    <r>
      <t>(n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>)</t>
    </r>
  </si>
  <si>
    <r>
      <t>3,1% G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</si>
  <si>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96,9% SiO</t>
    </r>
    <r>
      <rPr>
        <vertAlign val="subscript"/>
        <sz val="12"/>
        <color rgb="FF000000"/>
        <rFont val="Times New Roman"/>
        <family val="1"/>
        <charset val="204"/>
      </rPr>
      <t>2</t>
    </r>
  </si>
  <si>
    <t>Расчет показателя преломления компонентов волоконного световода</t>
  </si>
  <si>
    <t>n2</t>
  </si>
  <si>
    <t>λ, мкм</t>
  </si>
  <si>
    <t>n1</t>
  </si>
  <si>
    <t>v</t>
  </si>
  <si>
    <t>2. Расчет числовой апертуры световода</t>
  </si>
  <si>
    <t>Δ</t>
  </si>
  <si>
    <t>NA</t>
  </si>
  <si>
    <t>3. Расчет затухания световодов</t>
  </si>
  <si>
    <t>an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</si>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</sst>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9" fillId="0" borderId="7" xfId="0" applyFont="1" applyBorder="1" applyAlignment="1">
      <alignment horizontal="center" vertical="center" wrapText="1"/>
    </xf>
    <xf numFmtId="0" fontId="11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2" fillId="0" borderId="0" xfId="0" applyFont="1" applyAlignment="1">
      <alignment horizontal="justify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\\192.168.200.13\SMSysoev\&#1052;&#1086;&#1080;%20&#1076;&#1086;&#1082;&#1091;&#1084;&#1077;&#1085;&#1090;&#1099;\&#1042;&#1054;&#1051;&#1057;-&#1087;&#1088;&#1086;&#1077;&#1082;&#1090;\sv0_files\Image88.gif" TargetMode="External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gif"/><Relationship Id="rId12" Type="http://schemas.openxmlformats.org/officeDocument/2006/relationships/image" Target="../media/image7.png"/><Relationship Id="rId2" Type="http://schemas.openxmlformats.org/officeDocument/2006/relationships/image" Target="file:///\\192.168.200.13\SMSysoev\&#1052;&#1086;&#1080;%20&#1076;&#1086;&#1082;&#1091;&#1084;&#1077;&#1085;&#1090;&#1099;\&#1042;&#1054;&#1051;&#1057;-&#1087;&#1088;&#1086;&#1077;&#1082;&#1090;\sv0_files\Image82.gif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\\192.168.200.13\SMSysoev\&#1052;&#1086;&#1080;%20&#1076;&#1086;&#1082;&#1091;&#1084;&#1077;&#1085;&#1090;&#1099;\&#1042;&#1054;&#1051;&#1057;-&#1087;&#1088;&#1086;&#1077;&#1082;&#1090;\sv0_files\Image87.gif" TargetMode="External"/><Relationship Id="rId11" Type="http://schemas.openxmlformats.org/officeDocument/2006/relationships/image" Target="../media/image6.png"/><Relationship Id="rId5" Type="http://schemas.openxmlformats.org/officeDocument/2006/relationships/image" Target="../media/image3.gif"/><Relationship Id="rId10" Type="http://schemas.openxmlformats.org/officeDocument/2006/relationships/image" Target="file:///\\192.168.200.13\SMSysoev\&#1052;&#1086;&#1080;%20&#1076;&#1086;&#1082;&#1091;&#1084;&#1077;&#1085;&#1090;&#1099;\&#1042;&#1054;&#1051;&#1057;-&#1087;&#1088;&#1086;&#1077;&#1082;&#1090;\sv0_files\Image89.gif" TargetMode="External"/><Relationship Id="rId4" Type="http://schemas.openxmlformats.org/officeDocument/2006/relationships/image" Target="file:///\\192.168.200.13\SMSysoev\&#1052;&#1086;&#1080;%20&#1076;&#1086;&#1082;&#1091;&#1084;&#1077;&#1085;&#1090;&#1099;\&#1042;&#1054;&#1051;&#1057;-&#1087;&#1088;&#1086;&#1077;&#1082;&#1090;\sv0_files\Image79.gif" TargetMode="External"/><Relationship Id="rId9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57978</xdr:colOff>
      <xdr:row>12</xdr:row>
      <xdr:rowOff>33131</xdr:rowOff>
    </xdr:from>
    <xdr:to>
      <xdr:col>3</xdr:col>
      <xdr:colOff>143703</xdr:colOff>
      <xdr:row>13</xdr:row>
      <xdr:rowOff>5798</xdr:rowOff>
    </xdr:to>
    <xdr:pic>
      <xdr:nvPicPr>
        <xdr:cNvPr id="2" name="Рисунок 1" descr="\\192.168.200.13\SMSysoev\Мои документы\ВОЛС-проект\sv0_files\Image82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1065" y="3221935"/>
          <a:ext cx="85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</xdr:colOff>
      <xdr:row>13</xdr:row>
      <xdr:rowOff>28574</xdr:rowOff>
    </xdr:from>
    <xdr:to>
      <xdr:col>6</xdr:col>
      <xdr:colOff>818284</xdr:colOff>
      <xdr:row>13</xdr:row>
      <xdr:rowOff>190499</xdr:rowOff>
    </xdr:to>
    <xdr:pic>
      <xdr:nvPicPr>
        <xdr:cNvPr id="3" name="Рисунок 2" descr="\\192.168.200.13\SMSysoev\Мои документы\ВОЛС-проект\sv0_files\Image79.gif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3114674"/>
          <a:ext cx="780184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407276</xdr:colOff>
      <xdr:row>14</xdr:row>
      <xdr:rowOff>39412</xdr:rowOff>
    </xdr:from>
    <xdr:to>
      <xdr:col>2</xdr:col>
      <xdr:colOff>607301</xdr:colOff>
      <xdr:row>14</xdr:row>
      <xdr:rowOff>261443</xdr:rowOff>
    </xdr:to>
    <xdr:pic>
      <xdr:nvPicPr>
        <xdr:cNvPr id="4" name="Рисунок 3" descr="\\192.168.200.13\SMSysoev\Мои документы\ВОЛС-проект\sv0_files\Image87.gif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0690" y="3337033"/>
          <a:ext cx="200025" cy="222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426983</xdr:colOff>
      <xdr:row>15</xdr:row>
      <xdr:rowOff>59121</xdr:rowOff>
    </xdr:from>
    <xdr:to>
      <xdr:col>2</xdr:col>
      <xdr:colOff>588908</xdr:colOff>
      <xdr:row>15</xdr:row>
      <xdr:rowOff>274583</xdr:rowOff>
    </xdr:to>
    <xdr:pic>
      <xdr:nvPicPr>
        <xdr:cNvPr id="5" name="Рисунок 4" descr="\\192.168.200.13\SMSysoev\Мои документы\ВОЛС-проект\sv0_files\Image88.gif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397" y="3632638"/>
          <a:ext cx="161925" cy="215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407276</xdr:colOff>
      <xdr:row>16</xdr:row>
      <xdr:rowOff>19707</xdr:rowOff>
    </xdr:from>
    <xdr:to>
      <xdr:col>2</xdr:col>
      <xdr:colOff>607301</xdr:colOff>
      <xdr:row>17</xdr:row>
      <xdr:rowOff>19707</xdr:rowOff>
    </xdr:to>
    <xdr:pic>
      <xdr:nvPicPr>
        <xdr:cNvPr id="6" name="Рисунок 5" descr="\\192.168.200.13\SMSysoev\Мои документы\ВОЛС-проект\sv0_files\Image89.gif"/>
        <xdr:cNvPicPr>
          <a:picLocks noChangeAspect="1" noChangeArrowheads="1"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0690" y="3895397"/>
          <a:ext cx="200025" cy="236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421071</xdr:colOff>
      <xdr:row>17</xdr:row>
      <xdr:rowOff>22663</xdr:rowOff>
    </xdr:from>
    <xdr:to>
      <xdr:col>2</xdr:col>
      <xdr:colOff>582996</xdr:colOff>
      <xdr:row>18</xdr:row>
      <xdr:rowOff>22663</xdr:rowOff>
    </xdr:to>
    <xdr:pic>
      <xdr:nvPicPr>
        <xdr:cNvPr id="7" name="Рисунок 6" descr="\\192.168.200.13\SMSysoev\Мои документы\ВОЛС-проект\sv0_files\Image88.gif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4485" y="4134835"/>
          <a:ext cx="161925" cy="236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33130</xdr:colOff>
      <xdr:row>20</xdr:row>
      <xdr:rowOff>165652</xdr:rowOff>
    </xdr:from>
    <xdr:to>
      <xdr:col>6</xdr:col>
      <xdr:colOff>530501</xdr:colOff>
      <xdr:row>24</xdr:row>
      <xdr:rowOff>86967</xdr:rowOff>
    </xdr:to>
    <xdr:pic>
      <xdr:nvPicPr>
        <xdr:cNvPr id="8" name="Рисунок 7" descr="Image7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6217" y="5002695"/>
          <a:ext cx="2336110" cy="6833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91108</xdr:colOff>
      <xdr:row>30</xdr:row>
      <xdr:rowOff>74544</xdr:rowOff>
    </xdr:from>
    <xdr:to>
      <xdr:col>5</xdr:col>
      <xdr:colOff>589307</xdr:colOff>
      <xdr:row>33</xdr:row>
      <xdr:rowOff>74544</xdr:rowOff>
    </xdr:to>
    <xdr:pic>
      <xdr:nvPicPr>
        <xdr:cNvPr id="9" name="Рисунок 8" descr="Image9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9434" y="6816587"/>
          <a:ext cx="17240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538370</xdr:colOff>
      <xdr:row>36</xdr:row>
      <xdr:rowOff>66261</xdr:rowOff>
    </xdr:from>
    <xdr:to>
      <xdr:col>6</xdr:col>
      <xdr:colOff>409576</xdr:colOff>
      <xdr:row>38</xdr:row>
      <xdr:rowOff>66261</xdr:rowOff>
    </xdr:to>
    <xdr:pic>
      <xdr:nvPicPr>
        <xdr:cNvPr id="10" name="Рисунок 9" descr="Image9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544" y="8257761"/>
          <a:ext cx="2322858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107674</xdr:colOff>
      <xdr:row>40</xdr:row>
      <xdr:rowOff>82827</xdr:rowOff>
    </xdr:from>
    <xdr:to>
      <xdr:col>6</xdr:col>
      <xdr:colOff>150330</xdr:colOff>
      <xdr:row>43</xdr:row>
      <xdr:rowOff>130452</xdr:rowOff>
    </xdr:to>
    <xdr:pic>
      <xdr:nvPicPr>
        <xdr:cNvPr id="11" name="Рисунок 10" descr="Image9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0761" y="9036327"/>
          <a:ext cx="188139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2" zoomScale="115" zoomScaleNormal="115" workbookViewId="0">
      <selection activeCell="A51" sqref="A51"/>
    </sheetView>
  </sheetViews>
  <sheetFormatPr defaultRowHeight="15" x14ac:dyDescent="0.25"/>
  <cols>
    <col min="1" max="1" width="55.28515625" customWidth="1"/>
    <col min="2" max="2" width="17.7109375" customWidth="1"/>
    <col min="7" max="7" width="13.140625" customWidth="1"/>
    <col min="9" max="9" width="19.42578125" customWidth="1"/>
  </cols>
  <sheetData>
    <row r="1" spans="1:9" ht="15.75" customHeight="1" x14ac:dyDescent="0.25">
      <c r="A1" s="28" t="s">
        <v>0</v>
      </c>
      <c r="B1" s="28" t="s">
        <v>32</v>
      </c>
      <c r="C1" s="28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8" t="s">
        <v>7</v>
      </c>
    </row>
    <row r="2" spans="1:9" ht="15" customHeight="1" thickBot="1" x14ac:dyDescent="0.3">
      <c r="A2" s="29"/>
      <c r="B2" s="29"/>
      <c r="C2" s="29"/>
      <c r="D2" s="27"/>
      <c r="E2" s="27"/>
      <c r="F2" s="27"/>
      <c r="G2" s="27"/>
      <c r="H2" s="27"/>
      <c r="I2" s="29"/>
    </row>
    <row r="3" spans="1:9" ht="16.5" thickBot="1" x14ac:dyDescent="0.3">
      <c r="A3" s="1">
        <v>9</v>
      </c>
      <c r="B3" s="2">
        <v>1.575</v>
      </c>
      <c r="C3" s="2">
        <v>0.11</v>
      </c>
      <c r="D3" s="2">
        <v>14</v>
      </c>
      <c r="E3" s="2">
        <v>3</v>
      </c>
      <c r="F3" s="2">
        <v>5</v>
      </c>
      <c r="G3" s="2">
        <v>0.02</v>
      </c>
      <c r="H3" s="2">
        <v>0.4</v>
      </c>
      <c r="I3" s="3" t="s">
        <v>8</v>
      </c>
    </row>
    <row r="4" spans="1:9" ht="15.75" customHeight="1" x14ac:dyDescent="0.25">
      <c r="A4" s="4" t="s">
        <v>9</v>
      </c>
    </row>
    <row r="5" spans="1:9" ht="30.75" customHeight="1" x14ac:dyDescent="0.25">
      <c r="A5" s="4" t="s">
        <v>10</v>
      </c>
    </row>
    <row r="6" spans="1:9" ht="14.25" customHeight="1" x14ac:dyDescent="0.25">
      <c r="A6" s="4" t="s">
        <v>11</v>
      </c>
    </row>
    <row r="7" spans="1:9" ht="18.75" customHeight="1" x14ac:dyDescent="0.25">
      <c r="A7" s="4" t="s">
        <v>12</v>
      </c>
    </row>
    <row r="8" spans="1:9" ht="29.25" customHeight="1" x14ac:dyDescent="0.25">
      <c r="A8" s="4" t="s">
        <v>13</v>
      </c>
    </row>
    <row r="9" spans="1:9" ht="20.25" customHeight="1" x14ac:dyDescent="0.25">
      <c r="A9" s="4" t="s">
        <v>14</v>
      </c>
    </row>
    <row r="10" spans="1:9" ht="21" customHeight="1" x14ac:dyDescent="0.25">
      <c r="A10" s="4" t="s">
        <v>15</v>
      </c>
    </row>
    <row r="11" spans="1:9" ht="22.5" customHeight="1" x14ac:dyDescent="0.25">
      <c r="A11" s="4" t="s">
        <v>16</v>
      </c>
    </row>
    <row r="12" spans="1:9" ht="31.5" customHeight="1" x14ac:dyDescent="0.25">
      <c r="A12" s="5" t="s">
        <v>17</v>
      </c>
      <c r="B12" s="15" t="s">
        <v>19</v>
      </c>
      <c r="C12" s="15" t="s">
        <v>20</v>
      </c>
      <c r="D12" s="31" t="s">
        <v>21</v>
      </c>
      <c r="E12" s="32"/>
      <c r="F12" s="33"/>
      <c r="G12" s="37" t="s">
        <v>23</v>
      </c>
    </row>
    <row r="13" spans="1:9" ht="15.75" customHeight="1" x14ac:dyDescent="0.25">
      <c r="A13" s="6" t="s">
        <v>18</v>
      </c>
      <c r="B13" s="30"/>
      <c r="C13" s="30"/>
      <c r="D13" s="34" t="s">
        <v>22</v>
      </c>
      <c r="E13" s="35"/>
      <c r="F13" s="36"/>
      <c r="G13" s="38"/>
    </row>
    <row r="14" spans="1:9" ht="16.5" thickBot="1" x14ac:dyDescent="0.3">
      <c r="A14" s="7"/>
      <c r="B14" s="16"/>
      <c r="C14" s="16"/>
      <c r="D14" s="9">
        <v>1</v>
      </c>
      <c r="E14" s="9">
        <v>2</v>
      </c>
      <c r="F14" s="9">
        <v>3</v>
      </c>
      <c r="G14" s="39"/>
    </row>
    <row r="15" spans="1:9" ht="21.75" customHeight="1" x14ac:dyDescent="0.25">
      <c r="A15" s="15" t="s">
        <v>24</v>
      </c>
      <c r="B15" s="15" t="s">
        <v>25</v>
      </c>
      <c r="C15" s="17"/>
      <c r="D15" s="8">
        <v>0.69616630000000002</v>
      </c>
      <c r="E15" s="8">
        <v>0.40794259999999999</v>
      </c>
      <c r="F15" s="8">
        <v>0.89747940000000004</v>
      </c>
      <c r="G15" s="19"/>
    </row>
    <row r="16" spans="1:9" ht="24" customHeight="1" x14ac:dyDescent="0.25">
      <c r="A16" s="16"/>
      <c r="B16" s="16"/>
      <c r="C16" s="18"/>
      <c r="D16" s="10">
        <v>6.8404300000000001E-2</v>
      </c>
      <c r="E16" s="10">
        <v>0.11624139999999999</v>
      </c>
      <c r="F16" s="10">
        <v>9.8961609999999993</v>
      </c>
      <c r="G16" s="16"/>
    </row>
    <row r="17" spans="1:7" ht="18.75" x14ac:dyDescent="0.25">
      <c r="A17" s="11" t="s">
        <v>26</v>
      </c>
      <c r="B17" s="11" t="s">
        <v>28</v>
      </c>
      <c r="C17" s="20"/>
      <c r="D17" s="11">
        <v>0.70285540000000002</v>
      </c>
      <c r="E17" s="11">
        <v>0.41463070000000002</v>
      </c>
      <c r="F17" s="11">
        <v>0.89745399999999997</v>
      </c>
      <c r="G17" s="23"/>
    </row>
    <row r="18" spans="1:7" ht="18.75" x14ac:dyDescent="0.25">
      <c r="A18" s="12"/>
      <c r="B18" s="13" t="s">
        <v>29</v>
      </c>
      <c r="C18" s="21"/>
      <c r="D18" s="13">
        <v>7.2772299999999998E-2</v>
      </c>
      <c r="E18" s="13">
        <v>0.11430849999999999</v>
      </c>
      <c r="F18" s="13">
        <v>9.8961609999999993</v>
      </c>
      <c r="G18" s="24"/>
    </row>
    <row r="19" spans="1:7" ht="18.75" x14ac:dyDescent="0.25">
      <c r="A19" s="10" t="s">
        <v>27</v>
      </c>
      <c r="B19" s="7"/>
      <c r="C19" s="22"/>
      <c r="D19" s="7"/>
      <c r="E19" s="7"/>
      <c r="F19" s="7"/>
      <c r="G19" s="25"/>
    </row>
    <row r="20" spans="1:7" ht="18.75" x14ac:dyDescent="0.3">
      <c r="A20" s="14" t="s">
        <v>30</v>
      </c>
    </row>
    <row r="21" spans="1:7" x14ac:dyDescent="0.25">
      <c r="A21" t="s">
        <v>31</v>
      </c>
    </row>
    <row r="22" spans="1:7" x14ac:dyDescent="0.25">
      <c r="A22">
        <f>PRODUCT(D15,POWER(B3,2)/(POWER(B3,2)-POWER(D16,2)))</f>
        <v>0.69748194481831183</v>
      </c>
    </row>
    <row r="23" spans="1:7" x14ac:dyDescent="0.25">
      <c r="A23">
        <f>PRODUCT(E15,POWER(B3,2)/(POWER(B3,2)-POWER(E16,2)))</f>
        <v>0.41017684961997203</v>
      </c>
    </row>
    <row r="24" spans="1:7" x14ac:dyDescent="0.25">
      <c r="A24">
        <f>PRODUCT(F15,POWER(B3,2)/(POWER(B3,2)-POWER(F16,2)))</f>
        <v>-2.3323531278299173E-2</v>
      </c>
    </row>
    <row r="25" spans="1:7" x14ac:dyDescent="0.25">
      <c r="A25">
        <f>SUM(A22:A24)+1</f>
        <v>2.0843352631599847</v>
      </c>
    </row>
    <row r="26" spans="1:7" x14ac:dyDescent="0.25">
      <c r="A26" t="s">
        <v>33</v>
      </c>
    </row>
    <row r="27" spans="1:7" x14ac:dyDescent="0.25">
      <c r="A27">
        <f>PRODUCT(D17,POWER(B3,2)/(POWER(B3,2)-POWER(D18,2)))</f>
        <v>0.70435911393581052</v>
      </c>
    </row>
    <row r="28" spans="1:7" x14ac:dyDescent="0.25">
      <c r="A28">
        <f>PRODUCT(E17,POWER(B3,2)/(POWER(B3,2)-POWER(E18,2)))</f>
        <v>0.41682628895401547</v>
      </c>
    </row>
    <row r="29" spans="1:7" x14ac:dyDescent="0.25">
      <c r="A29">
        <f>PRODUCT(F17,POWER(B3,2)/(POWER(B3,2)-POWER(F18,2)))</f>
        <v>-2.3322871187722756E-2</v>
      </c>
    </row>
    <row r="30" spans="1:7" x14ac:dyDescent="0.25">
      <c r="A30">
        <f>SUM(A27:A29) + 1</f>
        <v>2.0978625317021034</v>
      </c>
    </row>
    <row r="31" spans="1:7" x14ac:dyDescent="0.25">
      <c r="A31" t="s">
        <v>34</v>
      </c>
    </row>
    <row r="32" spans="1:7" x14ac:dyDescent="0.25">
      <c r="A32">
        <f>PRODUCT((PRODUCT(2,3.14,4.15)/B3),SQRT(A30-A25))</f>
        <v>1.9245634697469196</v>
      </c>
    </row>
    <row r="36" spans="1:1" ht="15.75" x14ac:dyDescent="0.25">
      <c r="A36" s="40" t="s">
        <v>35</v>
      </c>
    </row>
    <row r="38" spans="1:1" x14ac:dyDescent="0.25">
      <c r="A38" t="s">
        <v>36</v>
      </c>
    </row>
    <row r="39" spans="1:1" x14ac:dyDescent="0.25">
      <c r="A39">
        <f>(A30-A25)/2*A30</f>
        <v>1.4189174915391583E-2</v>
      </c>
    </row>
    <row r="40" spans="1:1" ht="15.75" x14ac:dyDescent="0.25">
      <c r="A40" s="41" t="s">
        <v>37</v>
      </c>
    </row>
    <row r="41" spans="1:1" x14ac:dyDescent="0.25">
      <c r="A41">
        <f>SQRT(A30-A25)</f>
        <v>0.11630678631154164</v>
      </c>
    </row>
    <row r="47" spans="1:1" ht="15.75" x14ac:dyDescent="0.25">
      <c r="A47" s="40" t="s">
        <v>38</v>
      </c>
    </row>
    <row r="48" spans="1:1" x14ac:dyDescent="0.25">
      <c r="A48" t="s">
        <v>39</v>
      </c>
    </row>
    <row r="49" spans="1:1" x14ac:dyDescent="0.25">
      <c r="A49">
        <f>8.69*(3.14*A30*POWER(10,9)/B3)*0.0000000000024</f>
        <v>8.7228244963874463E-2</v>
      </c>
    </row>
    <row r="50" spans="1:1" x14ac:dyDescent="0.25">
      <c r="A50" t="s">
        <v>40</v>
      </c>
    </row>
  </sheetData>
  <mergeCells count="20">
    <mergeCell ref="A1:A2"/>
    <mergeCell ref="B1:B2"/>
    <mergeCell ref="C1:C2"/>
    <mergeCell ref="D1:D2"/>
    <mergeCell ref="E1:E2"/>
    <mergeCell ref="G1:G2"/>
    <mergeCell ref="H1:H2"/>
    <mergeCell ref="I1:I2"/>
    <mergeCell ref="B12:B14"/>
    <mergeCell ref="C12:C14"/>
    <mergeCell ref="D12:F12"/>
    <mergeCell ref="D13:F13"/>
    <mergeCell ref="G12:G14"/>
    <mergeCell ref="F1:F2"/>
    <mergeCell ref="A15:A16"/>
    <mergeCell ref="B15:B16"/>
    <mergeCell ref="C15:C16"/>
    <mergeCell ref="G15:G16"/>
    <mergeCell ref="C17:C19"/>
    <mergeCell ref="G17:G1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Лист1!_Toc518981405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2023-03-01T04:59:51Z</dcterms:modified>
</cp:coreProperties>
</file>