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301CE9-06DD-4E9A-AEED-C7C7D7293A25}" xr6:coauthVersionLast="47" xr6:coauthVersionMax="47" xr10:uidLastSave="{00000000-0000-0000-0000-000000000000}"/>
  <bookViews>
    <workbookView xWindow="-120" yWindow="-120" windowWidth="20730" windowHeight="11160" activeTab="2" xr2:uid="{670C6F75-40DB-41F7-9513-1E11CE591185}"/>
  </bookViews>
  <sheets>
    <sheet name="Ex 01" sheetId="2" r:id="rId1"/>
    <sheet name="Ex 02" sheetId="1" r:id="rId2"/>
    <sheet name="Ex 03" sheetId="3" r:id="rId3"/>
    <sheet name="Ex 0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F17" i="3"/>
  <c r="D16" i="3"/>
  <c r="F16" i="3"/>
  <c r="F15" i="3"/>
  <c r="F14" i="3"/>
  <c r="F13" i="3"/>
  <c r="F12" i="3"/>
  <c r="D12" i="3"/>
  <c r="D13" i="3"/>
  <c r="D14" i="3"/>
  <c r="D15" i="3"/>
  <c r="E20" i="1"/>
  <c r="F20" i="1"/>
  <c r="F4" i="3"/>
  <c r="B12" i="3" s="1"/>
  <c r="F5" i="3"/>
  <c r="B13" i="3" s="1"/>
  <c r="F6" i="3"/>
  <c r="B14" i="3" s="1"/>
  <c r="F7" i="3"/>
  <c r="B15" i="3" s="1"/>
  <c r="F8" i="3"/>
  <c r="B16" i="3" s="1"/>
  <c r="F3" i="3"/>
  <c r="E3" i="3"/>
  <c r="B4" i="3"/>
  <c r="B5" i="3" s="1"/>
  <c r="B6" i="3" s="1"/>
  <c r="B7" i="3" s="1"/>
  <c r="B8" i="3" s="1"/>
  <c r="E8" i="3" s="1"/>
  <c r="H27" i="1"/>
  <c r="G27" i="1"/>
  <c r="H21" i="1"/>
  <c r="H22" i="1"/>
  <c r="H23" i="1"/>
  <c r="H24" i="1"/>
  <c r="H25" i="1"/>
  <c r="H26" i="1"/>
  <c r="H20" i="1"/>
  <c r="G21" i="1"/>
  <c r="G22" i="1"/>
  <c r="G23" i="1"/>
  <c r="G24" i="1"/>
  <c r="G25" i="1"/>
  <c r="G26" i="1"/>
  <c r="G20" i="1"/>
  <c r="F21" i="1"/>
  <c r="F22" i="1"/>
  <c r="F23" i="1"/>
  <c r="F24" i="1"/>
  <c r="F25" i="1"/>
  <c r="F26" i="1"/>
  <c r="E26" i="1"/>
  <c r="E21" i="1"/>
  <c r="E22" i="1"/>
  <c r="E23" i="1"/>
  <c r="E24" i="1"/>
  <c r="E25" i="1"/>
  <c r="C29" i="2"/>
  <c r="C30" i="2"/>
  <c r="C31" i="2"/>
  <c r="C32" i="2"/>
  <c r="C33" i="2"/>
  <c r="C28" i="2"/>
  <c r="B29" i="2"/>
  <c r="B30" i="2"/>
  <c r="B31" i="2"/>
  <c r="B32" i="2"/>
  <c r="B33" i="2"/>
  <c r="B28" i="2"/>
  <c r="B4" i="2"/>
  <c r="B5" i="2" s="1"/>
  <c r="B6" i="2" s="1"/>
  <c r="B7" i="2" s="1"/>
  <c r="B8" i="2" s="1"/>
  <c r="D21" i="1"/>
  <c r="D22" i="1"/>
  <c r="D23" i="1"/>
  <c r="D24" i="1"/>
  <c r="D25" i="1"/>
  <c r="D26" i="1"/>
  <c r="D27" i="1"/>
  <c r="D20" i="1"/>
  <c r="C21" i="1"/>
  <c r="C22" i="1"/>
  <c r="C23" i="1"/>
  <c r="C24" i="1"/>
  <c r="C25" i="1"/>
  <c r="C26" i="1"/>
  <c r="C27" i="1"/>
  <c r="C20" i="1"/>
  <c r="E6" i="3" l="1"/>
  <c r="E5" i="3"/>
  <c r="E4" i="3"/>
  <c r="E7" i="3"/>
</calcChain>
</file>

<file path=xl/sharedStrings.xml><?xml version="1.0" encoding="utf-8"?>
<sst xmlns="http://schemas.openxmlformats.org/spreadsheetml/2006/main" count="35" uniqueCount="25">
  <si>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</si>
  <si>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</si>
  <si>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</si>
  <si>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</si>
  <si>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</si>
  <si>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</si>
  <si>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</si>
  <si>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</si>
  <si>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Planet</t>
  </si>
  <si>
    <t>r = Mean distance from the sun(million of kilometers)</t>
  </si>
  <si>
    <t>T = Period(day)</t>
  </si>
  <si>
    <t>ln(r)</t>
  </si>
  <si>
    <t>ln(T)</t>
  </si>
  <si>
    <t>Days(t)</t>
  </si>
  <si>
    <t>P(number of observed flies)</t>
  </si>
  <si>
    <t>ln(t)</t>
  </si>
  <si>
    <t>ln(p)</t>
  </si>
  <si>
    <t>Alpha</t>
  </si>
  <si>
    <t>C</t>
  </si>
  <si>
    <t>Mean Estimate</t>
  </si>
  <si>
    <t>x</t>
  </si>
  <si>
    <t>p</t>
  </si>
  <si>
    <t>ln(x)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</si>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</sst>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5" xfId="0" applyFill="1" applyBorder="1"/>
    <xf numFmtId="0" fontId="0" fillId="4" borderId="7" xfId="0" applyFill="1" applyBorder="1"/>
    <xf numFmtId="0" fontId="0" fillId="4" borderId="2" xfId="0" applyFill="1" applyBorder="1"/>
    <xf numFmtId="0" fontId="0" fillId="0" borderId="16" xfId="0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0" borderId="3" xfId="0" applyBorder="1"/>
    <xf numFmtId="0" fontId="4" fillId="4" borderId="2" xfId="0" applyFont="1" applyFill="1" applyBorder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01'!$B$3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01'!$C$2</c:f>
              <c:strCache>
                <c:ptCount val="1"/>
                <c:pt idx="0">
                  <c:v>P(number of observed flies)</c:v>
                </c:pt>
              </c:strCache>
            </c:strRef>
          </c:cat>
          <c:val>
            <c:numRef>
              <c:f>'Ex 01'!$C$3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7DE-8AF9-BCFD11E1AC74}"/>
            </c:ext>
          </c:extLst>
        </c:ser>
        <c:ser>
          <c:idx val="1"/>
          <c:order val="1"/>
          <c:tx>
            <c:strRef>
              <c:f>'Ex 01'!$B$4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01'!$C$2</c:f>
              <c:strCache>
                <c:ptCount val="1"/>
                <c:pt idx="0">
                  <c:v>P(number of observed flies)</c:v>
                </c:pt>
              </c:strCache>
            </c:strRef>
          </c:cat>
          <c:val>
            <c:numRef>
              <c:f>'Ex 01'!$C$4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7DE-8AF9-BCFD11E1AC74}"/>
            </c:ext>
          </c:extLst>
        </c:ser>
        <c:ser>
          <c:idx val="2"/>
          <c:order val="2"/>
          <c:tx>
            <c:strRef>
              <c:f>'Ex 01'!$B$5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01'!$C$2</c:f>
              <c:strCache>
                <c:ptCount val="1"/>
                <c:pt idx="0">
                  <c:v>P(number of observed flies)</c:v>
                </c:pt>
              </c:strCache>
            </c:strRef>
          </c:cat>
          <c:val>
            <c:numRef>
              <c:f>'Ex 01'!$C$5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C-47DE-8AF9-BCFD11E1AC74}"/>
            </c:ext>
          </c:extLst>
        </c:ser>
        <c:ser>
          <c:idx val="3"/>
          <c:order val="3"/>
          <c:tx>
            <c:strRef>
              <c:f>'Ex 01'!$B$6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01'!$C$2</c:f>
              <c:strCache>
                <c:ptCount val="1"/>
                <c:pt idx="0">
                  <c:v>P(number of observed flies)</c:v>
                </c:pt>
              </c:strCache>
            </c:strRef>
          </c:cat>
          <c:val>
            <c:numRef>
              <c:f>'Ex 01'!$C$6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C-47DE-8AF9-BCFD11E1AC74}"/>
            </c:ext>
          </c:extLst>
        </c:ser>
        <c:ser>
          <c:idx val="4"/>
          <c:order val="4"/>
          <c:tx>
            <c:strRef>
              <c:f>'Ex 01'!$B$7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01'!$C$2</c:f>
              <c:strCache>
                <c:ptCount val="1"/>
                <c:pt idx="0">
                  <c:v>P(number of observed flies)</c:v>
                </c:pt>
              </c:strCache>
            </c:strRef>
          </c:cat>
          <c:val>
            <c:numRef>
              <c:f>'Ex 01'!$C$7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C-47DE-8AF9-BCFD11E1AC74}"/>
            </c:ext>
          </c:extLst>
        </c:ser>
        <c:ser>
          <c:idx val="5"/>
          <c:order val="5"/>
          <c:tx>
            <c:strRef>
              <c:f>'Ex 01'!$B$8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01'!$C$2</c:f>
              <c:strCache>
                <c:ptCount val="1"/>
                <c:pt idx="0">
                  <c:v>P(number of observed flies)</c:v>
                </c:pt>
              </c:strCache>
            </c:strRef>
          </c:cat>
          <c:val>
            <c:numRef>
              <c:f>'Ex 01'!$C$8</c:f>
              <c:numCache>
                <c:formatCode>General</c:formatCode>
                <c:ptCount val="1"/>
                <c:pt idx="0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C-47DE-8AF9-BCFD11E1AC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5724543"/>
        <c:axId val="365708735"/>
      </c:barChart>
      <c:catAx>
        <c:axId val="3657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08735"/>
        <c:crosses val="autoZero"/>
        <c:auto val="1"/>
        <c:lblAlgn val="ctr"/>
        <c:lblOffset val="100"/>
        <c:noMultiLvlLbl val="0"/>
      </c:catAx>
      <c:valAx>
        <c:axId val="365708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57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x-&gt;ln(T)</a:t>
            </a:r>
            <a:r>
              <a:rPr lang="en-US" b="1" baseline="0">
                <a:solidFill>
                  <a:schemeClr val="tx1"/>
                </a:solidFill>
              </a:rPr>
              <a:t> , y-&gt;ln(r)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 02'!$C$20:$C$27</c:f>
              <c:numCache>
                <c:formatCode>General</c:formatCode>
                <c:ptCount val="8"/>
                <c:pt idx="0">
                  <c:v>4.4773368144782069</c:v>
                </c:pt>
                <c:pt idx="1">
                  <c:v>5.4161004022044201</c:v>
                </c:pt>
                <c:pt idx="2">
                  <c:v>5.8998973535824915</c:v>
                </c:pt>
                <c:pt idx="3">
                  <c:v>6.5323342922223491</c:v>
                </c:pt>
                <c:pt idx="4">
                  <c:v>8.3730918474419802</c:v>
                </c:pt>
                <c:pt idx="5">
                  <c:v>9.2829400643905267</c:v>
                </c:pt>
                <c:pt idx="6">
                  <c:v>10.330714152425806</c:v>
                </c:pt>
                <c:pt idx="7">
                  <c:v>11.004596721402825</c:v>
                </c:pt>
              </c:numCache>
            </c:numRef>
          </c:xVal>
          <c:yVal>
            <c:numRef>
              <c:f>'Ex 02'!$D$20:$D$27</c:f>
              <c:numCache>
                <c:formatCode>General</c:formatCode>
                <c:ptCount val="8"/>
                <c:pt idx="0">
                  <c:v>4.0587173845789497</c:v>
                </c:pt>
                <c:pt idx="1">
                  <c:v>4.6839813664123815</c:v>
                </c:pt>
                <c:pt idx="2">
                  <c:v>5.0079650655403771</c:v>
                </c:pt>
                <c:pt idx="3">
                  <c:v>5.4289069362516384</c:v>
                </c:pt>
                <c:pt idx="4">
                  <c:v>6.6568550506228847</c:v>
                </c:pt>
                <c:pt idx="5">
                  <c:v>7.2641701891150099</c:v>
                </c:pt>
                <c:pt idx="6">
                  <c:v>7.9508196210174349</c:v>
                </c:pt>
                <c:pt idx="7">
                  <c:v>8.4093629618574841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B-40D2-83F6-4505FB4A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81631"/>
        <c:axId val="242277055"/>
      </c:scatterChart>
      <c:valAx>
        <c:axId val="24228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7055"/>
        <c:crosses val="autoZero"/>
        <c:crossBetween val="midCat"/>
      </c:valAx>
      <c:valAx>
        <c:axId val="2422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ln(x), ln(p)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03'!$F$2</c:f>
              <c:strCache>
                <c:ptCount val="1"/>
                <c:pt idx="0">
                  <c:v>ln(p)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 03'!$E$3:$E$8</c:f>
              <c:numCache>
                <c:formatCode>General</c:formatCode>
                <c:ptCount val="6"/>
                <c:pt idx="0">
                  <c:v>1.9459101490553132</c:v>
                </c:pt>
                <c:pt idx="1">
                  <c:v>2.6390573296152584</c:v>
                </c:pt>
                <c:pt idx="2">
                  <c:v>3.044522437723423</c:v>
                </c:pt>
                <c:pt idx="3">
                  <c:v>3.3322045101752038</c:v>
                </c:pt>
                <c:pt idx="4">
                  <c:v>3.5553480614894135</c:v>
                </c:pt>
                <c:pt idx="5">
                  <c:v>3.7376696182833684</c:v>
                </c:pt>
              </c:numCache>
            </c:numRef>
          </c:xVal>
          <c:yVal>
            <c:numRef>
              <c:f>'Ex 03'!$F$3:$F$8</c:f>
              <c:numCache>
                <c:formatCode>General</c:formatCode>
                <c:ptCount val="6"/>
                <c:pt idx="0">
                  <c:v>2.0794415416798357</c:v>
                </c:pt>
                <c:pt idx="1">
                  <c:v>3.713572066704308</c:v>
                </c:pt>
                <c:pt idx="2">
                  <c:v>4.8903491282217537</c:v>
                </c:pt>
                <c:pt idx="3">
                  <c:v>5.521460917862246</c:v>
                </c:pt>
                <c:pt idx="4">
                  <c:v>5.6347896031692493</c:v>
                </c:pt>
                <c:pt idx="5">
                  <c:v>5.6937321388026998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9-4AF7-896F-56F246C3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92655"/>
        <c:axId val="985194735"/>
      </c:scatterChart>
      <c:valAx>
        <c:axId val="9851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94735"/>
        <c:crosses val="autoZero"/>
        <c:crossBetween val="midCat"/>
      </c:valAx>
      <c:valAx>
        <c:axId val="9851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9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ln(x), ln(p)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03'!$F$2</c:f>
              <c:strCache>
                <c:ptCount val="1"/>
                <c:pt idx="0">
                  <c:v>ln(p)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 03'!$E$3:$E$8</c:f>
              <c:numCache>
                <c:formatCode>General</c:formatCode>
                <c:ptCount val="6"/>
                <c:pt idx="0">
                  <c:v>1.9459101490553132</c:v>
                </c:pt>
                <c:pt idx="1">
                  <c:v>2.6390573296152584</c:v>
                </c:pt>
                <c:pt idx="2">
                  <c:v>3.044522437723423</c:v>
                </c:pt>
                <c:pt idx="3">
                  <c:v>3.3322045101752038</c:v>
                </c:pt>
                <c:pt idx="4">
                  <c:v>3.5553480614894135</c:v>
                </c:pt>
                <c:pt idx="5">
                  <c:v>3.7376696182833684</c:v>
                </c:pt>
              </c:numCache>
            </c:numRef>
          </c:xVal>
          <c:yVal>
            <c:numRef>
              <c:f>'Ex 03'!$F$3:$F$8</c:f>
              <c:numCache>
                <c:formatCode>General</c:formatCode>
                <c:ptCount val="6"/>
                <c:pt idx="0">
                  <c:v>2.0794415416798357</c:v>
                </c:pt>
                <c:pt idx="1">
                  <c:v>3.713572066704308</c:v>
                </c:pt>
                <c:pt idx="2">
                  <c:v>4.8903491282217537</c:v>
                </c:pt>
                <c:pt idx="3">
                  <c:v>5.521460917862246</c:v>
                </c:pt>
                <c:pt idx="4">
                  <c:v>5.6347896031692493</c:v>
                </c:pt>
                <c:pt idx="5">
                  <c:v>5.6937321388026998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6-4B1F-949A-EE375882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87487"/>
        <c:axId val="993189151"/>
      </c:scatterChart>
      <c:valAx>
        <c:axId val="9931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89151"/>
        <c:crosses val="autoZero"/>
        <c:crossBetween val="midCat"/>
      </c:valAx>
      <c:valAx>
        <c:axId val="9931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01'!$C$2</c:f>
              <c:strCache>
                <c:ptCount val="1"/>
                <c:pt idx="0">
                  <c:v>P(number of observed flies)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 01'!$B$3:$B$8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</c:numCache>
            </c:numRef>
          </c:xVal>
          <c:yVal>
            <c:numRef>
              <c:f>'Ex 01'!$C$3:$C$8</c:f>
              <c:numCache>
                <c:formatCode>General</c:formatCode>
                <c:ptCount val="6"/>
                <c:pt idx="0">
                  <c:v>8</c:v>
                </c:pt>
                <c:pt idx="1">
                  <c:v>41</c:v>
                </c:pt>
                <c:pt idx="2">
                  <c:v>133</c:v>
                </c:pt>
                <c:pt idx="3">
                  <c:v>250</c:v>
                </c:pt>
                <c:pt idx="4">
                  <c:v>280</c:v>
                </c:pt>
                <c:pt idx="5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1-4049-A32D-7878784FC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34847"/>
        <c:axId val="288640255"/>
      </c:scatterChart>
      <c:valAx>
        <c:axId val="2886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0255"/>
        <c:crosses val="autoZero"/>
        <c:crossBetween val="midCat"/>
      </c:valAx>
      <c:valAx>
        <c:axId val="2886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3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01'!$C$2</c:f>
              <c:strCache>
                <c:ptCount val="1"/>
                <c:pt idx="0">
                  <c:v>P(number of observed flies)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'Ex 01'!$B$3:$B$8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</c:numCache>
            </c:numRef>
          </c:xVal>
          <c:yVal>
            <c:numRef>
              <c:f>'Ex 01'!$C$3:$C$8</c:f>
              <c:numCache>
                <c:formatCode>General</c:formatCode>
                <c:ptCount val="6"/>
                <c:pt idx="0">
                  <c:v>8</c:v>
                </c:pt>
                <c:pt idx="1">
                  <c:v>41</c:v>
                </c:pt>
                <c:pt idx="2">
                  <c:v>133</c:v>
                </c:pt>
                <c:pt idx="3">
                  <c:v>250</c:v>
                </c:pt>
                <c:pt idx="4">
                  <c:v>280</c:v>
                </c:pt>
                <c:pt idx="5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7-4032-81E0-BB70D67E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30783"/>
        <c:axId val="366331199"/>
      </c:scatterChart>
      <c:valAx>
        <c:axId val="3663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31199"/>
        <c:crosses val="autoZero"/>
        <c:crossBetween val="midCat"/>
      </c:valAx>
      <c:valAx>
        <c:axId val="3663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3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b="1">
                <a:latin typeface="+mn-lt"/>
              </a:rPr>
              <a:t>x-&gt;ln(t), y-&gt;ln(p)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01'!$C$27</c:f>
              <c:strCache>
                <c:ptCount val="1"/>
                <c:pt idx="0">
                  <c:v>ln(p)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 01'!$B$28:$B$33</c:f>
              <c:numCache>
                <c:formatCode>General</c:formatCode>
                <c:ptCount val="6"/>
                <c:pt idx="0">
                  <c:v>1.9459101490553132</c:v>
                </c:pt>
                <c:pt idx="1">
                  <c:v>2.6390573296152584</c:v>
                </c:pt>
                <c:pt idx="2">
                  <c:v>3.044522437723423</c:v>
                </c:pt>
                <c:pt idx="3">
                  <c:v>3.3322045101752038</c:v>
                </c:pt>
                <c:pt idx="4">
                  <c:v>3.5553480614894135</c:v>
                </c:pt>
                <c:pt idx="5">
                  <c:v>3.7376696182833684</c:v>
                </c:pt>
              </c:numCache>
            </c:numRef>
          </c:xVal>
          <c:yVal>
            <c:numRef>
              <c:f>'Ex 01'!$C$28:$C$33</c:f>
              <c:numCache>
                <c:formatCode>General</c:formatCode>
                <c:ptCount val="6"/>
                <c:pt idx="0">
                  <c:v>2.0794415416798357</c:v>
                </c:pt>
                <c:pt idx="1">
                  <c:v>3.713572066704308</c:v>
                </c:pt>
                <c:pt idx="2">
                  <c:v>4.8903491282217537</c:v>
                </c:pt>
                <c:pt idx="3">
                  <c:v>5.521460917862246</c:v>
                </c:pt>
                <c:pt idx="4">
                  <c:v>5.6347896031692493</c:v>
                </c:pt>
                <c:pt idx="5">
                  <c:v>5.6937321388026998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0A2-AF38-DAAA029E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90271"/>
        <c:axId val="489191103"/>
      </c:scatterChart>
      <c:valAx>
        <c:axId val="48919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1103"/>
        <c:crosses val="autoZero"/>
        <c:crossBetween val="midCat"/>
      </c:valAx>
      <c:valAx>
        <c:axId val="4891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01'!$C$27</c:f>
              <c:strCache>
                <c:ptCount val="1"/>
                <c:pt idx="0">
                  <c:v>ln(p)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'Ex 01'!$B$28:$B$33</c:f>
              <c:numCache>
                <c:formatCode>General</c:formatCode>
                <c:ptCount val="6"/>
                <c:pt idx="0">
                  <c:v>1.9459101490553132</c:v>
                </c:pt>
                <c:pt idx="1">
                  <c:v>2.6390573296152584</c:v>
                </c:pt>
                <c:pt idx="2">
                  <c:v>3.044522437723423</c:v>
                </c:pt>
                <c:pt idx="3">
                  <c:v>3.3322045101752038</c:v>
                </c:pt>
                <c:pt idx="4">
                  <c:v>3.5553480614894135</c:v>
                </c:pt>
                <c:pt idx="5">
                  <c:v>3.7376696182833684</c:v>
                </c:pt>
              </c:numCache>
            </c:numRef>
          </c:xVal>
          <c:yVal>
            <c:numRef>
              <c:f>'Ex 01'!$C$28:$C$33</c:f>
              <c:numCache>
                <c:formatCode>General</c:formatCode>
                <c:ptCount val="6"/>
                <c:pt idx="0">
                  <c:v>2.0794415416798357</c:v>
                </c:pt>
                <c:pt idx="1">
                  <c:v>3.713572066704308</c:v>
                </c:pt>
                <c:pt idx="2">
                  <c:v>4.8903491282217537</c:v>
                </c:pt>
                <c:pt idx="3">
                  <c:v>5.521460917862246</c:v>
                </c:pt>
                <c:pt idx="4">
                  <c:v>5.6347896031692493</c:v>
                </c:pt>
                <c:pt idx="5">
                  <c:v>5.6937321388026998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8-44EE-87A3-2E25FCC8F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89023"/>
        <c:axId val="489183615"/>
      </c:scatterChart>
      <c:valAx>
        <c:axId val="4891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83615"/>
        <c:crosses val="autoZero"/>
        <c:crossBetween val="midCat"/>
      </c:valAx>
      <c:valAx>
        <c:axId val="4891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8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 01'!$B$27:$C$27</c:f>
              <c:strCache>
                <c:ptCount val="2"/>
                <c:pt idx="0">
                  <c:v>ln(t)</c:v>
                </c:pt>
                <c:pt idx="1">
                  <c:v>ln(p)</c:v>
                </c:pt>
              </c:strCache>
            </c:strRef>
          </c:cat>
          <c:val>
            <c:numRef>
              <c:f>'Ex 01'!$B$28:$C$28</c:f>
              <c:numCache>
                <c:formatCode>General</c:formatCode>
                <c:ptCount val="2"/>
                <c:pt idx="0">
                  <c:v>1.9459101490553132</c:v>
                </c:pt>
                <c:pt idx="1">
                  <c:v>2.0794415416798357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F98-9189-B2A7AE9FCEE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 01'!$B$27:$C$27</c:f>
              <c:strCache>
                <c:ptCount val="2"/>
                <c:pt idx="0">
                  <c:v>ln(t)</c:v>
                </c:pt>
                <c:pt idx="1">
                  <c:v>ln(p)</c:v>
                </c:pt>
              </c:strCache>
            </c:strRef>
          </c:cat>
          <c:val>
            <c:numRef>
              <c:f>'Ex 01'!$B$29:$C$29</c:f>
              <c:numCache>
                <c:formatCode>General</c:formatCode>
                <c:ptCount val="2"/>
                <c:pt idx="0">
                  <c:v>2.6390573296152584</c:v>
                </c:pt>
                <c:pt idx="1">
                  <c:v>3.713572066704308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7-4F98-9189-B2A7AE9FCEE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 01'!$B$27:$C$27</c:f>
              <c:strCache>
                <c:ptCount val="2"/>
                <c:pt idx="0">
                  <c:v>ln(t)</c:v>
                </c:pt>
                <c:pt idx="1">
                  <c:v>ln(p)</c:v>
                </c:pt>
              </c:strCache>
            </c:strRef>
          </c:cat>
          <c:val>
            <c:numRef>
              <c:f>'Ex 01'!$B$30:$C$30</c:f>
              <c:numCache>
                <c:formatCode>General</c:formatCode>
                <c:ptCount val="2"/>
                <c:pt idx="0">
                  <c:v>3.044522437723423</c:v>
                </c:pt>
                <c:pt idx="1">
                  <c:v>4.8903491282217537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7-4F98-9189-B2A7AE9FCEE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 01'!$B$27:$C$27</c:f>
              <c:strCache>
                <c:ptCount val="2"/>
                <c:pt idx="0">
                  <c:v>ln(t)</c:v>
                </c:pt>
                <c:pt idx="1">
                  <c:v>ln(p)</c:v>
                </c:pt>
              </c:strCache>
            </c:strRef>
          </c:cat>
          <c:val>
            <c:numRef>
              <c:f>'Ex 01'!$B$31:$C$31</c:f>
              <c:numCache>
                <c:formatCode>General</c:formatCode>
                <c:ptCount val="2"/>
                <c:pt idx="0">
                  <c:v>3.3322045101752038</c:v>
                </c:pt>
                <c:pt idx="1">
                  <c:v>5.521460917862246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7-4F98-9189-B2A7AE9FCEE3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 01'!$B$27:$C$27</c:f>
              <c:strCache>
                <c:ptCount val="2"/>
                <c:pt idx="0">
                  <c:v>ln(t)</c:v>
                </c:pt>
                <c:pt idx="1">
                  <c:v>ln(p)</c:v>
                </c:pt>
              </c:strCache>
            </c:strRef>
          </c:cat>
          <c:val>
            <c:numRef>
              <c:f>'Ex 01'!$B$32:$C$32</c:f>
              <c:numCache>
                <c:formatCode>General</c:formatCode>
                <c:ptCount val="2"/>
                <c:pt idx="0">
                  <c:v>3.5553480614894135</c:v>
                </c:pt>
                <c:pt idx="1">
                  <c:v>5.6347896031692493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7-4F98-9189-B2A7AE9FCEE3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 01'!$B$27:$C$27</c:f>
              <c:strCache>
                <c:ptCount val="2"/>
                <c:pt idx="0">
                  <c:v>ln(t)</c:v>
                </c:pt>
                <c:pt idx="1">
                  <c:v>ln(p)</c:v>
                </c:pt>
              </c:strCache>
            </c:strRef>
          </c:cat>
          <c:val>
            <c:numRef>
              <c:f>'Ex 01'!$B$33:$C$33</c:f>
              <c:numCache>
                <c:formatCode>General</c:formatCode>
                <c:ptCount val="2"/>
                <c:pt idx="0">
                  <c:v>3.7376696182833684</c:v>
                </c:pt>
                <c:pt idx="1">
                  <c:v>5.6937321388026998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07-4F98-9189-B2A7AE9F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323295"/>
        <c:axId val="366309151"/>
        <c:axId val="0"/>
      </c:bar3DChart>
      <c:catAx>
        <c:axId val="3663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151"/>
        <c:crosses val="autoZero"/>
        <c:auto val="1"/>
        <c:lblAlgn val="ctr"/>
        <c:lblOffset val="100"/>
        <c:noMultiLvlLbl val="0"/>
      </c:catAx>
      <c:valAx>
        <c:axId val="3663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01'!$C$27</c:f>
              <c:strCache>
                <c:ptCount val="1"/>
                <c:pt idx="0">
                  <c:v>ln(p)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 01'!$B$28:$B$33</c:f>
              <c:numCache>
                <c:formatCode>General</c:formatCode>
                <c:ptCount val="6"/>
                <c:pt idx="0">
                  <c:v>1.9459101490553132</c:v>
                </c:pt>
                <c:pt idx="1">
                  <c:v>2.6390573296152584</c:v>
                </c:pt>
                <c:pt idx="2">
                  <c:v>3.044522437723423</c:v>
                </c:pt>
                <c:pt idx="3">
                  <c:v>3.3322045101752038</c:v>
                </c:pt>
                <c:pt idx="4">
                  <c:v>3.5553480614894135</c:v>
                </c:pt>
                <c:pt idx="5">
                  <c:v>3.7376696182833684</c:v>
                </c:pt>
              </c:numCache>
            </c:numRef>
          </c:cat>
          <c:val>
            <c:numRef>
              <c:f>'Ex 01'!$C$28:$C$33</c:f>
              <c:numCache>
                <c:formatCode>General</c:formatCode>
                <c:ptCount val="6"/>
                <c:pt idx="0">
                  <c:v>2.0794415416798357</c:v>
                </c:pt>
                <c:pt idx="1">
                  <c:v>3.713572066704308</c:v>
                </c:pt>
                <c:pt idx="2">
                  <c:v>4.8903491282217537</c:v>
                </c:pt>
                <c:pt idx="3">
                  <c:v>5.521460917862246</c:v>
                </c:pt>
                <c:pt idx="4">
                  <c:v>5.6347896031692493</c:v>
                </c:pt>
                <c:pt idx="5">
                  <c:v>5.6937321388026998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F12-BA99-99CC4CCAE2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87941119"/>
        <c:axId val="487954015"/>
      </c:barChart>
      <c:catAx>
        <c:axId val="4879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54015"/>
        <c:crosses val="autoZero"/>
        <c:auto val="1"/>
        <c:lblAlgn val="ctr"/>
        <c:lblOffset val="100"/>
        <c:noMultiLvlLbl val="0"/>
      </c:catAx>
      <c:valAx>
        <c:axId val="487954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794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x(period</a:t>
            </a:r>
            <a:r>
              <a:rPr lang="en-US" b="1" baseline="0"/>
              <a:t> day) , y(distance from sun)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 02'!$C$3:$C$10</c:f>
              <c:numCache>
                <c:formatCode>General</c:formatCode>
                <c:ptCount val="8"/>
                <c:pt idx="0">
                  <c:v>88</c:v>
                </c:pt>
                <c:pt idx="1">
                  <c:v>225</c:v>
                </c:pt>
                <c:pt idx="2">
                  <c:v>365</c:v>
                </c:pt>
                <c:pt idx="3">
                  <c:v>687</c:v>
                </c:pt>
                <c:pt idx="4">
                  <c:v>4329</c:v>
                </c:pt>
                <c:pt idx="5">
                  <c:v>10753</c:v>
                </c:pt>
                <c:pt idx="6">
                  <c:v>30660</c:v>
                </c:pt>
                <c:pt idx="7">
                  <c:v>60150</c:v>
                </c:pt>
              </c:numCache>
            </c:numRef>
          </c:xVal>
          <c:yVal>
            <c:numRef>
              <c:f>'Ex 02'!$D$3:$D$10</c:f>
              <c:numCache>
                <c:formatCode>General</c:formatCode>
                <c:ptCount val="8"/>
                <c:pt idx="0">
                  <c:v>57.9</c:v>
                </c:pt>
                <c:pt idx="1">
                  <c:v>108.2</c:v>
                </c:pt>
                <c:pt idx="2">
                  <c:v>149.6</c:v>
                </c:pt>
                <c:pt idx="3">
                  <c:v>227.9</c:v>
                </c:pt>
                <c:pt idx="4">
                  <c:v>778.1</c:v>
                </c:pt>
                <c:pt idx="5">
                  <c:v>1428.2</c:v>
                </c:pt>
                <c:pt idx="6">
                  <c:v>2837.9</c:v>
                </c:pt>
                <c:pt idx="7">
                  <c:v>4488.8999999999996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0-4E24-9DB8-3540A528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45903"/>
        <c:axId val="286250895"/>
      </c:scatterChart>
      <c:valAx>
        <c:axId val="28624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50895"/>
        <c:crosses val="autoZero"/>
        <c:crossBetween val="midCat"/>
      </c:valAx>
      <c:valAx>
        <c:axId val="2862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4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 02'!$C$20:$C$27</c:f>
              <c:numCache>
                <c:formatCode>General</c:formatCode>
                <c:ptCount val="8"/>
                <c:pt idx="0">
                  <c:v>4.4773368144782069</c:v>
                </c:pt>
                <c:pt idx="1">
                  <c:v>5.4161004022044201</c:v>
                </c:pt>
                <c:pt idx="2">
                  <c:v>5.8998973535824915</c:v>
                </c:pt>
                <c:pt idx="3">
                  <c:v>6.5323342922223491</c:v>
                </c:pt>
                <c:pt idx="4">
                  <c:v>8.3730918474419802</c:v>
                </c:pt>
                <c:pt idx="5">
                  <c:v>9.2829400643905267</c:v>
                </c:pt>
                <c:pt idx="6">
                  <c:v>10.330714152425806</c:v>
                </c:pt>
                <c:pt idx="7">
                  <c:v>11.004596721402825</c:v>
                </c:pt>
              </c:numCache>
            </c:numRef>
          </c:xVal>
          <c:yVal>
            <c:numRef>
              <c:f>'Ex 02'!$D$20:$D$27</c:f>
              <c:numCache>
                <c:formatCode>General</c:formatCode>
                <c:ptCount val="8"/>
                <c:pt idx="0">
                  <c:v>4.0587173845789497</c:v>
                </c:pt>
                <c:pt idx="1">
                  <c:v>4.6839813664123815</c:v>
                </c:pt>
                <c:pt idx="2">
                  <c:v>5.0079650655403771</c:v>
                </c:pt>
                <c:pt idx="3">
                  <c:v>5.4289069362516384</c:v>
                </c:pt>
                <c:pt idx="4">
                  <c:v>6.6568550506228847</c:v>
                </c:pt>
                <c:pt idx="5">
                  <c:v>7.2641701891150099</c:v>
                </c:pt>
                <c:pt idx="6">
                  <c:v>7.9508196210174349</c:v>
                </c:pt>
                <c:pt idx="7">
                  <c:v>8.4093629618574841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7-43E1-97E7-54F177DB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17023"/>
        <c:axId val="289807871"/>
      </c:scatterChart>
      <c:valAx>
        <c:axId val="2898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07871"/>
        <c:crosses val="autoZero"/>
        <c:crossBetween val="midCat"/>
      </c:valAx>
      <c:valAx>
        <c:axId val="289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1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0</xdr:rowOff>
    </xdr:from>
    <xdr:to>
      <xdr:col>11</xdr:col>
      <xdr:colOff>247650</xdr:colOff>
      <xdr:row>10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68FD-593F-F610-DE22-2C737402D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0</xdr:row>
      <xdr:rowOff>0</xdr:rowOff>
    </xdr:from>
    <xdr:to>
      <xdr:col>19</xdr:col>
      <xdr:colOff>76200</xdr:colOff>
      <xdr:row>10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88C61-2BEB-EA07-31AD-0C4768C37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61912</xdr:rowOff>
    </xdr:from>
    <xdr:to>
      <xdr:col>6</xdr:col>
      <xdr:colOff>285750</xdr:colOff>
      <xdr:row>24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0375C-3852-E592-2410-F73111637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409575</xdr:colOff>
      <xdr:row>25</xdr:row>
      <xdr:rowOff>176212</xdr:rowOff>
    </xdr:from>
    <xdr:to>
      <xdr:col>11</xdr:col>
      <xdr:colOff>104775</xdr:colOff>
      <xdr:row>39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ED529-781B-1D3C-D540-2E42BB5C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114299</xdr:colOff>
      <xdr:row>25</xdr:row>
      <xdr:rowOff>157162</xdr:rowOff>
    </xdr:from>
    <xdr:to>
      <xdr:col>18</xdr:col>
      <xdr:colOff>428624</xdr:colOff>
      <xdr:row>39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42E2DD-06C1-9F1E-9C39-6237A522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39</xdr:row>
      <xdr:rowOff>147637</xdr:rowOff>
    </xdr:from>
    <xdr:to>
      <xdr:col>6</xdr:col>
      <xdr:colOff>352425</xdr:colOff>
      <xdr:row>54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C35E44-8672-34EC-3B03-40C4E6C2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457200</xdr:colOff>
      <xdr:row>39</xdr:row>
      <xdr:rowOff>147637</xdr:rowOff>
    </xdr:from>
    <xdr:to>
      <xdr:col>14</xdr:col>
      <xdr:colOff>152400</xdr:colOff>
      <xdr:row>54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281404-2C94-9B2C-404D-500572E91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0</xdr:row>
      <xdr:rowOff>4762</xdr:rowOff>
    </xdr:from>
    <xdr:to>
      <xdr:col>16</xdr:col>
      <xdr:colOff>66675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787B1-1B2F-A964-B6C5-E0EC53436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27</xdr:row>
      <xdr:rowOff>147637</xdr:rowOff>
    </xdr:from>
    <xdr:to>
      <xdr:col>11</xdr:col>
      <xdr:colOff>552450</xdr:colOff>
      <xdr:row>42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F66024-6B10-ED24-D020-92CF7F14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27</xdr:row>
      <xdr:rowOff>128587</xdr:rowOff>
    </xdr:from>
    <xdr:to>
      <xdr:col>4</xdr:col>
      <xdr:colOff>95250</xdr:colOff>
      <xdr:row>42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699182-8B85-4C85-DEF9-14831E6C4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0</xdr:rowOff>
    </xdr:from>
    <xdr:to>
      <xdr:col>13</xdr:col>
      <xdr:colOff>85724</xdr:colOff>
      <xdr:row>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8668F-865C-59EC-0087-8F876025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209549</xdr:colOff>
      <xdr:row>1</xdr:row>
      <xdr:rowOff>9525</xdr:rowOff>
    </xdr:from>
    <xdr:to>
      <xdr:col>20</xdr:col>
      <xdr:colOff>104774</xdr:colOff>
      <xdr:row>10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19094-14DA-D664-2ABA-636E7EDF5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1366-742C-46AB-8C0C-72DA150E5004}">
  <dimension ref="A1:W33"/>
  <sheetViews>
    <sheetView topLeftCell="A16" workbookViewId="0">
      <selection activeCell="B3" sqref="B3:C8"/>
    </sheetView>
  </sheetViews>
  <sheetFormatPr defaultRowHeight="15" x14ac:dyDescent="0.25"/>
  <cols>
    <col min="2" max="2" width="11.140625" customWidth="1"/>
    <col min="3" max="3" width="16.5703125" customWidth="1"/>
  </cols>
  <sheetData>
    <row r="1" spans="2:3" ht="15.75" thickBot="1" x14ac:dyDescent="0.3"/>
    <row r="2" spans="2:3" ht="57" thickBot="1" x14ac:dyDescent="0.3">
      <c r="B2" s="6" t="s">
        <v>13</v>
      </c>
      <c r="C2" s="5" t="s">
        <v>14</v>
      </c>
    </row>
    <row r="3" spans="2:3" x14ac:dyDescent="0.25">
      <c r="B3" s="2">
        <v>7</v>
      </c>
      <c r="C3" s="2">
        <v>8</v>
      </c>
    </row>
    <row r="4" spans="2:3" x14ac:dyDescent="0.25">
      <c r="B4" s="1">
        <f>B3+7</f>
        <v>14</v>
      </c>
      <c r="C4" s="1">
        <v>41</v>
      </c>
    </row>
    <row r="5" spans="2:3" x14ac:dyDescent="0.25">
      <c r="B5" s="1">
        <f t="shared" ref="B5:B8" si="0">B4+7</f>
        <v>21</v>
      </c>
      <c r="C5" s="1">
        <v>133</v>
      </c>
    </row>
    <row r="6" spans="2:3" x14ac:dyDescent="0.25">
      <c r="B6" s="1">
        <f t="shared" si="0"/>
        <v>28</v>
      </c>
      <c r="C6" s="1">
        <v>250</v>
      </c>
    </row>
    <row r="7" spans="2:3" x14ac:dyDescent="0.25">
      <c r="B7" s="1">
        <f t="shared" si="0"/>
        <v>35</v>
      </c>
      <c r="C7" s="1">
        <v>280</v>
      </c>
    </row>
    <row r="8" spans="2:3" x14ac:dyDescent="0.25">
      <c r="B8" s="1">
        <f t="shared" si="0"/>
        <v>42</v>
      </c>
      <c r="C8" s="1">
        <v>297</v>
      </c>
    </row>
    <row r="25" spans="1:23" ht="15.75" thickBot="1" x14ac:dyDescent="0.3"/>
    <row r="26" spans="1:23" ht="16.5" thickTop="1" thickBot="1" x14ac:dyDescent="0.3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27" thickBot="1" x14ac:dyDescent="0.3">
      <c r="B27" s="9" t="s">
        <v>15</v>
      </c>
      <c r="C27" s="10" t="s">
        <v>16</v>
      </c>
    </row>
    <row r="28" spans="1:23" x14ac:dyDescent="0.25">
      <c r="B28" s="2">
        <f>LN(B3)</f>
        <v>1.9459101490553132</v>
      </c>
      <c r="C28" s="2">
        <f>LN(C3)</f>
        <v>2.0794415416798357</v>
      </c>
    </row>
    <row r="29" spans="1:23" x14ac:dyDescent="0.25">
      <c r="B29" s="2">
        <f t="shared" ref="B29:C33" si="1">LN(B4)</f>
        <v>2.6390573296152584</v>
      </c>
      <c r="C29" s="2">
        <f t="shared" si="1"/>
        <v>3.713572066704308</v>
      </c>
    </row>
    <row r="30" spans="1:23" x14ac:dyDescent="0.25">
      <c r="B30" s="2">
        <f t="shared" si="1"/>
        <v>3.044522437723423</v>
      </c>
      <c r="C30" s="2">
        <f t="shared" si="1"/>
        <v>4.8903491282217537</v>
      </c>
    </row>
    <row r="31" spans="1:23" x14ac:dyDescent="0.25">
      <c r="B31" s="2">
        <f t="shared" si="1"/>
        <v>3.3322045101752038</v>
      </c>
      <c r="C31" s="2">
        <f t="shared" si="1"/>
        <v>5.521460917862246</v>
      </c>
    </row>
    <row r="32" spans="1:23" x14ac:dyDescent="0.25">
      <c r="B32" s="2">
        <f t="shared" si="1"/>
        <v>3.5553480614894135</v>
      </c>
      <c r="C32" s="2">
        <f t="shared" si="1"/>
        <v>5.6347896031692493</v>
      </c>
    </row>
    <row r="33" spans="2:3" x14ac:dyDescent="0.25">
      <c r="B33" s="2">
        <f t="shared" si="1"/>
        <v>3.7376696182833684</v>
      </c>
      <c r="C33" s="2">
        <f t="shared" si="1"/>
        <v>5.6937321388026998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AEA7-286B-4DC1-A84C-A05B9E145ADB}">
  <dimension ref="A1:R27"/>
  <sheetViews>
    <sheetView topLeftCell="A16" zoomScale="80" zoomScaleNormal="80" workbookViewId="0">
      <selection activeCell="M25" sqref="M25"/>
    </sheetView>
  </sheetViews>
  <sheetFormatPr defaultRowHeight="15" x14ac:dyDescent="0.25"/>
  <cols>
    <col min="3" max="3" width="18.7109375" customWidth="1"/>
    <col min="4" max="4" width="31.42578125" customWidth="1"/>
    <col min="5" max="5" width="10.5703125" customWidth="1"/>
    <col min="6" max="6" width="10.140625" customWidth="1"/>
    <col min="7" max="7" width="10.28515625" customWidth="1"/>
    <col min="8" max="8" width="11.42578125" customWidth="1"/>
  </cols>
  <sheetData>
    <row r="1" spans="2:4" ht="15.75" thickBot="1" x14ac:dyDescent="0.3"/>
    <row r="2" spans="2:4" ht="57" thickBot="1" x14ac:dyDescent="0.3">
      <c r="B2" s="7" t="s">
        <v>8</v>
      </c>
      <c r="C2" s="7" t="s">
        <v>10</v>
      </c>
      <c r="D2" s="5" t="s">
        <v>9</v>
      </c>
    </row>
    <row r="3" spans="2:4" x14ac:dyDescent="0.25">
      <c r="B3" s="2" t="s">
        <v>0</v>
      </c>
      <c r="C3" s="2">
        <v>88</v>
      </c>
      <c r="D3" s="2">
        <v>57.9</v>
      </c>
    </row>
    <row r="4" spans="2:4" x14ac:dyDescent="0.25">
      <c r="B4" s="1" t="s">
        <v>1</v>
      </c>
      <c r="C4" s="1">
        <v>225</v>
      </c>
      <c r="D4" s="1">
        <v>108.2</v>
      </c>
    </row>
    <row r="5" spans="2:4" x14ac:dyDescent="0.25">
      <c r="B5" s="1" t="s">
        <v>2</v>
      </c>
      <c r="C5" s="1">
        <v>365</v>
      </c>
      <c r="D5" s="1">
        <v>149.6</v>
      </c>
    </row>
    <row r="6" spans="2:4" x14ac:dyDescent="0.25">
      <c r="B6" s="1" t="s">
        <v>3</v>
      </c>
      <c r="C6" s="1">
        <v>687</v>
      </c>
      <c r="D6" s="1">
        <v>227.9</v>
      </c>
    </row>
    <row r="7" spans="2:4" x14ac:dyDescent="0.25">
      <c r="B7" s="1" t="s">
        <v>4</v>
      </c>
      <c r="C7" s="1">
        <v>4329</v>
      </c>
      <c r="D7" s="1">
        <v>778.1</v>
      </c>
    </row>
    <row r="8" spans="2:4" x14ac:dyDescent="0.25">
      <c r="B8" s="1" t="s">
        <v>5</v>
      </c>
      <c r="C8" s="1">
        <v>10753</v>
      </c>
      <c r="D8" s="1">
        <v>1428.2</v>
      </c>
    </row>
    <row r="9" spans="2:4" x14ac:dyDescent="0.25">
      <c r="B9" s="1" t="s">
        <v>6</v>
      </c>
      <c r="C9" s="1">
        <v>30660</v>
      </c>
      <c r="D9" s="1">
        <v>2837.9</v>
      </c>
    </row>
    <row r="10" spans="2:4" x14ac:dyDescent="0.25">
      <c r="B10" s="1" t="s">
        <v>7</v>
      </c>
      <c r="C10" s="1">
        <v>60150</v>
      </c>
      <c r="D10" s="1">
        <v>4488.8999999999996</v>
      </c>
    </row>
    <row r="16" spans="2:4" ht="15.75" thickBot="1" x14ac:dyDescent="0.3"/>
    <row r="17" spans="1:18" ht="15.75" thickBo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</row>
    <row r="18" spans="1:18" ht="15.75" thickBot="1" x14ac:dyDescent="0.3"/>
    <row r="19" spans="1:18" ht="19.5" thickBot="1" x14ac:dyDescent="0.3">
      <c r="B19" s="3" t="s">
        <v>8</v>
      </c>
      <c r="C19" s="4" t="s">
        <v>12</v>
      </c>
      <c r="D19" s="8" t="s">
        <v>11</v>
      </c>
      <c r="E19" s="16">
        <v>1</v>
      </c>
      <c r="F19" s="16">
        <v>2</v>
      </c>
      <c r="G19" s="16" t="s">
        <v>17</v>
      </c>
      <c r="H19" s="16" t="s">
        <v>18</v>
      </c>
    </row>
    <row r="20" spans="1:18" x14ac:dyDescent="0.25">
      <c r="B20" s="2" t="s">
        <v>0</v>
      </c>
      <c r="C20" s="2">
        <f>LN(C3)</f>
        <v>4.4773368144782069</v>
      </c>
      <c r="D20" s="2">
        <f>LN(D3)</f>
        <v>4.0587173845789497</v>
      </c>
      <c r="E20" s="17">
        <f>D21-D20</f>
        <v>0.62526398183343179</v>
      </c>
      <c r="F20" s="17">
        <f>C21-C20</f>
        <v>0.93876358772621327</v>
      </c>
      <c r="G20" s="17">
        <f>F20/E20</f>
        <v>1.5013875978806928</v>
      </c>
      <c r="H20" s="17">
        <f>EXP(C20-D20*G20)</f>
        <v>0.1986181523411846</v>
      </c>
    </row>
    <row r="21" spans="1:18" x14ac:dyDescent="0.25">
      <c r="B21" s="1" t="s">
        <v>1</v>
      </c>
      <c r="C21" s="2">
        <f>LN(C4)</f>
        <v>5.4161004022044201</v>
      </c>
      <c r="D21" s="2">
        <f t="shared" ref="D21:D27" si="0">LN(D4)</f>
        <v>4.6839813664123815</v>
      </c>
      <c r="E21" s="17">
        <f t="shared" ref="E21:E27" si="1">D22-D21</f>
        <v>0.32398369912799563</v>
      </c>
      <c r="F21" s="17">
        <f t="shared" ref="F21:F26" si="2">C22-C21</f>
        <v>0.48379695137807133</v>
      </c>
      <c r="G21" s="17">
        <f t="shared" ref="G21:G26" si="3">F21/E21</f>
        <v>1.4932755959025537</v>
      </c>
      <c r="H21" s="17">
        <f t="shared" ref="H21:H27" si="4">EXP(C21-D21*G21)</f>
        <v>0.2063101491747269</v>
      </c>
    </row>
    <row r="22" spans="1:18" x14ac:dyDescent="0.25">
      <c r="B22" s="1" t="s">
        <v>2</v>
      </c>
      <c r="C22" s="2">
        <f t="shared" ref="C22:C27" si="5">LN(C5)</f>
        <v>5.8998973535824915</v>
      </c>
      <c r="D22" s="2">
        <f t="shared" si="0"/>
        <v>5.0079650655403771</v>
      </c>
      <c r="E22" s="17">
        <f t="shared" si="1"/>
        <v>0.42094187071126132</v>
      </c>
      <c r="F22" s="17">
        <f t="shared" si="2"/>
        <v>0.63243693863985762</v>
      </c>
      <c r="G22" s="17">
        <f t="shared" si="3"/>
        <v>1.5024329548667497</v>
      </c>
      <c r="H22" s="17">
        <f t="shared" si="4"/>
        <v>0.1970624889586011</v>
      </c>
    </row>
    <row r="23" spans="1:18" x14ac:dyDescent="0.25">
      <c r="B23" s="1" t="s">
        <v>3</v>
      </c>
      <c r="C23" s="2">
        <f t="shared" si="5"/>
        <v>6.5323342922223491</v>
      </c>
      <c r="D23" s="2">
        <f t="shared" si="0"/>
        <v>5.4289069362516384</v>
      </c>
      <c r="E23" s="17">
        <f t="shared" si="1"/>
        <v>1.2279481143712463</v>
      </c>
      <c r="F23" s="17">
        <f t="shared" si="2"/>
        <v>1.8407575552196311</v>
      </c>
      <c r="G23" s="17">
        <f t="shared" si="3"/>
        <v>1.4990515752875808</v>
      </c>
      <c r="H23" s="17">
        <f t="shared" si="4"/>
        <v>0.20071341132733833</v>
      </c>
    </row>
    <row r="24" spans="1:18" x14ac:dyDescent="0.25">
      <c r="B24" s="1" t="s">
        <v>4</v>
      </c>
      <c r="C24" s="2">
        <f t="shared" si="5"/>
        <v>8.3730918474419802</v>
      </c>
      <c r="D24" s="2">
        <f t="shared" si="0"/>
        <v>6.6568550506228847</v>
      </c>
      <c r="E24" s="17">
        <f t="shared" si="1"/>
        <v>0.60731513849212515</v>
      </c>
      <c r="F24" s="17">
        <f t="shared" si="2"/>
        <v>0.90984821694854645</v>
      </c>
      <c r="G24" s="17">
        <f t="shared" si="3"/>
        <v>1.4981484229218569</v>
      </c>
      <c r="H24" s="17">
        <f t="shared" si="4"/>
        <v>0.20192376611797416</v>
      </c>
    </row>
    <row r="25" spans="1:18" x14ac:dyDescent="0.25">
      <c r="B25" s="1" t="s">
        <v>5</v>
      </c>
      <c r="C25" s="2">
        <f t="shared" si="5"/>
        <v>9.2829400643905267</v>
      </c>
      <c r="D25" s="2">
        <f t="shared" si="0"/>
        <v>7.2641701891150099</v>
      </c>
      <c r="E25" s="17">
        <f t="shared" si="1"/>
        <v>0.686649431902425</v>
      </c>
      <c r="F25" s="17">
        <f t="shared" si="2"/>
        <v>1.047774088035279</v>
      </c>
      <c r="G25" s="17">
        <f t="shared" si="3"/>
        <v>1.5259228936261189</v>
      </c>
      <c r="H25" s="17">
        <f t="shared" si="4"/>
        <v>0.16503073818912878</v>
      </c>
    </row>
    <row r="26" spans="1:18" ht="15.75" thickBot="1" x14ac:dyDescent="0.3">
      <c r="B26" s="1" t="s">
        <v>6</v>
      </c>
      <c r="C26" s="2">
        <f t="shared" si="5"/>
        <v>10.330714152425806</v>
      </c>
      <c r="D26" s="2">
        <f t="shared" si="0"/>
        <v>7.9508196210174349</v>
      </c>
      <c r="E26" s="18">
        <f>D27-D26</f>
        <v>0.45854334084004922</v>
      </c>
      <c r="F26" s="18">
        <f t="shared" si="2"/>
        <v>0.67388256897701915</v>
      </c>
      <c r="G26" s="18">
        <f t="shared" si="3"/>
        <v>1.4696158660650691</v>
      </c>
      <c r="H26" s="18">
        <f t="shared" si="4"/>
        <v>0.25822176452468876</v>
      </c>
    </row>
    <row r="27" spans="1:18" ht="15.75" thickBot="1" x14ac:dyDescent="0.3">
      <c r="B27" s="1" t="s">
        <v>7</v>
      </c>
      <c r="C27" s="2">
        <f t="shared" si="5"/>
        <v>11.004596721402825</v>
      </c>
      <c r="D27" s="22">
        <f t="shared" si="0"/>
        <v>8.4093629618574841</v>
      </c>
      <c r="E27" s="23" t="s">
        <v>19</v>
      </c>
      <c r="F27" s="24"/>
      <c r="G27" s="20">
        <f>SUM(G20:G26)/7</f>
        <v>1.4985478437929463</v>
      </c>
      <c r="H27" s="21">
        <f>SUM(H20:H26)/7</f>
        <v>0.20398292437623464</v>
      </c>
    </row>
  </sheetData>
  <mergeCells count="1">
    <mergeCell ref="E27:F27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7443-BF38-448C-A4DA-A1D13E46429F}">
  <dimension ref="B1:F17"/>
  <sheetViews>
    <sheetView tabSelected="1" topLeftCell="A7" zoomScale="130" zoomScaleNormal="130" workbookViewId="0">
      <selection activeCell="K13" sqref="K13"/>
    </sheetView>
  </sheetViews>
  <sheetFormatPr defaultRowHeight="15" x14ac:dyDescent="0.25"/>
  <cols>
    <col min="1" max="1" width="3.7109375" customWidth="1"/>
    <col min="2" max="2" width="8" customWidth="1"/>
    <col min="3" max="3" width="9.42578125" customWidth="1"/>
    <col min="4" max="4" width="4.140625" customWidth="1"/>
    <col min="5" max="5" width="15.28515625" customWidth="1"/>
    <col min="6" max="6" width="14.7109375" customWidth="1"/>
  </cols>
  <sheetData>
    <row r="1" spans="2:6" ht="3.75" customHeight="1" thickBot="1" x14ac:dyDescent="0.3"/>
    <row r="2" spans="2:6" ht="21.95" customHeight="1" thickTop="1" thickBot="1" x14ac:dyDescent="0.3">
      <c r="B2" s="25" t="s">
        <v>20</v>
      </c>
      <c r="C2" s="25" t="s">
        <v>21</v>
      </c>
      <c r="E2" s="26" t="s">
        <v>22</v>
      </c>
      <c r="F2" s="26" t="s">
        <v>16</v>
      </c>
    </row>
    <row r="3" spans="2:6" ht="21.95" customHeight="1" thickTop="1" x14ac:dyDescent="0.25">
      <c r="B3" s="2">
        <v>7</v>
      </c>
      <c r="C3" s="2">
        <v>8</v>
      </c>
      <c r="E3" s="1">
        <f>LN(B3)</f>
        <v>1.9459101490553132</v>
      </c>
      <c r="F3" s="1">
        <f>LN(C3)</f>
        <v>2.0794415416798357</v>
      </c>
    </row>
    <row r="4" spans="2:6" ht="21.95" customHeight="1" x14ac:dyDescent="0.25">
      <c r="B4" s="1">
        <f>B3+7</f>
        <v>14</v>
      </c>
      <c r="C4" s="1">
        <v>41</v>
      </c>
      <c r="E4" s="1">
        <f t="shared" ref="E4:E8" si="0">LN(B4)</f>
        <v>2.6390573296152584</v>
      </c>
      <c r="F4" s="1">
        <f t="shared" ref="F4:F8" si="1">LN(C4)</f>
        <v>3.713572066704308</v>
      </c>
    </row>
    <row r="5" spans="2:6" ht="21.95" customHeight="1" x14ac:dyDescent="0.25">
      <c r="B5" s="1">
        <f t="shared" ref="B5:B8" si="2">B4+7</f>
        <v>21</v>
      </c>
      <c r="C5" s="1">
        <v>133</v>
      </c>
      <c r="E5" s="1">
        <f t="shared" si="0"/>
        <v>3.044522437723423</v>
      </c>
      <c r="F5" s="1">
        <f t="shared" si="1"/>
        <v>4.8903491282217537</v>
      </c>
    </row>
    <row r="6" spans="2:6" ht="21.95" customHeight="1" x14ac:dyDescent="0.25">
      <c r="B6" s="1">
        <f t="shared" si="2"/>
        <v>28</v>
      </c>
      <c r="C6" s="1">
        <v>250</v>
      </c>
      <c r="E6" s="1">
        <f t="shared" si="0"/>
        <v>3.3322045101752038</v>
      </c>
      <c r="F6" s="1">
        <f t="shared" si="1"/>
        <v>5.521460917862246</v>
      </c>
    </row>
    <row r="7" spans="2:6" ht="21.95" customHeight="1" x14ac:dyDescent="0.25">
      <c r="B7" s="1">
        <f t="shared" si="2"/>
        <v>35</v>
      </c>
      <c r="C7" s="1">
        <v>280</v>
      </c>
      <c r="E7" s="1">
        <f t="shared" si="0"/>
        <v>3.5553480614894135</v>
      </c>
      <c r="F7" s="1">
        <f t="shared" si="1"/>
        <v>5.6347896031692493</v>
      </c>
    </row>
    <row r="8" spans="2:6" ht="21.95" customHeight="1" x14ac:dyDescent="0.25">
      <c r="B8" s="1">
        <f t="shared" si="2"/>
        <v>42</v>
      </c>
      <c r="C8" s="1">
        <v>297</v>
      </c>
      <c r="E8" s="1">
        <f t="shared" si="0"/>
        <v>3.7376696182833684</v>
      </c>
      <c r="F8" s="1">
        <f t="shared" si="1"/>
        <v>5.6937321388026998</v>
      </c>
    </row>
    <row r="10" spans="2:6" ht="15.75" thickBot="1" x14ac:dyDescent="0.3"/>
    <row r="11" spans="2:6" ht="24.75" thickTop="1" thickBot="1" x14ac:dyDescent="0.3">
      <c r="B11" s="25">
        <v>1</v>
      </c>
      <c r="C11" s="27">
        <v>2</v>
      </c>
      <c r="D11" s="30" t="s">
        <v>23</v>
      </c>
      <c r="E11" s="31"/>
      <c r="F11" s="33" t="s">
        <v>24</v>
      </c>
    </row>
    <row r="12" spans="2:6" ht="15.75" thickTop="1" x14ac:dyDescent="0.25">
      <c r="B12" s="17">
        <f>F4-F3</f>
        <v>1.6341305250244722</v>
      </c>
      <c r="C12" s="34"/>
      <c r="D12" s="28">
        <f>B12/7</f>
        <v>0.23344721786063888</v>
      </c>
      <c r="E12" s="29"/>
      <c r="F12" s="32">
        <f>EXP(F3-B3*D12)</f>
        <v>1.5609756097560967</v>
      </c>
    </row>
    <row r="13" spans="2:6" x14ac:dyDescent="0.25">
      <c r="B13" s="17">
        <f t="shared" ref="B13:B16" si="3">F5-F4</f>
        <v>1.1767770615174458</v>
      </c>
      <c r="C13" s="34"/>
      <c r="D13" s="28">
        <f t="shared" ref="D13:D16" si="4">B13/7</f>
        <v>0.16811100878820653</v>
      </c>
      <c r="E13" s="29"/>
      <c r="F13" s="32">
        <f t="shared" ref="F13:F16" si="5">EXP(F4-B4*D13)</f>
        <v>3.896263214427047</v>
      </c>
    </row>
    <row r="14" spans="2:6" x14ac:dyDescent="0.25">
      <c r="B14" s="17">
        <f t="shared" si="3"/>
        <v>0.6311117896404923</v>
      </c>
      <c r="C14" s="34"/>
      <c r="D14" s="28">
        <f t="shared" si="4"/>
        <v>9.0158827091498903E-2</v>
      </c>
      <c r="E14" s="29"/>
      <c r="F14" s="32">
        <f>EXP(F5-B5*D14)</f>
        <v>20.025646144000021</v>
      </c>
    </row>
    <row r="15" spans="2:6" x14ac:dyDescent="0.25">
      <c r="B15" s="17">
        <f t="shared" si="3"/>
        <v>0.11332868530700324</v>
      </c>
      <c r="C15" s="34"/>
      <c r="D15" s="28">
        <f t="shared" si="4"/>
        <v>1.6189812186714749E-2</v>
      </c>
      <c r="E15" s="29"/>
      <c r="F15" s="32">
        <f>EXP(F6-B6*D15)</f>
        <v>158.87951960120773</v>
      </c>
    </row>
    <row r="16" spans="2:6" x14ac:dyDescent="0.25">
      <c r="B16" s="17">
        <f t="shared" si="3"/>
        <v>5.8942535633450532E-2</v>
      </c>
      <c r="C16" s="34"/>
      <c r="D16" s="28">
        <f>B16/7</f>
        <v>8.4203622333500761E-3</v>
      </c>
      <c r="E16" s="29"/>
      <c r="F16" s="32">
        <f>EXP(F7-B7*D16)</f>
        <v>208.52875074669981</v>
      </c>
    </row>
    <row r="17" spans="5:6" x14ac:dyDescent="0.25">
      <c r="E17">
        <f>SUM(D12:E16)/5</f>
        <v>0.10326544563208184</v>
      </c>
      <c r="F17" s="19">
        <f>SUM(F12:F16)/5</f>
        <v>78.578231063218141</v>
      </c>
    </row>
  </sheetData>
  <mergeCells count="6">
    <mergeCell ref="D11:E11"/>
    <mergeCell ref="D12:E12"/>
    <mergeCell ref="D13:E13"/>
    <mergeCell ref="D14:E14"/>
    <mergeCell ref="D15:E15"/>
    <mergeCell ref="D16:E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B55D-0FF2-4B4D-9A94-D86AC676E3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01</vt:lpstr>
      <vt:lpstr>Ex 02</vt:lpstr>
      <vt:lpstr>Ex 03</vt:lpstr>
      <vt:lpstr>Ex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2022-12-01T15:51:34Z</dcterms:created>
  <dcterms:modified xsi:type="dcterms:W3CDTF">2022-12-02T03:52:32Z</dcterms:modified>
</cp:coreProperties>
</file>