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3\"/>
    </mc:Choice>
  </mc:AlternateContent>
  <xr:revisionPtr revIDLastSave="0" documentId="13_ncr:1_{0D9C96E5-2BB4-47EC-A07D-E10A5C39AC53}" xr6:coauthVersionLast="47" xr6:coauthVersionMax="47" xr10:uidLastSave="{00000000-0000-0000-0000-000000000000}"/>
  <bookViews>
    <workbookView xWindow="-120" yWindow="-120" windowWidth="20730" windowHeight="11160" xr2:uid="{3631BDC5-02BB-43E4-B5DA-A741A420C3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67" i="1" s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7" i="1"/>
  <c r="K67" i="1" s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7" i="1"/>
  <c r="H43" i="1"/>
  <c r="H42" i="1"/>
  <c r="I41" i="1"/>
  <c r="J41" i="1"/>
  <c r="K41" i="1"/>
  <c r="H41" i="1"/>
  <c r="K40" i="1"/>
  <c r="K33" i="1"/>
  <c r="K34" i="1"/>
  <c r="K35" i="1"/>
  <c r="K36" i="1"/>
  <c r="K37" i="1"/>
  <c r="K38" i="1"/>
  <c r="K39" i="1"/>
  <c r="K32" i="1"/>
  <c r="J33" i="1"/>
  <c r="J34" i="1"/>
  <c r="J35" i="1"/>
  <c r="J36" i="1"/>
  <c r="J37" i="1"/>
  <c r="J38" i="1"/>
  <c r="J39" i="1"/>
  <c r="J40" i="1"/>
  <c r="J32" i="1"/>
  <c r="H26" i="1"/>
  <c r="L24" i="1"/>
  <c r="K24" i="1"/>
  <c r="F26" i="1"/>
  <c r="K23" i="1"/>
  <c r="L22" i="1"/>
  <c r="M22" i="1"/>
  <c r="N22" i="1"/>
  <c r="K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M67" i="1" l="1"/>
  <c r="N67" i="1"/>
</calcChain>
</file>

<file path=xl/sharedStrings.xml><?xml version="1.0" encoding="utf-8"?>
<sst xmlns="http://schemas.openxmlformats.org/spreadsheetml/2006/main" count="23" uniqueCount="11">
  <si>
    <t>#Observation</t>
  </si>
  <si>
    <t>x</t>
  </si>
  <si>
    <t>y</t>
  </si>
  <si>
    <t>xy</t>
  </si>
  <si>
    <t>x^2</t>
  </si>
  <si>
    <t>Total</t>
  </si>
  <si>
    <t>(sum(x))^2</t>
  </si>
  <si>
    <t>b   =</t>
  </si>
  <si>
    <t>a=</t>
  </si>
  <si>
    <t xml:space="preserve">a = </t>
  </si>
  <si>
    <t xml:space="preserve">b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</si>
</sst>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0" fontId="4" fillId="3" borderId="0" xfId="0" applyFont="1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80933043746892E-2"/>
          <c:y val="6.5082612567701287E-2"/>
          <c:w val="0.94718282856152414"/>
          <c:h val="0.84960835683506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Sheet1!$K$2:$K$21</c:f>
              <c:numCache>
                <c:formatCode>General</c:formatCode>
                <c:ptCount val="20"/>
                <c:pt idx="0">
                  <c:v>46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71</c:v>
                </c:pt>
                <c:pt idx="18">
                  <c:v>72</c:v>
                </c:pt>
                <c:pt idx="19">
                  <c:v>71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  <c:pt idx="4">
                  <c:v>72</c:v>
                </c:pt>
                <c:pt idx="5">
                  <c:v>70</c:v>
                </c:pt>
                <c:pt idx="6">
                  <c:v>77</c:v>
                </c:pt>
                <c:pt idx="7">
                  <c:v>73</c:v>
                </c:pt>
                <c:pt idx="8">
                  <c:v>90</c:v>
                </c:pt>
                <c:pt idx="9">
                  <c:v>93</c:v>
                </c:pt>
                <c:pt idx="10">
                  <c:v>96</c:v>
                </c:pt>
                <c:pt idx="11">
                  <c:v>88</c:v>
                </c:pt>
                <c:pt idx="12">
                  <c:v>99</c:v>
                </c:pt>
                <c:pt idx="13">
                  <c:v>110</c:v>
                </c:pt>
                <c:pt idx="14">
                  <c:v>113</c:v>
                </c:pt>
                <c:pt idx="15">
                  <c:v>120</c:v>
                </c:pt>
                <c:pt idx="16">
                  <c:v>127</c:v>
                </c:pt>
                <c:pt idx="17">
                  <c:v>137</c:v>
                </c:pt>
                <c:pt idx="18">
                  <c:v>132</c:v>
                </c:pt>
                <c:pt idx="1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3-458E-85ED-904EAC0C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21583"/>
        <c:axId val="1657829071"/>
      </c:scatterChart>
      <c:valAx>
        <c:axId val="16578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29071"/>
        <c:crosses val="autoZero"/>
        <c:crossBetween val="midCat"/>
      </c:valAx>
      <c:valAx>
        <c:axId val="16578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Sheet1!$H$32:$H$40</c:f>
              <c:numCache>
                <c:formatCode>General</c:formatCode>
                <c:ptCount val="9"/>
                <c:pt idx="0">
                  <c:v>35.97</c:v>
                </c:pt>
                <c:pt idx="1">
                  <c:v>67.209999999999994</c:v>
                </c:pt>
                <c:pt idx="2">
                  <c:v>92.96</c:v>
                </c:pt>
                <c:pt idx="3">
                  <c:v>141.69999999999999</c:v>
                </c:pt>
                <c:pt idx="4">
                  <c:v>483.7</c:v>
                </c:pt>
                <c:pt idx="5">
                  <c:v>886.7</c:v>
                </c:pt>
                <c:pt idx="6">
                  <c:v>1783</c:v>
                </c:pt>
                <c:pt idx="7">
                  <c:v>2794</c:v>
                </c:pt>
                <c:pt idx="8">
                  <c:v>3666</c:v>
                </c:pt>
              </c:numCache>
            </c:numRef>
          </c:xVal>
          <c:yVal>
            <c:numRef>
              <c:f>Sheet1!$I$32:$I$40</c:f>
              <c:numCache>
                <c:formatCode>General</c:formatCode>
                <c:ptCount val="9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</c:v>
                </c:pt>
                <c:pt idx="5">
                  <c:v>29.46</c:v>
                </c:pt>
                <c:pt idx="6">
                  <c:v>84.02</c:v>
                </c:pt>
                <c:pt idx="7">
                  <c:v>164.8</c:v>
                </c:pt>
                <c:pt idx="8">
                  <c:v>248.4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C-4239-9D7E-E67DECA0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40207"/>
        <c:axId val="1290138959"/>
      </c:scatterChart>
      <c:valAx>
        <c:axId val="129014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38959"/>
        <c:crosses val="autoZero"/>
        <c:crossBetween val="midCat"/>
      </c:valAx>
      <c:valAx>
        <c:axId val="12901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Sheet1!$K$47:$K$66</c:f>
              <c:numCache>
                <c:formatCode>General</c:formatCode>
                <c:ptCount val="20"/>
                <c:pt idx="0">
                  <c:v>3.5835189384561099</c:v>
                </c:pt>
                <c:pt idx="1">
                  <c:v>3.5835189384561099</c:v>
                </c:pt>
                <c:pt idx="2">
                  <c:v>3.5835189384561099</c:v>
                </c:pt>
                <c:pt idx="3">
                  <c:v>3.5835189384561099</c:v>
                </c:pt>
                <c:pt idx="4">
                  <c:v>3.5835189384561099</c:v>
                </c:pt>
                <c:pt idx="5">
                  <c:v>3.5835189384561099</c:v>
                </c:pt>
                <c:pt idx="6">
                  <c:v>3.5835189384561099</c:v>
                </c:pt>
                <c:pt idx="7">
                  <c:v>3.5835189384561099</c:v>
                </c:pt>
                <c:pt idx="8">
                  <c:v>3.5835189384561099</c:v>
                </c:pt>
                <c:pt idx="9">
                  <c:v>3.5835189384561099</c:v>
                </c:pt>
                <c:pt idx="10">
                  <c:v>3.5835189384561099</c:v>
                </c:pt>
                <c:pt idx="11">
                  <c:v>3.5835189384561099</c:v>
                </c:pt>
                <c:pt idx="12">
                  <c:v>3.5835189384561099</c:v>
                </c:pt>
                <c:pt idx="13">
                  <c:v>3.5835189384561099</c:v>
                </c:pt>
                <c:pt idx="14">
                  <c:v>3.5835189384561099</c:v>
                </c:pt>
                <c:pt idx="15">
                  <c:v>3.5835189384561099</c:v>
                </c:pt>
                <c:pt idx="16">
                  <c:v>3.5835189384561099</c:v>
                </c:pt>
                <c:pt idx="17">
                  <c:v>3.5835189384561099</c:v>
                </c:pt>
                <c:pt idx="18">
                  <c:v>3.5835189384561099</c:v>
                </c:pt>
                <c:pt idx="19">
                  <c:v>3.5835189384561099</c:v>
                </c:pt>
              </c:numCache>
            </c:numRef>
          </c:xVal>
          <c:yVal>
            <c:numRef>
              <c:f>Sheet1!$L$47:$L$66</c:f>
              <c:numCache>
                <c:formatCode>General</c:formatCode>
                <c:ptCount val="20"/>
                <c:pt idx="0">
                  <c:v>5.2574953720277815</c:v>
                </c:pt>
                <c:pt idx="1">
                  <c:v>5.2574953720277815</c:v>
                </c:pt>
                <c:pt idx="2">
                  <c:v>5.2574953720277815</c:v>
                </c:pt>
                <c:pt idx="3">
                  <c:v>5.2574953720277815</c:v>
                </c:pt>
                <c:pt idx="4">
                  <c:v>5.2574953720277815</c:v>
                </c:pt>
                <c:pt idx="5">
                  <c:v>5.2574953720277815</c:v>
                </c:pt>
                <c:pt idx="6">
                  <c:v>5.2574953720277815</c:v>
                </c:pt>
                <c:pt idx="7">
                  <c:v>5.2574953720277815</c:v>
                </c:pt>
                <c:pt idx="8">
                  <c:v>5.2574953720277815</c:v>
                </c:pt>
                <c:pt idx="9">
                  <c:v>5.2574953720277815</c:v>
                </c:pt>
                <c:pt idx="10">
                  <c:v>5.2574953720277815</c:v>
                </c:pt>
                <c:pt idx="11">
                  <c:v>5.2574953720277815</c:v>
                </c:pt>
                <c:pt idx="12">
                  <c:v>5.2574953720277815</c:v>
                </c:pt>
                <c:pt idx="13">
                  <c:v>5.2574953720277815</c:v>
                </c:pt>
                <c:pt idx="14">
                  <c:v>5.2574953720277815</c:v>
                </c:pt>
                <c:pt idx="15">
                  <c:v>5.2574953720277815</c:v>
                </c:pt>
                <c:pt idx="16">
                  <c:v>5.2574953720277815</c:v>
                </c:pt>
                <c:pt idx="17">
                  <c:v>5.2574953720277815</c:v>
                </c:pt>
                <c:pt idx="18">
                  <c:v>5.2574953720277815</c:v>
                </c:pt>
                <c:pt idx="19">
                  <c:v>5.2574953720277815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015-8892-EFF856AD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281343"/>
        <c:axId val="1294284255"/>
      </c:scatterChart>
      <c:valAx>
        <c:axId val="12942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84255"/>
        <c:crosses val="autoZero"/>
        <c:crossBetween val="midCat"/>
      </c:valAx>
      <c:valAx>
        <c:axId val="12942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6</xdr:col>
      <xdr:colOff>38100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88E92-CACD-4537-48AA-022794CB9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48" t="3488" r="1696" b="3501"/>
        <a:stretch/>
      </xdr:blipFill>
      <xdr:spPr>
        <a:xfrm>
          <a:off x="0" y="600075"/>
          <a:ext cx="3695700" cy="2286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305523</xdr:colOff>
      <xdr:row>2</xdr:row>
      <xdr:rowOff>104853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816642-C86B-597E-9549-1964C2A9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182323" cy="56205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14</xdr:col>
      <xdr:colOff>28575</xdr:colOff>
      <xdr:row>0</xdr:row>
      <xdr:rowOff>0</xdr:rowOff>
    </xdr:from>
    <xdr:to>
      <xdr:col>23</xdr:col>
      <xdr:colOff>419100</xdr:colOff>
      <xdr:row>12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6CEBF-170C-B6F7-1186-D8412CDF3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27</xdr:row>
      <xdr:rowOff>19050</xdr:rowOff>
    </xdr:from>
    <xdr:to>
      <xdr:col>4</xdr:col>
      <xdr:colOff>95604</xdr:colOff>
      <xdr:row>39</xdr:row>
      <xdr:rowOff>9853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60EF1F-24A9-3C57-A8E3-50C3CC43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14950"/>
          <a:ext cx="2534004" cy="23530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196850</xdr:colOff>
      <xdr:row>27</xdr:row>
      <xdr:rowOff>78581</xdr:rowOff>
    </xdr:from>
    <xdr:to>
      <xdr:col>12</xdr:col>
      <xdr:colOff>40954</xdr:colOff>
      <xdr:row>29</xdr:row>
      <xdr:rowOff>135792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0C1184-28B8-9650-DAAD-D6EA2B847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5725" y="5364956"/>
          <a:ext cx="5261448" cy="43821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12</xdr:col>
      <xdr:colOff>98161</xdr:colOff>
      <xdr:row>27</xdr:row>
      <xdr:rowOff>14287</xdr:rowOff>
    </xdr:from>
    <xdr:to>
      <xdr:col>19</xdr:col>
      <xdr:colOff>407194</xdr:colOff>
      <xdr:row>41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B62FD-9F6C-D42C-0FC6-EC15424B9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44</xdr:row>
      <xdr:rowOff>63500</xdr:rowOff>
    </xdr:from>
    <xdr:to>
      <xdr:col>8</xdr:col>
      <xdr:colOff>74084</xdr:colOff>
      <xdr:row>60</xdr:row>
      <xdr:rowOff>10584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184516-BA26-27FC-6F4E-07758B7735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483" t="2607" r="3717" b="2913"/>
        <a:stretch/>
      </xdr:blipFill>
      <xdr:spPr>
        <a:xfrm>
          <a:off x="0" y="8720667"/>
          <a:ext cx="4984751" cy="30691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14</xdr:col>
      <xdr:colOff>154781</xdr:colOff>
      <xdr:row>45</xdr:row>
      <xdr:rowOff>3569</xdr:rowOff>
    </xdr:from>
    <xdr:to>
      <xdr:col>24</xdr:col>
      <xdr:colOff>11906</xdr:colOff>
      <xdr:row>63</xdr:row>
      <xdr:rowOff>178593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38B391-2C0E-F1F6-A70E-99032E758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D9C2-1826-4DE3-B102-AC3E851D9D9E}">
  <dimension ref="A1:V67"/>
  <sheetViews>
    <sheetView showRowColHeaders="0" tabSelected="1" zoomScale="80" zoomScaleNormal="80" workbookViewId="0">
      <selection activeCell="K2" sqref="K2"/>
    </sheetView>
  </sheetViews>
  <sheetFormatPr defaultRowHeight="15" x14ac:dyDescent="0.25"/>
  <cols>
    <col min="10" max="10" width="17.42578125" customWidth="1"/>
  </cols>
  <sheetData>
    <row r="1" spans="10:14" ht="21" x14ac:dyDescent="0.25"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</row>
    <row r="2" spans="10:14" x14ac:dyDescent="0.25">
      <c r="J2" s="1">
        <v>1</v>
      </c>
      <c r="K2" s="1">
        <v>46</v>
      </c>
      <c r="L2" s="1">
        <v>40</v>
      </c>
      <c r="M2" s="1">
        <f>K2*L2</f>
        <v>1840</v>
      </c>
      <c r="N2" s="1">
        <f>K2^2</f>
        <v>2116</v>
      </c>
    </row>
    <row r="3" spans="10:14" x14ac:dyDescent="0.25">
      <c r="J3" s="1">
        <v>2</v>
      </c>
      <c r="K3" s="1">
        <v>49</v>
      </c>
      <c r="L3" s="1">
        <v>50</v>
      </c>
      <c r="M3" s="1">
        <f t="shared" ref="M3:M21" si="0">K3*L3</f>
        <v>2450</v>
      </c>
      <c r="N3" s="1">
        <f t="shared" ref="N3:N21" si="1">K3^2</f>
        <v>2401</v>
      </c>
    </row>
    <row r="4" spans="10:14" x14ac:dyDescent="0.25">
      <c r="J4" s="1">
        <v>3</v>
      </c>
      <c r="K4" s="1">
        <v>51</v>
      </c>
      <c r="L4" s="1">
        <v>55</v>
      </c>
      <c r="M4" s="1">
        <f t="shared" si="0"/>
        <v>2805</v>
      </c>
      <c r="N4" s="1">
        <f t="shared" si="1"/>
        <v>2601</v>
      </c>
    </row>
    <row r="5" spans="10:14" x14ac:dyDescent="0.25">
      <c r="J5" s="1">
        <v>4</v>
      </c>
      <c r="K5" s="1">
        <v>52</v>
      </c>
      <c r="L5" s="1">
        <v>63</v>
      </c>
      <c r="M5" s="1">
        <f t="shared" si="0"/>
        <v>3276</v>
      </c>
      <c r="N5" s="1">
        <f t="shared" si="1"/>
        <v>2704</v>
      </c>
    </row>
    <row r="6" spans="10:14" x14ac:dyDescent="0.25">
      <c r="J6" s="1">
        <v>5</v>
      </c>
      <c r="K6" s="1">
        <v>54</v>
      </c>
      <c r="L6" s="1">
        <v>72</v>
      </c>
      <c r="M6" s="1">
        <f t="shared" si="0"/>
        <v>3888</v>
      </c>
      <c r="N6" s="1">
        <f t="shared" si="1"/>
        <v>2916</v>
      </c>
    </row>
    <row r="7" spans="10:14" x14ac:dyDescent="0.25">
      <c r="J7" s="1">
        <v>6</v>
      </c>
      <c r="K7" s="1">
        <v>56</v>
      </c>
      <c r="L7" s="1">
        <v>70</v>
      </c>
      <c r="M7" s="1">
        <f t="shared" si="0"/>
        <v>3920</v>
      </c>
      <c r="N7" s="1">
        <f t="shared" si="1"/>
        <v>3136</v>
      </c>
    </row>
    <row r="8" spans="10:14" x14ac:dyDescent="0.25">
      <c r="J8" s="1">
        <v>7</v>
      </c>
      <c r="K8" s="1">
        <v>57</v>
      </c>
      <c r="L8" s="1">
        <v>77</v>
      </c>
      <c r="M8" s="1">
        <f t="shared" si="0"/>
        <v>4389</v>
      </c>
      <c r="N8" s="1">
        <f t="shared" si="1"/>
        <v>3249</v>
      </c>
    </row>
    <row r="9" spans="10:14" x14ac:dyDescent="0.25">
      <c r="J9" s="1">
        <v>8</v>
      </c>
      <c r="K9" s="1">
        <v>58</v>
      </c>
      <c r="L9" s="1">
        <v>73</v>
      </c>
      <c r="M9" s="1">
        <f t="shared" si="0"/>
        <v>4234</v>
      </c>
      <c r="N9" s="1">
        <f t="shared" si="1"/>
        <v>3364</v>
      </c>
    </row>
    <row r="10" spans="10:14" x14ac:dyDescent="0.25">
      <c r="J10" s="1">
        <v>9</v>
      </c>
      <c r="K10" s="1">
        <v>59</v>
      </c>
      <c r="L10" s="1">
        <v>90</v>
      </c>
      <c r="M10" s="1">
        <f t="shared" si="0"/>
        <v>5310</v>
      </c>
      <c r="N10" s="1">
        <f t="shared" si="1"/>
        <v>3481</v>
      </c>
    </row>
    <row r="11" spans="10:14" x14ac:dyDescent="0.25">
      <c r="J11" s="1">
        <v>10</v>
      </c>
      <c r="K11" s="1">
        <v>60</v>
      </c>
      <c r="L11" s="1">
        <v>93</v>
      </c>
      <c r="M11" s="1">
        <f t="shared" si="0"/>
        <v>5580</v>
      </c>
      <c r="N11" s="1">
        <f t="shared" si="1"/>
        <v>3600</v>
      </c>
    </row>
    <row r="12" spans="10:14" x14ac:dyDescent="0.25">
      <c r="J12" s="1">
        <v>11</v>
      </c>
      <c r="K12" s="1">
        <v>61</v>
      </c>
      <c r="L12" s="1">
        <v>96</v>
      </c>
      <c r="M12" s="1">
        <f t="shared" si="0"/>
        <v>5856</v>
      </c>
      <c r="N12" s="1">
        <f t="shared" si="1"/>
        <v>3721</v>
      </c>
    </row>
    <row r="13" spans="10:14" x14ac:dyDescent="0.25">
      <c r="J13" s="1">
        <v>12</v>
      </c>
      <c r="K13" s="1">
        <v>62</v>
      </c>
      <c r="L13" s="1">
        <v>88</v>
      </c>
      <c r="M13" s="1">
        <f t="shared" si="0"/>
        <v>5456</v>
      </c>
      <c r="N13" s="1">
        <f t="shared" si="1"/>
        <v>3844</v>
      </c>
    </row>
    <row r="14" spans="10:14" x14ac:dyDescent="0.25">
      <c r="J14" s="1">
        <v>13</v>
      </c>
      <c r="K14" s="1">
        <v>63</v>
      </c>
      <c r="L14" s="1">
        <v>99</v>
      </c>
      <c r="M14" s="1">
        <f t="shared" si="0"/>
        <v>6237</v>
      </c>
      <c r="N14" s="1">
        <f t="shared" si="1"/>
        <v>3969</v>
      </c>
    </row>
    <row r="15" spans="10:14" x14ac:dyDescent="0.25">
      <c r="J15" s="1">
        <v>14</v>
      </c>
      <c r="K15" s="1">
        <v>64</v>
      </c>
      <c r="L15" s="1">
        <v>110</v>
      </c>
      <c r="M15" s="1">
        <f t="shared" si="0"/>
        <v>7040</v>
      </c>
      <c r="N15" s="1">
        <f t="shared" si="1"/>
        <v>4096</v>
      </c>
    </row>
    <row r="16" spans="10:14" x14ac:dyDescent="0.25">
      <c r="J16" s="1">
        <v>15</v>
      </c>
      <c r="K16" s="1">
        <v>66</v>
      </c>
      <c r="L16" s="1">
        <v>113</v>
      </c>
      <c r="M16" s="1">
        <f t="shared" si="0"/>
        <v>7458</v>
      </c>
      <c r="N16" s="1">
        <f t="shared" si="1"/>
        <v>4356</v>
      </c>
    </row>
    <row r="17" spans="1:22" x14ac:dyDescent="0.25">
      <c r="J17" s="1">
        <v>16</v>
      </c>
      <c r="K17" s="1">
        <v>67</v>
      </c>
      <c r="L17" s="1">
        <v>120</v>
      </c>
      <c r="M17" s="1">
        <f t="shared" si="0"/>
        <v>8040</v>
      </c>
      <c r="N17" s="1">
        <f t="shared" si="1"/>
        <v>4489</v>
      </c>
    </row>
    <row r="18" spans="1:22" x14ac:dyDescent="0.25">
      <c r="J18" s="1">
        <v>17</v>
      </c>
      <c r="K18" s="1">
        <v>68</v>
      </c>
      <c r="L18" s="1">
        <v>127</v>
      </c>
      <c r="M18" s="1">
        <f t="shared" si="0"/>
        <v>8636</v>
      </c>
      <c r="N18" s="1">
        <f t="shared" si="1"/>
        <v>4624</v>
      </c>
    </row>
    <row r="19" spans="1:22" x14ac:dyDescent="0.25">
      <c r="J19" s="1">
        <v>18</v>
      </c>
      <c r="K19" s="1">
        <v>71</v>
      </c>
      <c r="L19" s="1">
        <v>137</v>
      </c>
      <c r="M19" s="1">
        <f t="shared" si="0"/>
        <v>9727</v>
      </c>
      <c r="N19" s="1">
        <f t="shared" si="1"/>
        <v>5041</v>
      </c>
    </row>
    <row r="20" spans="1:22" x14ac:dyDescent="0.25">
      <c r="J20" s="1">
        <v>19</v>
      </c>
      <c r="K20" s="1">
        <v>72</v>
      </c>
      <c r="L20" s="1">
        <v>132</v>
      </c>
      <c r="M20" s="1">
        <f t="shared" si="0"/>
        <v>9504</v>
      </c>
      <c r="N20" s="1">
        <f t="shared" si="1"/>
        <v>5184</v>
      </c>
    </row>
    <row r="21" spans="1:22" x14ac:dyDescent="0.25">
      <c r="J21" s="1">
        <v>20</v>
      </c>
      <c r="K21" s="1">
        <v>71</v>
      </c>
      <c r="L21" s="1">
        <v>137</v>
      </c>
      <c r="M21" s="1">
        <f t="shared" si="0"/>
        <v>9727</v>
      </c>
      <c r="N21" s="1">
        <f t="shared" si="1"/>
        <v>5041</v>
      </c>
    </row>
    <row r="22" spans="1:22" ht="21" x14ac:dyDescent="0.25">
      <c r="J22" s="3" t="s">
        <v>5</v>
      </c>
      <c r="K22" s="4">
        <f>SUM(K2:K21)</f>
        <v>1207</v>
      </c>
      <c r="L22" s="4">
        <f t="shared" ref="L22:N22" si="2">SUM(L2:L21)</f>
        <v>1842</v>
      </c>
      <c r="M22" s="4">
        <f t="shared" si="2"/>
        <v>115373</v>
      </c>
      <c r="N22" s="4">
        <f t="shared" si="2"/>
        <v>73933</v>
      </c>
    </row>
    <row r="23" spans="1:22" x14ac:dyDescent="0.25">
      <c r="J23" s="2" t="s">
        <v>6</v>
      </c>
      <c r="K23" s="6">
        <f>K22^2</f>
        <v>1456849</v>
      </c>
    </row>
    <row r="24" spans="1:22" x14ac:dyDescent="0.25">
      <c r="E24" s="5"/>
      <c r="F24" s="5"/>
      <c r="G24" s="5"/>
      <c r="H24" s="5"/>
      <c r="I24" s="5"/>
      <c r="J24" s="5"/>
      <c r="K24" s="5">
        <f>K22/20</f>
        <v>60.35</v>
      </c>
      <c r="L24" s="5">
        <f>L22/20</f>
        <v>92.1</v>
      </c>
    </row>
    <row r="25" spans="1:22" x14ac:dyDescent="0.25">
      <c r="E25" s="5"/>
      <c r="F25" s="5"/>
      <c r="G25" s="5"/>
      <c r="H25" s="5"/>
      <c r="I25" s="5"/>
      <c r="J25" s="5"/>
      <c r="K25" s="5"/>
      <c r="L25" s="5"/>
    </row>
    <row r="26" spans="1:22" x14ac:dyDescent="0.25">
      <c r="E26" s="5" t="s">
        <v>7</v>
      </c>
      <c r="F26" s="5">
        <f>(20*M22-K22*L22)/(20*N22-K23)</f>
        <v>3.8588785475218925</v>
      </c>
      <c r="G26" s="5" t="s">
        <v>8</v>
      </c>
      <c r="H26" s="5">
        <f>L24-K24*F26</f>
        <v>-140.78332034294621</v>
      </c>
      <c r="I26" s="5"/>
      <c r="J26" s="5"/>
      <c r="K26" s="5"/>
      <c r="L26" s="5"/>
    </row>
    <row r="27" spans="1:2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31" spans="1:22" ht="21" x14ac:dyDescent="0.25">
      <c r="F31" s="13" t="s">
        <v>0</v>
      </c>
      <c r="G31" s="14"/>
      <c r="H31" s="3" t="s">
        <v>1</v>
      </c>
      <c r="I31" s="3" t="s">
        <v>2</v>
      </c>
      <c r="J31" s="3" t="s">
        <v>3</v>
      </c>
      <c r="K31" s="3" t="s">
        <v>4</v>
      </c>
    </row>
    <row r="32" spans="1:22" x14ac:dyDescent="0.25">
      <c r="F32" s="10">
        <v>1</v>
      </c>
      <c r="G32" s="11"/>
      <c r="H32" s="1">
        <v>35.97</v>
      </c>
      <c r="I32" s="1">
        <v>0.24099999999999999</v>
      </c>
      <c r="J32" s="1">
        <f>PRODUCT(H32,I32)</f>
        <v>8.6687700000000003</v>
      </c>
      <c r="K32" s="1">
        <f>POWER(H32,2)</f>
        <v>1293.8408999999999</v>
      </c>
    </row>
    <row r="33" spans="1:22" x14ac:dyDescent="0.25">
      <c r="F33" s="10">
        <v>2</v>
      </c>
      <c r="G33" s="11"/>
      <c r="H33" s="1">
        <v>67.209999999999994</v>
      </c>
      <c r="I33" s="1">
        <v>0.61499999999999999</v>
      </c>
      <c r="J33" s="1">
        <f t="shared" ref="J33:J40" si="3">PRODUCT(H33,I33)</f>
        <v>41.334149999999994</v>
      </c>
      <c r="K33" s="1">
        <f t="shared" ref="K33:K39" si="4">POWER(H33,2)</f>
        <v>4517.1840999999995</v>
      </c>
    </row>
    <row r="34" spans="1:22" x14ac:dyDescent="0.25">
      <c r="F34" s="10">
        <v>3</v>
      </c>
      <c r="G34" s="11"/>
      <c r="H34" s="1">
        <v>92.96</v>
      </c>
      <c r="I34" s="1">
        <v>1</v>
      </c>
      <c r="J34" s="1">
        <f t="shared" si="3"/>
        <v>92.96</v>
      </c>
      <c r="K34" s="1">
        <f t="shared" si="4"/>
        <v>8641.5615999999991</v>
      </c>
    </row>
    <row r="35" spans="1:22" x14ac:dyDescent="0.25">
      <c r="F35" s="10">
        <v>4</v>
      </c>
      <c r="G35" s="11"/>
      <c r="H35" s="1">
        <v>141.69999999999999</v>
      </c>
      <c r="I35" s="1">
        <v>1.881</v>
      </c>
      <c r="J35" s="1">
        <f t="shared" si="3"/>
        <v>266.53769999999997</v>
      </c>
      <c r="K35" s="1">
        <f t="shared" si="4"/>
        <v>20078.889999999996</v>
      </c>
    </row>
    <row r="36" spans="1:22" x14ac:dyDescent="0.25">
      <c r="F36" s="10">
        <v>5</v>
      </c>
      <c r="G36" s="11"/>
      <c r="H36" s="1">
        <v>483.7</v>
      </c>
      <c r="I36" s="1">
        <v>11.86</v>
      </c>
      <c r="J36" s="1">
        <f t="shared" si="3"/>
        <v>5736.6819999999998</v>
      </c>
      <c r="K36" s="1">
        <f t="shared" si="4"/>
        <v>233965.69</v>
      </c>
    </row>
    <row r="37" spans="1:22" x14ac:dyDescent="0.25">
      <c r="F37" s="10">
        <v>6</v>
      </c>
      <c r="G37" s="11"/>
      <c r="H37" s="1">
        <v>886.7</v>
      </c>
      <c r="I37" s="1">
        <v>29.46</v>
      </c>
      <c r="J37" s="1">
        <f t="shared" si="3"/>
        <v>26122.182000000001</v>
      </c>
      <c r="K37" s="1">
        <f t="shared" si="4"/>
        <v>786236.89000000013</v>
      </c>
    </row>
    <row r="38" spans="1:22" x14ac:dyDescent="0.25">
      <c r="F38" s="10">
        <v>7</v>
      </c>
      <c r="G38" s="11"/>
      <c r="H38" s="1">
        <v>1783</v>
      </c>
      <c r="I38" s="1">
        <v>84.02</v>
      </c>
      <c r="J38" s="1">
        <f t="shared" si="3"/>
        <v>149807.66</v>
      </c>
      <c r="K38" s="1">
        <f t="shared" si="4"/>
        <v>3179089</v>
      </c>
    </row>
    <row r="39" spans="1:22" x14ac:dyDescent="0.25">
      <c r="F39" s="10">
        <v>8</v>
      </c>
      <c r="G39" s="11"/>
      <c r="H39" s="1">
        <v>2794</v>
      </c>
      <c r="I39" s="1">
        <v>164.8</v>
      </c>
      <c r="J39" s="1">
        <f t="shared" si="3"/>
        <v>460451.2</v>
      </c>
      <c r="K39" s="1">
        <f t="shared" si="4"/>
        <v>7806436</v>
      </c>
    </row>
    <row r="40" spans="1:22" x14ac:dyDescent="0.25">
      <c r="F40" s="10">
        <v>9</v>
      </c>
      <c r="G40" s="11"/>
      <c r="H40" s="1">
        <v>3666</v>
      </c>
      <c r="I40" s="1">
        <v>248.4</v>
      </c>
      <c r="J40" s="1">
        <f t="shared" si="3"/>
        <v>910634.4</v>
      </c>
      <c r="K40" s="1">
        <f>POWER(H40,2)</f>
        <v>13439556</v>
      </c>
    </row>
    <row r="41" spans="1:22" ht="18.75" x14ac:dyDescent="0.3">
      <c r="F41" s="12" t="s">
        <v>5</v>
      </c>
      <c r="G41" s="12"/>
      <c r="H41" s="8">
        <f>SUM(H32:H40)</f>
        <v>9951.24</v>
      </c>
      <c r="I41" s="8">
        <f t="shared" ref="I41:K41" si="5">SUM(I32:I40)</f>
        <v>542.27700000000004</v>
      </c>
      <c r="J41" s="8">
        <f t="shared" si="5"/>
        <v>1553161.6246199999</v>
      </c>
      <c r="K41" s="8">
        <f t="shared" si="5"/>
        <v>25479815.056600001</v>
      </c>
    </row>
    <row r="42" spans="1:22" x14ac:dyDescent="0.25">
      <c r="G42" t="s">
        <v>9</v>
      </c>
      <c r="H42">
        <f>(9*J41-H41*I41)/(9*K41-H41^2)</f>
        <v>6.5868829333434117E-2</v>
      </c>
    </row>
    <row r="43" spans="1:22" x14ac:dyDescent="0.25">
      <c r="G43" t="s">
        <v>10</v>
      </c>
      <c r="H43">
        <f>(I41/9)-H42*(H41/9)</f>
        <v>-12.577725468449209</v>
      </c>
    </row>
    <row r="44" spans="1:22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6" spans="1:22" ht="21" x14ac:dyDescent="0.25">
      <c r="J46" s="3" t="s">
        <v>0</v>
      </c>
      <c r="K46" s="3" t="s">
        <v>1</v>
      </c>
      <c r="L46" s="3" t="s">
        <v>2</v>
      </c>
      <c r="M46" s="3" t="s">
        <v>3</v>
      </c>
      <c r="N46" s="3" t="s">
        <v>4</v>
      </c>
    </row>
    <row r="47" spans="1:22" x14ac:dyDescent="0.25">
      <c r="J47" s="1">
        <v>1</v>
      </c>
      <c r="K47" s="1">
        <f>LN(36)</f>
        <v>3.5835189384561099</v>
      </c>
      <c r="L47" s="1">
        <f>LN(192)</f>
        <v>5.2574953720277815</v>
      </c>
      <c r="M47" s="1">
        <f>PRODUCT(K47,L47)</f>
        <v>18.840334234506905</v>
      </c>
      <c r="N47" s="1">
        <f>POWER(K47,2)</f>
        <v>12.841607982273604</v>
      </c>
    </row>
    <row r="48" spans="1:22" x14ac:dyDescent="0.25">
      <c r="J48" s="1">
        <v>2</v>
      </c>
      <c r="K48" s="1">
        <f t="shared" ref="K48:K66" si="6">LN(36)</f>
        <v>3.5835189384561099</v>
      </c>
      <c r="L48" s="1">
        <f t="shared" ref="L48:L66" si="7">LN(192)</f>
        <v>5.2574953720277815</v>
      </c>
      <c r="M48" s="1">
        <f t="shared" ref="M48:M66" si="8">PRODUCT(K48,L48)</f>
        <v>18.840334234506905</v>
      </c>
      <c r="N48" s="1">
        <f t="shared" ref="N48:N66" si="9">POWER(K48,2)</f>
        <v>12.841607982273604</v>
      </c>
    </row>
    <row r="49" spans="10:14" x14ac:dyDescent="0.25">
      <c r="J49" s="1">
        <v>3</v>
      </c>
      <c r="K49" s="1">
        <f t="shared" si="6"/>
        <v>3.5835189384561099</v>
      </c>
      <c r="L49" s="1">
        <f t="shared" si="7"/>
        <v>5.2574953720277815</v>
      </c>
      <c r="M49" s="1">
        <f t="shared" si="8"/>
        <v>18.840334234506905</v>
      </c>
      <c r="N49" s="1">
        <f t="shared" si="9"/>
        <v>12.841607982273604</v>
      </c>
    </row>
    <row r="50" spans="10:14" x14ac:dyDescent="0.25">
      <c r="J50" s="1">
        <v>4</v>
      </c>
      <c r="K50" s="1">
        <f t="shared" si="6"/>
        <v>3.5835189384561099</v>
      </c>
      <c r="L50" s="1">
        <f t="shared" si="7"/>
        <v>5.2574953720277815</v>
      </c>
      <c r="M50" s="1">
        <f t="shared" si="8"/>
        <v>18.840334234506905</v>
      </c>
      <c r="N50" s="1">
        <f t="shared" si="9"/>
        <v>12.841607982273604</v>
      </c>
    </row>
    <row r="51" spans="10:14" x14ac:dyDescent="0.25">
      <c r="J51" s="1">
        <v>5</v>
      </c>
      <c r="K51" s="1">
        <f t="shared" si="6"/>
        <v>3.5835189384561099</v>
      </c>
      <c r="L51" s="1">
        <f t="shared" si="7"/>
        <v>5.2574953720277815</v>
      </c>
      <c r="M51" s="1">
        <f t="shared" si="8"/>
        <v>18.840334234506905</v>
      </c>
      <c r="N51" s="1">
        <f t="shared" si="9"/>
        <v>12.841607982273604</v>
      </c>
    </row>
    <row r="52" spans="10:14" x14ac:dyDescent="0.25">
      <c r="J52" s="1">
        <v>6</v>
      </c>
      <c r="K52" s="1">
        <f t="shared" si="6"/>
        <v>3.5835189384561099</v>
      </c>
      <c r="L52" s="1">
        <f t="shared" si="7"/>
        <v>5.2574953720277815</v>
      </c>
      <c r="M52" s="1">
        <f t="shared" si="8"/>
        <v>18.840334234506905</v>
      </c>
      <c r="N52" s="1">
        <f t="shared" si="9"/>
        <v>12.841607982273604</v>
      </c>
    </row>
    <row r="53" spans="10:14" x14ac:dyDescent="0.25">
      <c r="J53" s="1">
        <v>7</v>
      </c>
      <c r="K53" s="1">
        <f t="shared" si="6"/>
        <v>3.5835189384561099</v>
      </c>
      <c r="L53" s="1">
        <f t="shared" si="7"/>
        <v>5.2574953720277815</v>
      </c>
      <c r="M53" s="1">
        <f t="shared" si="8"/>
        <v>18.840334234506905</v>
      </c>
      <c r="N53" s="1">
        <f t="shared" si="9"/>
        <v>12.841607982273604</v>
      </c>
    </row>
    <row r="54" spans="10:14" x14ac:dyDescent="0.25">
      <c r="J54" s="1">
        <v>8</v>
      </c>
      <c r="K54" s="1">
        <f t="shared" si="6"/>
        <v>3.5835189384561099</v>
      </c>
      <c r="L54" s="1">
        <f t="shared" si="7"/>
        <v>5.2574953720277815</v>
      </c>
      <c r="M54" s="1">
        <f t="shared" si="8"/>
        <v>18.840334234506905</v>
      </c>
      <c r="N54" s="1">
        <f t="shared" si="9"/>
        <v>12.841607982273604</v>
      </c>
    </row>
    <row r="55" spans="10:14" x14ac:dyDescent="0.25">
      <c r="J55" s="1">
        <v>9</v>
      </c>
      <c r="K55" s="1">
        <f t="shared" si="6"/>
        <v>3.5835189384561099</v>
      </c>
      <c r="L55" s="1">
        <f t="shared" si="7"/>
        <v>5.2574953720277815</v>
      </c>
      <c r="M55" s="1">
        <f t="shared" si="8"/>
        <v>18.840334234506905</v>
      </c>
      <c r="N55" s="1">
        <f t="shared" si="9"/>
        <v>12.841607982273604</v>
      </c>
    </row>
    <row r="56" spans="10:14" x14ac:dyDescent="0.25">
      <c r="J56" s="1">
        <v>10</v>
      </c>
      <c r="K56" s="1">
        <f t="shared" si="6"/>
        <v>3.5835189384561099</v>
      </c>
      <c r="L56" s="1">
        <f t="shared" si="7"/>
        <v>5.2574953720277815</v>
      </c>
      <c r="M56" s="1">
        <f t="shared" si="8"/>
        <v>18.840334234506905</v>
      </c>
      <c r="N56" s="1">
        <f t="shared" si="9"/>
        <v>12.841607982273604</v>
      </c>
    </row>
    <row r="57" spans="10:14" x14ac:dyDescent="0.25">
      <c r="J57" s="1">
        <v>11</v>
      </c>
      <c r="K57" s="1">
        <f t="shared" si="6"/>
        <v>3.5835189384561099</v>
      </c>
      <c r="L57" s="1">
        <f t="shared" si="7"/>
        <v>5.2574953720277815</v>
      </c>
      <c r="M57" s="1">
        <f t="shared" si="8"/>
        <v>18.840334234506905</v>
      </c>
      <c r="N57" s="1">
        <f t="shared" si="9"/>
        <v>12.841607982273604</v>
      </c>
    </row>
    <row r="58" spans="10:14" x14ac:dyDescent="0.25">
      <c r="J58" s="1">
        <v>12</v>
      </c>
      <c r="K58" s="1">
        <f t="shared" si="6"/>
        <v>3.5835189384561099</v>
      </c>
      <c r="L58" s="1">
        <f t="shared" si="7"/>
        <v>5.2574953720277815</v>
      </c>
      <c r="M58" s="1">
        <f t="shared" si="8"/>
        <v>18.840334234506905</v>
      </c>
      <c r="N58" s="1">
        <f t="shared" si="9"/>
        <v>12.841607982273604</v>
      </c>
    </row>
    <row r="59" spans="10:14" x14ac:dyDescent="0.25">
      <c r="J59" s="1">
        <v>13</v>
      </c>
      <c r="K59" s="1">
        <f t="shared" si="6"/>
        <v>3.5835189384561099</v>
      </c>
      <c r="L59" s="1">
        <f t="shared" si="7"/>
        <v>5.2574953720277815</v>
      </c>
      <c r="M59" s="1">
        <f t="shared" si="8"/>
        <v>18.840334234506905</v>
      </c>
      <c r="N59" s="1">
        <f t="shared" si="9"/>
        <v>12.841607982273604</v>
      </c>
    </row>
    <row r="60" spans="10:14" x14ac:dyDescent="0.25">
      <c r="J60" s="1">
        <v>14</v>
      </c>
      <c r="K60" s="1">
        <f t="shared" si="6"/>
        <v>3.5835189384561099</v>
      </c>
      <c r="L60" s="1">
        <f t="shared" si="7"/>
        <v>5.2574953720277815</v>
      </c>
      <c r="M60" s="1">
        <f t="shared" si="8"/>
        <v>18.840334234506905</v>
      </c>
      <c r="N60" s="1">
        <f t="shared" si="9"/>
        <v>12.841607982273604</v>
      </c>
    </row>
    <row r="61" spans="10:14" x14ac:dyDescent="0.25">
      <c r="J61" s="1">
        <v>15</v>
      </c>
      <c r="K61" s="1">
        <f t="shared" si="6"/>
        <v>3.5835189384561099</v>
      </c>
      <c r="L61" s="1">
        <f t="shared" si="7"/>
        <v>5.2574953720277815</v>
      </c>
      <c r="M61" s="1">
        <f t="shared" si="8"/>
        <v>18.840334234506905</v>
      </c>
      <c r="N61" s="1">
        <f t="shared" si="9"/>
        <v>12.841607982273604</v>
      </c>
    </row>
    <row r="62" spans="10:14" x14ac:dyDescent="0.25">
      <c r="J62" s="1">
        <v>16</v>
      </c>
      <c r="K62" s="1">
        <f t="shared" si="6"/>
        <v>3.5835189384561099</v>
      </c>
      <c r="L62" s="1">
        <f t="shared" si="7"/>
        <v>5.2574953720277815</v>
      </c>
      <c r="M62" s="1">
        <f t="shared" si="8"/>
        <v>18.840334234506905</v>
      </c>
      <c r="N62" s="1">
        <f t="shared" si="9"/>
        <v>12.841607982273604</v>
      </c>
    </row>
    <row r="63" spans="10:14" x14ac:dyDescent="0.25">
      <c r="J63" s="1">
        <v>17</v>
      </c>
      <c r="K63" s="1">
        <f t="shared" si="6"/>
        <v>3.5835189384561099</v>
      </c>
      <c r="L63" s="1">
        <f t="shared" si="7"/>
        <v>5.2574953720277815</v>
      </c>
      <c r="M63" s="1">
        <f t="shared" si="8"/>
        <v>18.840334234506905</v>
      </c>
      <c r="N63" s="1">
        <f t="shared" si="9"/>
        <v>12.841607982273604</v>
      </c>
    </row>
    <row r="64" spans="10:14" x14ac:dyDescent="0.25">
      <c r="J64" s="1">
        <v>18</v>
      </c>
      <c r="K64" s="1">
        <f t="shared" si="6"/>
        <v>3.5835189384561099</v>
      </c>
      <c r="L64" s="1">
        <f t="shared" si="7"/>
        <v>5.2574953720277815</v>
      </c>
      <c r="M64" s="1">
        <f t="shared" si="8"/>
        <v>18.840334234506905</v>
      </c>
      <c r="N64" s="1">
        <f t="shared" si="9"/>
        <v>12.841607982273604</v>
      </c>
    </row>
    <row r="65" spans="10:14" x14ac:dyDescent="0.25">
      <c r="J65" s="1">
        <v>19</v>
      </c>
      <c r="K65" s="1">
        <f t="shared" si="6"/>
        <v>3.5835189384561099</v>
      </c>
      <c r="L65" s="1">
        <f t="shared" si="7"/>
        <v>5.2574953720277815</v>
      </c>
      <c r="M65" s="1">
        <f t="shared" si="8"/>
        <v>18.840334234506905</v>
      </c>
      <c r="N65" s="1">
        <f t="shared" si="9"/>
        <v>12.841607982273604</v>
      </c>
    </row>
    <row r="66" spans="10:14" x14ac:dyDescent="0.25">
      <c r="J66" s="1">
        <v>20</v>
      </c>
      <c r="K66" s="1">
        <f t="shared" si="6"/>
        <v>3.5835189384561099</v>
      </c>
      <c r="L66" s="1">
        <f t="shared" si="7"/>
        <v>5.2574953720277815</v>
      </c>
      <c r="M66" s="1">
        <f t="shared" si="8"/>
        <v>18.840334234506905</v>
      </c>
      <c r="N66" s="1">
        <f t="shared" si="9"/>
        <v>12.841607982273604</v>
      </c>
    </row>
    <row r="67" spans="10:14" ht="21" x14ac:dyDescent="0.25">
      <c r="J67" s="3" t="s">
        <v>5</v>
      </c>
      <c r="K67" s="4">
        <f>SUM(K47:K66)</f>
        <v>71.670378769122195</v>
      </c>
      <c r="L67" s="4">
        <f t="shared" ref="L67:N67" si="10">SUM(L47:L66)</f>
        <v>105.14990744055561</v>
      </c>
      <c r="M67" s="4">
        <f t="shared" si="10"/>
        <v>376.80668469013801</v>
      </c>
      <c r="N67" s="4">
        <f t="shared" si="10"/>
        <v>256.83215964547219</v>
      </c>
    </row>
  </sheetData>
  <mergeCells count="11">
    <mergeCell ref="F36:G36"/>
    <mergeCell ref="F31:G31"/>
    <mergeCell ref="F32:G32"/>
    <mergeCell ref="F33:G33"/>
    <mergeCell ref="F34:G34"/>
    <mergeCell ref="F35:G35"/>
    <mergeCell ref="F37:G37"/>
    <mergeCell ref="F38:G38"/>
    <mergeCell ref="F39:G39"/>
    <mergeCell ref="F40:G40"/>
    <mergeCell ref="F41:G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2022-12-22T08:47:10Z</dcterms:created>
  <dcterms:modified xsi:type="dcterms:W3CDTF">2022-12-23T23:39:15Z</dcterms:modified>
</cp:coreProperties>
</file>