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canet\Documents\2019-0\AS-1\MO12\"/>
    </mc:Choice>
  </mc:AlternateContent>
  <bookViews>
    <workbookView xWindow="120" yWindow="135" windowWidth="15135" windowHeight="8385"/>
  </bookViews>
  <sheets>
    <sheet name="Varianta 1" sheetId="1" r:id="rId1"/>
    <sheet name="Varianta 2" sheetId="2" r:id="rId2"/>
    <sheet name="Varianta 3" sheetId="3" r:id="rId3"/>
  </sheets>
  <calcPr calcId="162913"/>
</workbook>
</file>

<file path=xl/calcChain.xml><?xml version="1.0" encoding="utf-8"?>
<calcChain xmlns="http://schemas.openxmlformats.org/spreadsheetml/2006/main">
  <c r="G40" i="2" l="1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B11" i="2"/>
  <c r="G10" i="2"/>
  <c r="F10" i="2"/>
  <c r="G9" i="2"/>
  <c r="F9" i="2"/>
  <c r="G8" i="2"/>
  <c r="F8" i="2"/>
  <c r="G7" i="2"/>
  <c r="F7" i="2"/>
  <c r="B7" i="2"/>
  <c r="G6" i="2"/>
  <c r="F6" i="2"/>
  <c r="G5" i="2"/>
  <c r="F5" i="2"/>
  <c r="E5" i="2"/>
  <c r="H5" i="2" s="1"/>
  <c r="E6" i="2" s="1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B11" i="3"/>
  <c r="G10" i="3"/>
  <c r="F10" i="3"/>
  <c r="G9" i="3"/>
  <c r="F9" i="3"/>
  <c r="G8" i="3"/>
  <c r="F8" i="3"/>
  <c r="G7" i="3"/>
  <c r="F7" i="3"/>
  <c r="B7" i="3"/>
  <c r="G6" i="3"/>
  <c r="F6" i="3"/>
  <c r="G5" i="3"/>
  <c r="F5" i="3"/>
  <c r="E5" i="3"/>
  <c r="H5" i="3" s="1"/>
  <c r="E6" i="3" s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B11" i="1"/>
  <c r="G10" i="1"/>
  <c r="F10" i="1"/>
  <c r="G9" i="1"/>
  <c r="F9" i="1"/>
  <c r="G8" i="1"/>
  <c r="F8" i="1"/>
  <c r="G7" i="1"/>
  <c r="F7" i="1"/>
  <c r="B7" i="1"/>
  <c r="G6" i="1"/>
  <c r="F6" i="1"/>
  <c r="G5" i="1"/>
  <c r="F5" i="1"/>
  <c r="E5" i="1"/>
  <c r="H6" i="2" l="1"/>
  <c r="E7" i="2" s="1"/>
  <c r="H7" i="2" s="1"/>
  <c r="E8" i="2" s="1"/>
  <c r="H8" i="2" s="1"/>
  <c r="E9" i="2" s="1"/>
  <c r="H9" i="2" s="1"/>
  <c r="E10" i="2" s="1"/>
  <c r="H10" i="2" s="1"/>
  <c r="E11" i="2" s="1"/>
  <c r="H11" i="2" s="1"/>
  <c r="E12" i="2" s="1"/>
  <c r="H12" i="2" s="1"/>
  <c r="E13" i="2" s="1"/>
  <c r="H13" i="2" s="1"/>
  <c r="E14" i="2" s="1"/>
  <c r="H14" i="2" s="1"/>
  <c r="E15" i="2" s="1"/>
  <c r="H15" i="2" s="1"/>
  <c r="E16" i="2" s="1"/>
  <c r="H16" i="2" s="1"/>
  <c r="E17" i="2" s="1"/>
  <c r="H17" i="2" s="1"/>
  <c r="E18" i="2" s="1"/>
  <c r="H18" i="2" s="1"/>
  <c r="E19" i="2" s="1"/>
  <c r="H19" i="2" s="1"/>
  <c r="E20" i="2" s="1"/>
  <c r="H20" i="2" s="1"/>
  <c r="E21" i="2" s="1"/>
  <c r="H21" i="2" s="1"/>
  <c r="E22" i="2" s="1"/>
  <c r="H22" i="2" s="1"/>
  <c r="E23" i="2" s="1"/>
  <c r="H23" i="2" s="1"/>
  <c r="E24" i="2" s="1"/>
  <c r="H24" i="2" s="1"/>
  <c r="E25" i="2" s="1"/>
  <c r="H25" i="2" s="1"/>
  <c r="E26" i="2" s="1"/>
  <c r="H26" i="2" s="1"/>
  <c r="E27" i="2" s="1"/>
  <c r="H27" i="2" s="1"/>
  <c r="E28" i="2" s="1"/>
  <c r="H28" i="2" s="1"/>
  <c r="E29" i="2" s="1"/>
  <c r="H29" i="2" s="1"/>
  <c r="E30" i="2" s="1"/>
  <c r="H30" i="2" s="1"/>
  <c r="E31" i="2" s="1"/>
  <c r="H31" i="2" s="1"/>
  <c r="E32" i="2" s="1"/>
  <c r="H32" i="2" s="1"/>
  <c r="E33" i="2" s="1"/>
  <c r="H33" i="2" s="1"/>
  <c r="E34" i="2" s="1"/>
  <c r="H34" i="2" s="1"/>
  <c r="E35" i="2" s="1"/>
  <c r="H35" i="2" s="1"/>
  <c r="E36" i="2" s="1"/>
  <c r="H36" i="2" s="1"/>
  <c r="E37" i="2" s="1"/>
  <c r="H37" i="2" s="1"/>
  <c r="E38" i="2" s="1"/>
  <c r="H38" i="2" s="1"/>
  <c r="E39" i="2" s="1"/>
  <c r="H39" i="2" s="1"/>
  <c r="E40" i="2" s="1"/>
  <c r="H40" i="2" s="1"/>
  <c r="H6" i="3"/>
  <c r="E7" i="3" s="1"/>
  <c r="H7" i="3" s="1"/>
  <c r="E8" i="3" s="1"/>
  <c r="H8" i="3" s="1"/>
  <c r="E9" i="3" s="1"/>
  <c r="H9" i="3" s="1"/>
  <c r="E10" i="3" s="1"/>
  <c r="H10" i="3" s="1"/>
  <c r="E11" i="3" s="1"/>
  <c r="H11" i="3" s="1"/>
  <c r="E12" i="3" s="1"/>
  <c r="H12" i="3" s="1"/>
  <c r="E13" i="3" s="1"/>
  <c r="H13" i="3" s="1"/>
  <c r="E14" i="3" s="1"/>
  <c r="H14" i="3" s="1"/>
  <c r="E15" i="3" s="1"/>
  <c r="H15" i="3" s="1"/>
  <c r="E16" i="3" s="1"/>
  <c r="H16" i="3" s="1"/>
  <c r="E17" i="3" s="1"/>
  <c r="H17" i="3" s="1"/>
  <c r="E18" i="3" s="1"/>
  <c r="H18" i="3" s="1"/>
  <c r="E19" i="3" s="1"/>
  <c r="H19" i="3" s="1"/>
  <c r="E20" i="3" s="1"/>
  <c r="H20" i="3" s="1"/>
  <c r="E21" i="3" s="1"/>
  <c r="H21" i="3" s="1"/>
  <c r="E22" i="3" s="1"/>
  <c r="H22" i="3" s="1"/>
  <c r="E23" i="3" s="1"/>
  <c r="H23" i="3" s="1"/>
  <c r="E24" i="3" s="1"/>
  <c r="H24" i="3" s="1"/>
  <c r="E25" i="3" s="1"/>
  <c r="H25" i="3" s="1"/>
  <c r="E26" i="3" s="1"/>
  <c r="H26" i="3" s="1"/>
  <c r="E27" i="3" s="1"/>
  <c r="H27" i="3" s="1"/>
  <c r="E28" i="3" s="1"/>
  <c r="H28" i="3" s="1"/>
  <c r="E29" i="3" s="1"/>
  <c r="H29" i="3" s="1"/>
  <c r="E30" i="3" s="1"/>
  <c r="H30" i="3" s="1"/>
  <c r="E31" i="3" s="1"/>
  <c r="H31" i="3" s="1"/>
  <c r="E32" i="3" s="1"/>
  <c r="H32" i="3" s="1"/>
  <c r="E33" i="3" s="1"/>
  <c r="H33" i="3" s="1"/>
  <c r="E34" i="3" s="1"/>
  <c r="H34" i="3" s="1"/>
  <c r="E35" i="3" s="1"/>
  <c r="H35" i="3" s="1"/>
  <c r="E36" i="3" s="1"/>
  <c r="H36" i="3" s="1"/>
  <c r="E37" i="3" s="1"/>
  <c r="H37" i="3" s="1"/>
  <c r="E38" i="3" s="1"/>
  <c r="H38" i="3" s="1"/>
  <c r="E39" i="3" s="1"/>
  <c r="H39" i="3" s="1"/>
  <c r="E40" i="3" s="1"/>
  <c r="H40" i="3" s="1"/>
  <c r="H5" i="1"/>
  <c r="E6" i="1" s="1"/>
  <c r="H6" i="1" s="1"/>
  <c r="E7" i="1" s="1"/>
  <c r="H7" i="1" s="1"/>
  <c r="E8" i="1" s="1"/>
  <c r="H8" i="1" s="1"/>
  <c r="E9" i="1" s="1"/>
  <c r="H9" i="1" s="1"/>
  <c r="E10" i="1" s="1"/>
  <c r="H10" i="1" s="1"/>
  <c r="E11" i="1" s="1"/>
  <c r="H11" i="1" s="1"/>
  <c r="E12" i="1" s="1"/>
  <c r="H12" i="1" s="1"/>
  <c r="E13" i="1" s="1"/>
  <c r="H13" i="1" s="1"/>
  <c r="E14" i="1" s="1"/>
  <c r="H14" i="1" s="1"/>
  <c r="E15" i="1" s="1"/>
  <c r="H15" i="1" s="1"/>
  <c r="E16" i="1" s="1"/>
  <c r="H16" i="1" s="1"/>
  <c r="E17" i="1" s="1"/>
  <c r="H17" i="1" s="1"/>
  <c r="E18" i="1" s="1"/>
  <c r="H18" i="1" s="1"/>
  <c r="E19" i="1" s="1"/>
  <c r="H19" i="1" s="1"/>
  <c r="E20" i="1" s="1"/>
  <c r="H20" i="1" s="1"/>
  <c r="E21" i="1" s="1"/>
  <c r="H21" i="1" s="1"/>
  <c r="E22" i="1" s="1"/>
  <c r="H22" i="1" s="1"/>
  <c r="E23" i="1" s="1"/>
  <c r="H23" i="1" s="1"/>
  <c r="E24" i="1" s="1"/>
  <c r="H24" i="1" s="1"/>
  <c r="E25" i="1" s="1"/>
  <c r="H25" i="1" s="1"/>
  <c r="E26" i="1" s="1"/>
  <c r="H26" i="1" s="1"/>
  <c r="E27" i="1" s="1"/>
  <c r="H27" i="1" s="1"/>
  <c r="E28" i="1" s="1"/>
  <c r="H28" i="1" s="1"/>
  <c r="E29" i="1" s="1"/>
  <c r="H29" i="1" s="1"/>
  <c r="E30" i="1" s="1"/>
  <c r="H30" i="1" s="1"/>
  <c r="E31" i="1" s="1"/>
  <c r="H31" i="1" s="1"/>
  <c r="E32" i="1" s="1"/>
  <c r="H32" i="1" s="1"/>
  <c r="E33" i="1" s="1"/>
  <c r="H33" i="1" s="1"/>
  <c r="E34" i="1" s="1"/>
  <c r="H34" i="1" s="1"/>
  <c r="E35" i="1" s="1"/>
  <c r="H35" i="1" s="1"/>
  <c r="E36" i="1" s="1"/>
  <c r="H36" i="1" s="1"/>
  <c r="E37" i="1" s="1"/>
  <c r="H37" i="1" s="1"/>
  <c r="E38" i="1" s="1"/>
  <c r="H38" i="1" s="1"/>
  <c r="E39" i="1" s="1"/>
  <c r="H39" i="1" s="1"/>
  <c r="E40" i="1" s="1"/>
  <c r="H40" i="1" s="1"/>
  <c r="G41" i="2"/>
  <c r="B9" i="2" s="1"/>
  <c r="B13" i="2" s="1"/>
  <c r="G41" i="3"/>
  <c r="B9" i="3" s="1"/>
  <c r="G41" i="1"/>
  <c r="B9" i="1" s="1"/>
  <c r="B13" i="1"/>
  <c r="B13" i="3"/>
</calcChain>
</file>

<file path=xl/sharedStrings.xml><?xml version="1.0" encoding="utf-8"?>
<sst xmlns="http://schemas.openxmlformats.org/spreadsheetml/2006/main" count="46" uniqueCount="16">
  <si>
    <t>Půjčka na nábytek</t>
  </si>
  <si>
    <t>Rozpis půjčky</t>
  </si>
  <si>
    <t>Rozpis amortizace půjčky</t>
  </si>
  <si>
    <t>Úroková sazba</t>
  </si>
  <si>
    <t>Číslo splátky</t>
  </si>
  <si>
    <t>Počáteční zůstatek</t>
  </si>
  <si>
    <t>Splaceno ze základu</t>
  </si>
  <si>
    <t>Splaceno na úrocích</t>
  </si>
  <si>
    <t>Zbývá splatit</t>
  </si>
  <si>
    <t>Počet let</t>
  </si>
  <si>
    <t>Půjčená částka</t>
  </si>
  <si>
    <t>Měsíční splátka</t>
  </si>
  <si>
    <t>Celkové náklady půjčky za 3 roky</t>
  </si>
  <si>
    <t>Cena za 3-letý pronájem</t>
  </si>
  <si>
    <t>Úspora</t>
  </si>
  <si>
    <t>Otázka 12: Hledání řešení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</si>
</sst>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#,##0\ &quot;Kč&quot;;\-#,##0\ &quot;Kč&quot;"/>
    <numFmt numFmtId="164" formatCode="0.0%"/>
    <numFmt numFmtId="165" formatCode="&quot;$&quot;#,##0.00_);[Red]\(&quot;$&quot;#,##0.00\)"/>
    <numFmt numFmtId="166" formatCode="&quot;$&quot;#,##0.00"/>
  </numFmts>
  <fonts count="3" x14ac:knownFonts="1">
    <font>
      <sz val="11"/>
      <color theme="1"/>
      <name val="Calibri"/>
      <family val="2"/>
      <charset val="238"/>
      <scheme val="minor"/>
    </font>
    <font>
      <b/>
      <sz val="14"/>
      <name val="Arial"/>
      <family val="2"/>
      <charset val="23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5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165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defaultRowHeight="15" x14ac:dyDescent="0.25"/>
  <cols>
    <col min="1" max="1" width="31.85546875" bestFit="1" customWidth="1"/>
    <col min="2" max="2" width="10.42578125" bestFit="1" customWidth="1"/>
    <col min="3" max="3" width="6.28515625" customWidth="1"/>
    <col min="4" max="4" width="9.140625" style="2"/>
    <col min="5" max="6" width="10.5703125" customWidth="1"/>
    <col min="7" max="7" width="9.85546875" customWidth="1"/>
    <col min="8" max="8" width="12" customWidth="1"/>
    <col min="257" max="257" width="31.85546875" bestFit="1" customWidth="1"/>
    <col min="258" max="258" width="10.42578125" bestFit="1" customWidth="1"/>
    <col min="259" max="259" width="6.28515625" customWidth="1"/>
    <col min="261" max="262" width="10.5703125" customWidth="1"/>
    <col min="263" max="263" width="9.85546875" customWidth="1"/>
    <col min="264" max="264" width="12" customWidth="1"/>
    <col min="513" max="513" width="31.85546875" bestFit="1" customWidth="1"/>
    <col min="514" max="514" width="10.42578125" bestFit="1" customWidth="1"/>
    <col min="515" max="515" width="6.28515625" customWidth="1"/>
    <col min="517" max="518" width="10.5703125" customWidth="1"/>
    <col min="519" max="519" width="9.85546875" customWidth="1"/>
    <col min="520" max="520" width="12" customWidth="1"/>
    <col min="769" max="769" width="31.85546875" bestFit="1" customWidth="1"/>
    <col min="770" max="770" width="10.42578125" bestFit="1" customWidth="1"/>
    <col min="771" max="771" width="6.28515625" customWidth="1"/>
    <col min="773" max="774" width="10.5703125" customWidth="1"/>
    <col min="775" max="775" width="9.85546875" customWidth="1"/>
    <col min="776" max="776" width="12" customWidth="1"/>
    <col min="1025" max="1025" width="31.85546875" bestFit="1" customWidth="1"/>
    <col min="1026" max="1026" width="10.42578125" bestFit="1" customWidth="1"/>
    <col min="1027" max="1027" width="6.28515625" customWidth="1"/>
    <col min="1029" max="1030" width="10.5703125" customWidth="1"/>
    <col min="1031" max="1031" width="9.85546875" customWidth="1"/>
    <col min="1032" max="1032" width="12" customWidth="1"/>
    <col min="1281" max="1281" width="31.85546875" bestFit="1" customWidth="1"/>
    <col min="1282" max="1282" width="10.42578125" bestFit="1" customWidth="1"/>
    <col min="1283" max="1283" width="6.28515625" customWidth="1"/>
    <col min="1285" max="1286" width="10.5703125" customWidth="1"/>
    <col min="1287" max="1287" width="9.85546875" customWidth="1"/>
    <col min="1288" max="1288" width="12" customWidth="1"/>
    <col min="1537" max="1537" width="31.85546875" bestFit="1" customWidth="1"/>
    <col min="1538" max="1538" width="10.42578125" bestFit="1" customWidth="1"/>
    <col min="1539" max="1539" width="6.28515625" customWidth="1"/>
    <col min="1541" max="1542" width="10.5703125" customWidth="1"/>
    <col min="1543" max="1543" width="9.85546875" customWidth="1"/>
    <col min="1544" max="1544" width="12" customWidth="1"/>
    <col min="1793" max="1793" width="31.85546875" bestFit="1" customWidth="1"/>
    <col min="1794" max="1794" width="10.42578125" bestFit="1" customWidth="1"/>
    <col min="1795" max="1795" width="6.28515625" customWidth="1"/>
    <col min="1797" max="1798" width="10.5703125" customWidth="1"/>
    <col min="1799" max="1799" width="9.85546875" customWidth="1"/>
    <col min="1800" max="1800" width="12" customWidth="1"/>
    <col min="2049" max="2049" width="31.85546875" bestFit="1" customWidth="1"/>
    <col min="2050" max="2050" width="10.42578125" bestFit="1" customWidth="1"/>
    <col min="2051" max="2051" width="6.28515625" customWidth="1"/>
    <col min="2053" max="2054" width="10.5703125" customWidth="1"/>
    <col min="2055" max="2055" width="9.85546875" customWidth="1"/>
    <col min="2056" max="2056" width="12" customWidth="1"/>
    <col min="2305" max="2305" width="31.85546875" bestFit="1" customWidth="1"/>
    <col min="2306" max="2306" width="10.42578125" bestFit="1" customWidth="1"/>
    <col min="2307" max="2307" width="6.28515625" customWidth="1"/>
    <col min="2309" max="2310" width="10.5703125" customWidth="1"/>
    <col min="2311" max="2311" width="9.85546875" customWidth="1"/>
    <col min="2312" max="2312" width="12" customWidth="1"/>
    <col min="2561" max="2561" width="31.85546875" bestFit="1" customWidth="1"/>
    <col min="2562" max="2562" width="10.42578125" bestFit="1" customWidth="1"/>
    <col min="2563" max="2563" width="6.28515625" customWidth="1"/>
    <col min="2565" max="2566" width="10.5703125" customWidth="1"/>
    <col min="2567" max="2567" width="9.85546875" customWidth="1"/>
    <col min="2568" max="2568" width="12" customWidth="1"/>
    <col min="2817" max="2817" width="31.85546875" bestFit="1" customWidth="1"/>
    <col min="2818" max="2818" width="10.42578125" bestFit="1" customWidth="1"/>
    <col min="2819" max="2819" width="6.28515625" customWidth="1"/>
    <col min="2821" max="2822" width="10.5703125" customWidth="1"/>
    <col min="2823" max="2823" width="9.85546875" customWidth="1"/>
    <col min="2824" max="2824" width="12" customWidth="1"/>
    <col min="3073" max="3073" width="31.85546875" bestFit="1" customWidth="1"/>
    <col min="3074" max="3074" width="10.42578125" bestFit="1" customWidth="1"/>
    <col min="3075" max="3075" width="6.28515625" customWidth="1"/>
    <col min="3077" max="3078" width="10.5703125" customWidth="1"/>
    <col min="3079" max="3079" width="9.85546875" customWidth="1"/>
    <col min="3080" max="3080" width="12" customWidth="1"/>
    <col min="3329" max="3329" width="31.85546875" bestFit="1" customWidth="1"/>
    <col min="3330" max="3330" width="10.42578125" bestFit="1" customWidth="1"/>
    <col min="3331" max="3331" width="6.28515625" customWidth="1"/>
    <col min="3333" max="3334" width="10.5703125" customWidth="1"/>
    <col min="3335" max="3335" width="9.85546875" customWidth="1"/>
    <col min="3336" max="3336" width="12" customWidth="1"/>
    <col min="3585" max="3585" width="31.85546875" bestFit="1" customWidth="1"/>
    <col min="3586" max="3586" width="10.42578125" bestFit="1" customWidth="1"/>
    <col min="3587" max="3587" width="6.28515625" customWidth="1"/>
    <col min="3589" max="3590" width="10.5703125" customWidth="1"/>
    <col min="3591" max="3591" width="9.85546875" customWidth="1"/>
    <col min="3592" max="3592" width="12" customWidth="1"/>
    <col min="3841" max="3841" width="31.85546875" bestFit="1" customWidth="1"/>
    <col min="3842" max="3842" width="10.42578125" bestFit="1" customWidth="1"/>
    <col min="3843" max="3843" width="6.28515625" customWidth="1"/>
    <col min="3845" max="3846" width="10.5703125" customWidth="1"/>
    <col min="3847" max="3847" width="9.85546875" customWidth="1"/>
    <col min="3848" max="3848" width="12" customWidth="1"/>
    <col min="4097" max="4097" width="31.85546875" bestFit="1" customWidth="1"/>
    <col min="4098" max="4098" width="10.42578125" bestFit="1" customWidth="1"/>
    <col min="4099" max="4099" width="6.28515625" customWidth="1"/>
    <col min="4101" max="4102" width="10.5703125" customWidth="1"/>
    <col min="4103" max="4103" width="9.85546875" customWidth="1"/>
    <col min="4104" max="4104" width="12" customWidth="1"/>
    <col min="4353" max="4353" width="31.85546875" bestFit="1" customWidth="1"/>
    <col min="4354" max="4354" width="10.42578125" bestFit="1" customWidth="1"/>
    <col min="4355" max="4355" width="6.28515625" customWidth="1"/>
    <col min="4357" max="4358" width="10.5703125" customWidth="1"/>
    <col min="4359" max="4359" width="9.85546875" customWidth="1"/>
    <col min="4360" max="4360" width="12" customWidth="1"/>
    <col min="4609" max="4609" width="31.85546875" bestFit="1" customWidth="1"/>
    <col min="4610" max="4610" width="10.42578125" bestFit="1" customWidth="1"/>
    <col min="4611" max="4611" width="6.28515625" customWidth="1"/>
    <col min="4613" max="4614" width="10.5703125" customWidth="1"/>
    <col min="4615" max="4615" width="9.85546875" customWidth="1"/>
    <col min="4616" max="4616" width="12" customWidth="1"/>
    <col min="4865" max="4865" width="31.85546875" bestFit="1" customWidth="1"/>
    <col min="4866" max="4866" width="10.42578125" bestFit="1" customWidth="1"/>
    <col min="4867" max="4867" width="6.28515625" customWidth="1"/>
    <col min="4869" max="4870" width="10.5703125" customWidth="1"/>
    <col min="4871" max="4871" width="9.85546875" customWidth="1"/>
    <col min="4872" max="4872" width="12" customWidth="1"/>
    <col min="5121" max="5121" width="31.85546875" bestFit="1" customWidth="1"/>
    <col min="5122" max="5122" width="10.42578125" bestFit="1" customWidth="1"/>
    <col min="5123" max="5123" width="6.28515625" customWidth="1"/>
    <col min="5125" max="5126" width="10.5703125" customWidth="1"/>
    <col min="5127" max="5127" width="9.85546875" customWidth="1"/>
    <col min="5128" max="5128" width="12" customWidth="1"/>
    <col min="5377" max="5377" width="31.85546875" bestFit="1" customWidth="1"/>
    <col min="5378" max="5378" width="10.42578125" bestFit="1" customWidth="1"/>
    <col min="5379" max="5379" width="6.28515625" customWidth="1"/>
    <col min="5381" max="5382" width="10.5703125" customWidth="1"/>
    <col min="5383" max="5383" width="9.85546875" customWidth="1"/>
    <col min="5384" max="5384" width="12" customWidth="1"/>
    <col min="5633" max="5633" width="31.85546875" bestFit="1" customWidth="1"/>
    <col min="5634" max="5634" width="10.42578125" bestFit="1" customWidth="1"/>
    <col min="5635" max="5635" width="6.28515625" customWidth="1"/>
    <col min="5637" max="5638" width="10.5703125" customWidth="1"/>
    <col min="5639" max="5639" width="9.85546875" customWidth="1"/>
    <col min="5640" max="5640" width="12" customWidth="1"/>
    <col min="5889" max="5889" width="31.85546875" bestFit="1" customWidth="1"/>
    <col min="5890" max="5890" width="10.42578125" bestFit="1" customWidth="1"/>
    <col min="5891" max="5891" width="6.28515625" customWidth="1"/>
    <col min="5893" max="5894" width="10.5703125" customWidth="1"/>
    <col min="5895" max="5895" width="9.85546875" customWidth="1"/>
    <col min="5896" max="5896" width="12" customWidth="1"/>
    <col min="6145" max="6145" width="31.85546875" bestFit="1" customWidth="1"/>
    <col min="6146" max="6146" width="10.42578125" bestFit="1" customWidth="1"/>
    <col min="6147" max="6147" width="6.28515625" customWidth="1"/>
    <col min="6149" max="6150" width="10.5703125" customWidth="1"/>
    <col min="6151" max="6151" width="9.85546875" customWidth="1"/>
    <col min="6152" max="6152" width="12" customWidth="1"/>
    <col min="6401" max="6401" width="31.85546875" bestFit="1" customWidth="1"/>
    <col min="6402" max="6402" width="10.42578125" bestFit="1" customWidth="1"/>
    <col min="6403" max="6403" width="6.28515625" customWidth="1"/>
    <col min="6405" max="6406" width="10.5703125" customWidth="1"/>
    <col min="6407" max="6407" width="9.85546875" customWidth="1"/>
    <col min="6408" max="6408" width="12" customWidth="1"/>
    <col min="6657" max="6657" width="31.85546875" bestFit="1" customWidth="1"/>
    <col min="6658" max="6658" width="10.42578125" bestFit="1" customWidth="1"/>
    <col min="6659" max="6659" width="6.28515625" customWidth="1"/>
    <col min="6661" max="6662" width="10.5703125" customWidth="1"/>
    <col min="6663" max="6663" width="9.85546875" customWidth="1"/>
    <col min="6664" max="6664" width="12" customWidth="1"/>
    <col min="6913" max="6913" width="31.85546875" bestFit="1" customWidth="1"/>
    <col min="6914" max="6914" width="10.42578125" bestFit="1" customWidth="1"/>
    <col min="6915" max="6915" width="6.28515625" customWidth="1"/>
    <col min="6917" max="6918" width="10.5703125" customWidth="1"/>
    <col min="6919" max="6919" width="9.85546875" customWidth="1"/>
    <col min="6920" max="6920" width="12" customWidth="1"/>
    <col min="7169" max="7169" width="31.85546875" bestFit="1" customWidth="1"/>
    <col min="7170" max="7170" width="10.42578125" bestFit="1" customWidth="1"/>
    <col min="7171" max="7171" width="6.28515625" customWidth="1"/>
    <col min="7173" max="7174" width="10.5703125" customWidth="1"/>
    <col min="7175" max="7175" width="9.85546875" customWidth="1"/>
    <col min="7176" max="7176" width="12" customWidth="1"/>
    <col min="7425" max="7425" width="31.85546875" bestFit="1" customWidth="1"/>
    <col min="7426" max="7426" width="10.42578125" bestFit="1" customWidth="1"/>
    <col min="7427" max="7427" width="6.28515625" customWidth="1"/>
    <col min="7429" max="7430" width="10.5703125" customWidth="1"/>
    <col min="7431" max="7431" width="9.85546875" customWidth="1"/>
    <col min="7432" max="7432" width="12" customWidth="1"/>
    <col min="7681" max="7681" width="31.85546875" bestFit="1" customWidth="1"/>
    <col min="7682" max="7682" width="10.42578125" bestFit="1" customWidth="1"/>
    <col min="7683" max="7683" width="6.28515625" customWidth="1"/>
    <col min="7685" max="7686" width="10.5703125" customWidth="1"/>
    <col min="7687" max="7687" width="9.85546875" customWidth="1"/>
    <col min="7688" max="7688" width="12" customWidth="1"/>
    <col min="7937" max="7937" width="31.85546875" bestFit="1" customWidth="1"/>
    <col min="7938" max="7938" width="10.42578125" bestFit="1" customWidth="1"/>
    <col min="7939" max="7939" width="6.28515625" customWidth="1"/>
    <col min="7941" max="7942" width="10.5703125" customWidth="1"/>
    <col min="7943" max="7943" width="9.85546875" customWidth="1"/>
    <col min="7944" max="7944" width="12" customWidth="1"/>
    <col min="8193" max="8193" width="31.85546875" bestFit="1" customWidth="1"/>
    <col min="8194" max="8194" width="10.42578125" bestFit="1" customWidth="1"/>
    <col min="8195" max="8195" width="6.28515625" customWidth="1"/>
    <col min="8197" max="8198" width="10.5703125" customWidth="1"/>
    <col min="8199" max="8199" width="9.85546875" customWidth="1"/>
    <col min="8200" max="8200" width="12" customWidth="1"/>
    <col min="8449" max="8449" width="31.85546875" bestFit="1" customWidth="1"/>
    <col min="8450" max="8450" width="10.42578125" bestFit="1" customWidth="1"/>
    <col min="8451" max="8451" width="6.28515625" customWidth="1"/>
    <col min="8453" max="8454" width="10.5703125" customWidth="1"/>
    <col min="8455" max="8455" width="9.85546875" customWidth="1"/>
    <col min="8456" max="8456" width="12" customWidth="1"/>
    <col min="8705" max="8705" width="31.85546875" bestFit="1" customWidth="1"/>
    <col min="8706" max="8706" width="10.42578125" bestFit="1" customWidth="1"/>
    <col min="8707" max="8707" width="6.28515625" customWidth="1"/>
    <col min="8709" max="8710" width="10.5703125" customWidth="1"/>
    <col min="8711" max="8711" width="9.85546875" customWidth="1"/>
    <col min="8712" max="8712" width="12" customWidth="1"/>
    <col min="8961" max="8961" width="31.85546875" bestFit="1" customWidth="1"/>
    <col min="8962" max="8962" width="10.42578125" bestFit="1" customWidth="1"/>
    <col min="8963" max="8963" width="6.28515625" customWidth="1"/>
    <col min="8965" max="8966" width="10.5703125" customWidth="1"/>
    <col min="8967" max="8967" width="9.85546875" customWidth="1"/>
    <col min="8968" max="8968" width="12" customWidth="1"/>
    <col min="9217" max="9217" width="31.85546875" bestFit="1" customWidth="1"/>
    <col min="9218" max="9218" width="10.42578125" bestFit="1" customWidth="1"/>
    <col min="9219" max="9219" width="6.28515625" customWidth="1"/>
    <col min="9221" max="9222" width="10.5703125" customWidth="1"/>
    <col min="9223" max="9223" width="9.85546875" customWidth="1"/>
    <col min="9224" max="9224" width="12" customWidth="1"/>
    <col min="9473" max="9473" width="31.85546875" bestFit="1" customWidth="1"/>
    <col min="9474" max="9474" width="10.42578125" bestFit="1" customWidth="1"/>
    <col min="9475" max="9475" width="6.28515625" customWidth="1"/>
    <col min="9477" max="9478" width="10.5703125" customWidth="1"/>
    <col min="9479" max="9479" width="9.85546875" customWidth="1"/>
    <col min="9480" max="9480" width="12" customWidth="1"/>
    <col min="9729" max="9729" width="31.85546875" bestFit="1" customWidth="1"/>
    <col min="9730" max="9730" width="10.42578125" bestFit="1" customWidth="1"/>
    <col min="9731" max="9731" width="6.28515625" customWidth="1"/>
    <col min="9733" max="9734" width="10.5703125" customWidth="1"/>
    <col min="9735" max="9735" width="9.85546875" customWidth="1"/>
    <col min="9736" max="9736" width="12" customWidth="1"/>
    <col min="9985" max="9985" width="31.85546875" bestFit="1" customWidth="1"/>
    <col min="9986" max="9986" width="10.42578125" bestFit="1" customWidth="1"/>
    <col min="9987" max="9987" width="6.28515625" customWidth="1"/>
    <col min="9989" max="9990" width="10.5703125" customWidth="1"/>
    <col min="9991" max="9991" width="9.85546875" customWidth="1"/>
    <col min="9992" max="9992" width="12" customWidth="1"/>
    <col min="10241" max="10241" width="31.85546875" bestFit="1" customWidth="1"/>
    <col min="10242" max="10242" width="10.42578125" bestFit="1" customWidth="1"/>
    <col min="10243" max="10243" width="6.28515625" customWidth="1"/>
    <col min="10245" max="10246" width="10.5703125" customWidth="1"/>
    <col min="10247" max="10247" width="9.85546875" customWidth="1"/>
    <col min="10248" max="10248" width="12" customWidth="1"/>
    <col min="10497" max="10497" width="31.85546875" bestFit="1" customWidth="1"/>
    <col min="10498" max="10498" width="10.42578125" bestFit="1" customWidth="1"/>
    <col min="10499" max="10499" width="6.28515625" customWidth="1"/>
    <col min="10501" max="10502" width="10.5703125" customWidth="1"/>
    <col min="10503" max="10503" width="9.85546875" customWidth="1"/>
    <col min="10504" max="10504" width="12" customWidth="1"/>
    <col min="10753" max="10753" width="31.85546875" bestFit="1" customWidth="1"/>
    <col min="10754" max="10754" width="10.42578125" bestFit="1" customWidth="1"/>
    <col min="10755" max="10755" width="6.28515625" customWidth="1"/>
    <col min="10757" max="10758" width="10.5703125" customWidth="1"/>
    <col min="10759" max="10759" width="9.85546875" customWidth="1"/>
    <col min="10760" max="10760" width="12" customWidth="1"/>
    <col min="11009" max="11009" width="31.85546875" bestFit="1" customWidth="1"/>
    <col min="11010" max="11010" width="10.42578125" bestFit="1" customWidth="1"/>
    <col min="11011" max="11011" width="6.28515625" customWidth="1"/>
    <col min="11013" max="11014" width="10.5703125" customWidth="1"/>
    <col min="11015" max="11015" width="9.85546875" customWidth="1"/>
    <col min="11016" max="11016" width="12" customWidth="1"/>
    <col min="11265" max="11265" width="31.85546875" bestFit="1" customWidth="1"/>
    <col min="11266" max="11266" width="10.42578125" bestFit="1" customWidth="1"/>
    <col min="11267" max="11267" width="6.28515625" customWidth="1"/>
    <col min="11269" max="11270" width="10.5703125" customWidth="1"/>
    <col min="11271" max="11271" width="9.85546875" customWidth="1"/>
    <col min="11272" max="11272" width="12" customWidth="1"/>
    <col min="11521" max="11521" width="31.85546875" bestFit="1" customWidth="1"/>
    <col min="11522" max="11522" width="10.42578125" bestFit="1" customWidth="1"/>
    <col min="11523" max="11523" width="6.28515625" customWidth="1"/>
    <col min="11525" max="11526" width="10.5703125" customWidth="1"/>
    <col min="11527" max="11527" width="9.85546875" customWidth="1"/>
    <col min="11528" max="11528" width="12" customWidth="1"/>
    <col min="11777" max="11777" width="31.85546875" bestFit="1" customWidth="1"/>
    <col min="11778" max="11778" width="10.42578125" bestFit="1" customWidth="1"/>
    <col min="11779" max="11779" width="6.28515625" customWidth="1"/>
    <col min="11781" max="11782" width="10.5703125" customWidth="1"/>
    <col min="11783" max="11783" width="9.85546875" customWidth="1"/>
    <col min="11784" max="11784" width="12" customWidth="1"/>
    <col min="12033" max="12033" width="31.85546875" bestFit="1" customWidth="1"/>
    <col min="12034" max="12034" width="10.42578125" bestFit="1" customWidth="1"/>
    <col min="12035" max="12035" width="6.28515625" customWidth="1"/>
    <col min="12037" max="12038" width="10.5703125" customWidth="1"/>
    <col min="12039" max="12039" width="9.85546875" customWidth="1"/>
    <col min="12040" max="12040" width="12" customWidth="1"/>
    <col min="12289" max="12289" width="31.85546875" bestFit="1" customWidth="1"/>
    <col min="12290" max="12290" width="10.42578125" bestFit="1" customWidth="1"/>
    <col min="12291" max="12291" width="6.28515625" customWidth="1"/>
    <col min="12293" max="12294" width="10.5703125" customWidth="1"/>
    <col min="12295" max="12295" width="9.85546875" customWidth="1"/>
    <col min="12296" max="12296" width="12" customWidth="1"/>
    <col min="12545" max="12545" width="31.85546875" bestFit="1" customWidth="1"/>
    <col min="12546" max="12546" width="10.42578125" bestFit="1" customWidth="1"/>
    <col min="12547" max="12547" width="6.28515625" customWidth="1"/>
    <col min="12549" max="12550" width="10.5703125" customWidth="1"/>
    <col min="12551" max="12551" width="9.85546875" customWidth="1"/>
    <col min="12552" max="12552" width="12" customWidth="1"/>
    <col min="12801" max="12801" width="31.85546875" bestFit="1" customWidth="1"/>
    <col min="12802" max="12802" width="10.42578125" bestFit="1" customWidth="1"/>
    <col min="12803" max="12803" width="6.28515625" customWidth="1"/>
    <col min="12805" max="12806" width="10.5703125" customWidth="1"/>
    <col min="12807" max="12807" width="9.85546875" customWidth="1"/>
    <col min="12808" max="12808" width="12" customWidth="1"/>
    <col min="13057" max="13057" width="31.85546875" bestFit="1" customWidth="1"/>
    <col min="13058" max="13058" width="10.42578125" bestFit="1" customWidth="1"/>
    <col min="13059" max="13059" width="6.28515625" customWidth="1"/>
    <col min="13061" max="13062" width="10.5703125" customWidth="1"/>
    <col min="13063" max="13063" width="9.85546875" customWidth="1"/>
    <col min="13064" max="13064" width="12" customWidth="1"/>
    <col min="13313" max="13313" width="31.85546875" bestFit="1" customWidth="1"/>
    <col min="13314" max="13314" width="10.42578125" bestFit="1" customWidth="1"/>
    <col min="13315" max="13315" width="6.28515625" customWidth="1"/>
    <col min="13317" max="13318" width="10.5703125" customWidth="1"/>
    <col min="13319" max="13319" width="9.85546875" customWidth="1"/>
    <col min="13320" max="13320" width="12" customWidth="1"/>
    <col min="13569" max="13569" width="31.85546875" bestFit="1" customWidth="1"/>
    <col min="13570" max="13570" width="10.42578125" bestFit="1" customWidth="1"/>
    <col min="13571" max="13571" width="6.28515625" customWidth="1"/>
    <col min="13573" max="13574" width="10.5703125" customWidth="1"/>
    <col min="13575" max="13575" width="9.85546875" customWidth="1"/>
    <col min="13576" max="13576" width="12" customWidth="1"/>
    <col min="13825" max="13825" width="31.85546875" bestFit="1" customWidth="1"/>
    <col min="13826" max="13826" width="10.42578125" bestFit="1" customWidth="1"/>
    <col min="13827" max="13827" width="6.28515625" customWidth="1"/>
    <col min="13829" max="13830" width="10.5703125" customWidth="1"/>
    <col min="13831" max="13831" width="9.85546875" customWidth="1"/>
    <col min="13832" max="13832" width="12" customWidth="1"/>
    <col min="14081" max="14081" width="31.85546875" bestFit="1" customWidth="1"/>
    <col min="14082" max="14082" width="10.42578125" bestFit="1" customWidth="1"/>
    <col min="14083" max="14083" width="6.28515625" customWidth="1"/>
    <col min="14085" max="14086" width="10.5703125" customWidth="1"/>
    <col min="14087" max="14087" width="9.85546875" customWidth="1"/>
    <col min="14088" max="14088" width="12" customWidth="1"/>
    <col min="14337" max="14337" width="31.85546875" bestFit="1" customWidth="1"/>
    <col min="14338" max="14338" width="10.42578125" bestFit="1" customWidth="1"/>
    <col min="14339" max="14339" width="6.28515625" customWidth="1"/>
    <col min="14341" max="14342" width="10.5703125" customWidth="1"/>
    <col min="14343" max="14343" width="9.85546875" customWidth="1"/>
    <col min="14344" max="14344" width="12" customWidth="1"/>
    <col min="14593" max="14593" width="31.85546875" bestFit="1" customWidth="1"/>
    <col min="14594" max="14594" width="10.42578125" bestFit="1" customWidth="1"/>
    <col min="14595" max="14595" width="6.28515625" customWidth="1"/>
    <col min="14597" max="14598" width="10.5703125" customWidth="1"/>
    <col min="14599" max="14599" width="9.85546875" customWidth="1"/>
    <col min="14600" max="14600" width="12" customWidth="1"/>
    <col min="14849" max="14849" width="31.85546875" bestFit="1" customWidth="1"/>
    <col min="14850" max="14850" width="10.42578125" bestFit="1" customWidth="1"/>
    <col min="14851" max="14851" width="6.28515625" customWidth="1"/>
    <col min="14853" max="14854" width="10.5703125" customWidth="1"/>
    <col min="14855" max="14855" width="9.85546875" customWidth="1"/>
    <col min="14856" max="14856" width="12" customWidth="1"/>
    <col min="15105" max="15105" width="31.85546875" bestFit="1" customWidth="1"/>
    <col min="15106" max="15106" width="10.42578125" bestFit="1" customWidth="1"/>
    <col min="15107" max="15107" width="6.28515625" customWidth="1"/>
    <col min="15109" max="15110" width="10.5703125" customWidth="1"/>
    <col min="15111" max="15111" width="9.85546875" customWidth="1"/>
    <col min="15112" max="15112" width="12" customWidth="1"/>
    <col min="15361" max="15361" width="31.85546875" bestFit="1" customWidth="1"/>
    <col min="15362" max="15362" width="10.42578125" bestFit="1" customWidth="1"/>
    <col min="15363" max="15363" width="6.28515625" customWidth="1"/>
    <col min="15365" max="15366" width="10.5703125" customWidth="1"/>
    <col min="15367" max="15367" width="9.85546875" customWidth="1"/>
    <col min="15368" max="15368" width="12" customWidth="1"/>
    <col min="15617" max="15617" width="31.85546875" bestFit="1" customWidth="1"/>
    <col min="15618" max="15618" width="10.42578125" bestFit="1" customWidth="1"/>
    <col min="15619" max="15619" width="6.28515625" customWidth="1"/>
    <col min="15621" max="15622" width="10.5703125" customWidth="1"/>
    <col min="15623" max="15623" width="9.85546875" customWidth="1"/>
    <col min="15624" max="15624" width="12" customWidth="1"/>
    <col min="15873" max="15873" width="31.85546875" bestFit="1" customWidth="1"/>
    <col min="15874" max="15874" width="10.42578125" bestFit="1" customWidth="1"/>
    <col min="15875" max="15875" width="6.28515625" customWidth="1"/>
    <col min="15877" max="15878" width="10.5703125" customWidth="1"/>
    <col min="15879" max="15879" width="9.85546875" customWidth="1"/>
    <col min="15880" max="15880" width="12" customWidth="1"/>
    <col min="16129" max="16129" width="31.85546875" bestFit="1" customWidth="1"/>
    <col min="16130" max="16130" width="10.42578125" bestFit="1" customWidth="1"/>
    <col min="16131" max="16131" width="6.28515625" customWidth="1"/>
    <col min="16133" max="16134" width="10.5703125" customWidth="1"/>
    <col min="16135" max="16135" width="9.85546875" customWidth="1"/>
    <col min="16136" max="16136" width="12" customWidth="1"/>
  </cols>
  <sheetData>
    <row r="1" spans="1:8" x14ac:dyDescent="0.25">
      <c r="A1" t="s">
        <v>15</v>
      </c>
    </row>
    <row r="2" spans="1:8" ht="18" x14ac:dyDescent="0.25">
      <c r="A2" s="1" t="s">
        <v>0</v>
      </c>
    </row>
    <row r="3" spans="1:8" s="3" customFormat="1" ht="12.75" x14ac:dyDescent="0.2">
      <c r="A3" s="14" t="s">
        <v>1</v>
      </c>
      <c r="B3" s="14"/>
      <c r="C3" s="14"/>
      <c r="D3" s="15" t="s">
        <v>2</v>
      </c>
      <c r="E3" s="15"/>
      <c r="F3" s="15"/>
      <c r="G3" s="15"/>
      <c r="H3" s="15"/>
    </row>
    <row r="4" spans="1:8" ht="30" x14ac:dyDescent="0.25">
      <c r="A4" s="4" t="s">
        <v>3</v>
      </c>
      <c r="B4" s="5">
        <v>7.0000000000000007E-2</v>
      </c>
      <c r="C4" s="6"/>
      <c r="D4" s="7" t="s">
        <v>4</v>
      </c>
      <c r="E4" s="8" t="s">
        <v>5</v>
      </c>
      <c r="F4" s="8" t="s">
        <v>6</v>
      </c>
      <c r="G4" s="8" t="s">
        <v>7</v>
      </c>
      <c r="H4" s="9" t="s">
        <v>8</v>
      </c>
    </row>
    <row r="5" spans="1:8" x14ac:dyDescent="0.25">
      <c r="A5" s="4" t="s">
        <v>9</v>
      </c>
      <c r="B5">
        <v>3</v>
      </c>
      <c r="C5" s="6"/>
      <c r="D5" s="2">
        <v>1</v>
      </c>
      <c r="E5" s="10">
        <f>+B6</f>
        <v>282000</v>
      </c>
      <c r="F5" s="10">
        <f>-PPMT($B$4/12,D5,$B$5*12,$B$6)</f>
        <v>7062.3413160348873</v>
      </c>
      <c r="G5" s="10">
        <f>-IPMT($B$4/12,D5,$B$5*12,$B$6)</f>
        <v>1645</v>
      </c>
      <c r="H5" s="10">
        <f>+E5-F5</f>
        <v>274937.6586839651</v>
      </c>
    </row>
    <row r="6" spans="1:8" x14ac:dyDescent="0.25">
      <c r="A6" s="4" t="s">
        <v>10</v>
      </c>
      <c r="B6" s="10">
        <v>282000</v>
      </c>
      <c r="C6" s="6"/>
      <c r="D6" s="2">
        <v>2</v>
      </c>
      <c r="E6" s="10">
        <f>+H5</f>
        <v>274937.6586839651</v>
      </c>
      <c r="F6" s="10">
        <f t="shared" ref="F6:F40" si="0">-PPMT($B$4/12,D6,$B$5*12,$B$6)</f>
        <v>7103.5383070450898</v>
      </c>
      <c r="G6" s="10">
        <f t="shared" ref="G6:G40" si="1">-IPMT($B$4/12,D6,$B$5*12,$B$6)</f>
        <v>1603.8030089897961</v>
      </c>
      <c r="H6" s="10">
        <f t="shared" ref="H6:H40" si="2">+E6-F6</f>
        <v>267834.12037692004</v>
      </c>
    </row>
    <row r="7" spans="1:8" x14ac:dyDescent="0.25">
      <c r="A7" s="4" t="s">
        <v>11</v>
      </c>
      <c r="B7" s="10">
        <f>-PMT($B$4/12,$B$5*12,B6)</f>
        <v>8707.3413160348882</v>
      </c>
      <c r="C7" s="6"/>
      <c r="D7" s="2">
        <v>3</v>
      </c>
      <c r="E7" s="10">
        <f t="shared" ref="E7:E40" si="3">+H6</f>
        <v>267834.12037692004</v>
      </c>
      <c r="F7" s="10">
        <f t="shared" si="0"/>
        <v>7144.9756138361881</v>
      </c>
      <c r="G7" s="10">
        <f t="shared" si="1"/>
        <v>1562.3657021986999</v>
      </c>
      <c r="H7" s="10">
        <f t="shared" si="2"/>
        <v>260689.14476308384</v>
      </c>
    </row>
    <row r="8" spans="1:8" x14ac:dyDescent="0.25">
      <c r="A8" s="4"/>
      <c r="B8" s="6"/>
      <c r="C8" s="6"/>
      <c r="D8" s="2">
        <v>4</v>
      </c>
      <c r="E8" s="10">
        <f t="shared" si="3"/>
        <v>260689.14476308384</v>
      </c>
      <c r="F8" s="10">
        <f t="shared" si="0"/>
        <v>7186.6546382502329</v>
      </c>
      <c r="G8" s="10">
        <f t="shared" si="1"/>
        <v>1520.6866777846553</v>
      </c>
      <c r="H8" s="10">
        <f t="shared" si="2"/>
        <v>253502.4901248336</v>
      </c>
    </row>
    <row r="9" spans="1:8" x14ac:dyDescent="0.25">
      <c r="A9" s="4" t="s">
        <v>12</v>
      </c>
      <c r="B9" s="10">
        <f>+B6+G41</f>
        <v>313464.28737725603</v>
      </c>
      <c r="C9" s="6"/>
      <c r="D9" s="2">
        <v>5</v>
      </c>
      <c r="E9" s="10">
        <f t="shared" si="3"/>
        <v>253502.4901248336</v>
      </c>
      <c r="F9" s="10">
        <f t="shared" si="0"/>
        <v>7228.5767903066917</v>
      </c>
      <c r="G9" s="10">
        <f t="shared" si="1"/>
        <v>1478.7645257281956</v>
      </c>
      <c r="H9" s="10">
        <f t="shared" si="2"/>
        <v>246273.91333452691</v>
      </c>
    </row>
    <row r="10" spans="1:8" x14ac:dyDescent="0.25">
      <c r="A10" s="4"/>
      <c r="B10" s="11"/>
      <c r="C10" s="6"/>
      <c r="D10" s="2">
        <v>6</v>
      </c>
      <c r="E10" s="10">
        <f t="shared" si="3"/>
        <v>246273.91333452691</v>
      </c>
      <c r="F10" s="10">
        <f t="shared" si="0"/>
        <v>7270.7434882501475</v>
      </c>
      <c r="G10" s="10">
        <f t="shared" si="1"/>
        <v>1436.5978277847398</v>
      </c>
      <c r="H10" s="10">
        <f t="shared" si="2"/>
        <v>239003.16984627675</v>
      </c>
    </row>
    <row r="11" spans="1:8" x14ac:dyDescent="0.25">
      <c r="A11" s="4" t="s">
        <v>13</v>
      </c>
      <c r="B11" s="10">
        <f>136800*3</f>
        <v>410400</v>
      </c>
      <c r="C11" s="6"/>
      <c r="D11" s="2">
        <v>7</v>
      </c>
      <c r="E11" s="10">
        <f t="shared" si="3"/>
        <v>239003.16984627675</v>
      </c>
      <c r="F11" s="10">
        <f t="shared" si="0"/>
        <v>7313.1561585982727</v>
      </c>
      <c r="G11" s="10">
        <f t="shared" si="1"/>
        <v>1394.1851574366142</v>
      </c>
      <c r="H11" s="10">
        <f t="shared" si="2"/>
        <v>231690.01368767847</v>
      </c>
    </row>
    <row r="12" spans="1:8" x14ac:dyDescent="0.25">
      <c r="A12" s="3"/>
      <c r="B12" s="12"/>
      <c r="D12" s="2">
        <v>8</v>
      </c>
      <c r="E12" s="10">
        <f t="shared" si="3"/>
        <v>231690.01368767847</v>
      </c>
      <c r="F12" s="10">
        <f t="shared" si="0"/>
        <v>7355.8162361900968</v>
      </c>
      <c r="G12" s="10">
        <f t="shared" si="1"/>
        <v>1351.5250798447908</v>
      </c>
      <c r="H12" s="10">
        <f t="shared" si="2"/>
        <v>224334.19745148838</v>
      </c>
    </row>
    <row r="13" spans="1:8" x14ac:dyDescent="0.25">
      <c r="A13" s="3" t="s">
        <v>14</v>
      </c>
      <c r="B13" s="10">
        <f>+B11-B9</f>
        <v>96935.712622743973</v>
      </c>
      <c r="D13" s="2">
        <v>9</v>
      </c>
      <c r="E13" s="10">
        <f t="shared" si="3"/>
        <v>224334.19745148838</v>
      </c>
      <c r="F13" s="10">
        <f t="shared" si="0"/>
        <v>7398.7251642345391</v>
      </c>
      <c r="G13" s="10">
        <f t="shared" si="1"/>
        <v>1308.6161518003487</v>
      </c>
      <c r="H13" s="10">
        <f t="shared" si="2"/>
        <v>216935.47228725383</v>
      </c>
    </row>
    <row r="14" spans="1:8" x14ac:dyDescent="0.25">
      <c r="B14" s="12"/>
      <c r="D14" s="2">
        <v>10</v>
      </c>
      <c r="E14" s="10">
        <f t="shared" si="3"/>
        <v>216935.47228725383</v>
      </c>
      <c r="F14" s="10">
        <f t="shared" si="0"/>
        <v>7441.884394359241</v>
      </c>
      <c r="G14" s="10">
        <f t="shared" si="1"/>
        <v>1265.456921675647</v>
      </c>
      <c r="H14" s="10">
        <f t="shared" si="2"/>
        <v>209493.58789289457</v>
      </c>
    </row>
    <row r="15" spans="1:8" x14ac:dyDescent="0.25">
      <c r="D15" s="2">
        <v>11</v>
      </c>
      <c r="E15" s="10">
        <f t="shared" si="3"/>
        <v>209493.58789289457</v>
      </c>
      <c r="F15" s="10">
        <f t="shared" si="0"/>
        <v>7485.295386659669</v>
      </c>
      <c r="G15" s="10">
        <f t="shared" si="1"/>
        <v>1222.0459293752185</v>
      </c>
      <c r="H15" s="10">
        <f t="shared" si="2"/>
        <v>202008.29250623489</v>
      </c>
    </row>
    <row r="16" spans="1:8" x14ac:dyDescent="0.25">
      <c r="D16" s="2">
        <v>12</v>
      </c>
      <c r="E16" s="10">
        <f t="shared" si="3"/>
        <v>202008.29250623489</v>
      </c>
      <c r="F16" s="10">
        <f t="shared" si="0"/>
        <v>7528.9596097485164</v>
      </c>
      <c r="G16" s="10">
        <f t="shared" si="1"/>
        <v>1178.3817062863702</v>
      </c>
      <c r="H16" s="10">
        <f t="shared" si="2"/>
        <v>194479.33289648639</v>
      </c>
    </row>
    <row r="17" spans="2:8" x14ac:dyDescent="0.25">
      <c r="D17" s="2">
        <v>13</v>
      </c>
      <c r="E17" s="10">
        <f t="shared" si="3"/>
        <v>194479.33289648639</v>
      </c>
      <c r="F17" s="10">
        <f t="shared" si="0"/>
        <v>7572.8785408053836</v>
      </c>
      <c r="G17" s="10">
        <f t="shared" si="1"/>
        <v>1134.4627752295039</v>
      </c>
      <c r="H17" s="10">
        <f t="shared" si="2"/>
        <v>186906.45435568099</v>
      </c>
    </row>
    <row r="18" spans="2:8" x14ac:dyDescent="0.25">
      <c r="D18" s="2">
        <v>14</v>
      </c>
      <c r="E18" s="10">
        <f t="shared" si="3"/>
        <v>186906.45435568099</v>
      </c>
      <c r="F18" s="10">
        <f t="shared" si="0"/>
        <v>7617.0536656267477</v>
      </c>
      <c r="G18" s="10">
        <f t="shared" si="1"/>
        <v>1090.2876504081389</v>
      </c>
      <c r="H18" s="10">
        <f t="shared" si="2"/>
        <v>179289.40069005426</v>
      </c>
    </row>
    <row r="19" spans="2:8" x14ac:dyDescent="0.25">
      <c r="B19" s="13"/>
      <c r="D19" s="2">
        <v>15</v>
      </c>
      <c r="E19" s="10">
        <f t="shared" si="3"/>
        <v>179289.40069005426</v>
      </c>
      <c r="F19" s="10">
        <f t="shared" si="0"/>
        <v>7661.4864786762373</v>
      </c>
      <c r="G19" s="10">
        <f t="shared" si="1"/>
        <v>1045.8548373586495</v>
      </c>
      <c r="H19" s="10">
        <f t="shared" si="2"/>
        <v>171627.91421137803</v>
      </c>
    </row>
    <row r="20" spans="2:8" x14ac:dyDescent="0.25">
      <c r="D20" s="2">
        <v>16</v>
      </c>
      <c r="E20" s="10">
        <f t="shared" si="3"/>
        <v>171627.91421137803</v>
      </c>
      <c r="F20" s="10">
        <f t="shared" si="0"/>
        <v>7706.1784831351824</v>
      </c>
      <c r="G20" s="10">
        <f t="shared" si="1"/>
        <v>1001.162832899705</v>
      </c>
      <c r="H20" s="10">
        <f t="shared" si="2"/>
        <v>163921.73572824284</v>
      </c>
    </row>
    <row r="21" spans="2:8" x14ac:dyDescent="0.25">
      <c r="B21" s="13"/>
      <c r="D21" s="2">
        <v>17</v>
      </c>
      <c r="E21" s="10">
        <f t="shared" si="3"/>
        <v>163921.73572824284</v>
      </c>
      <c r="F21" s="10">
        <f t="shared" si="0"/>
        <v>7751.1311909534707</v>
      </c>
      <c r="G21" s="10">
        <f t="shared" si="1"/>
        <v>956.21012508141632</v>
      </c>
      <c r="H21" s="10">
        <f t="shared" si="2"/>
        <v>156170.60453728936</v>
      </c>
    </row>
    <row r="22" spans="2:8" x14ac:dyDescent="0.25">
      <c r="D22" s="2">
        <v>18</v>
      </c>
      <c r="E22" s="10">
        <f t="shared" si="3"/>
        <v>156170.60453728936</v>
      </c>
      <c r="F22" s="10">
        <f t="shared" si="0"/>
        <v>7796.3461229006998</v>
      </c>
      <c r="G22" s="10">
        <f t="shared" si="1"/>
        <v>910.99519313418773</v>
      </c>
      <c r="H22" s="10">
        <f t="shared" si="2"/>
        <v>148374.25841438866</v>
      </c>
    </row>
    <row r="23" spans="2:8" x14ac:dyDescent="0.25">
      <c r="D23" s="2">
        <v>19</v>
      </c>
      <c r="E23" s="10">
        <f t="shared" si="3"/>
        <v>148374.25841438866</v>
      </c>
      <c r="F23" s="10">
        <f t="shared" si="0"/>
        <v>7841.82480861762</v>
      </c>
      <c r="G23" s="10">
        <f t="shared" si="1"/>
        <v>865.51650741726723</v>
      </c>
      <c r="H23" s="10">
        <f t="shared" si="2"/>
        <v>140532.43360577105</v>
      </c>
    </row>
    <row r="24" spans="2:8" x14ac:dyDescent="0.25">
      <c r="D24" s="2">
        <v>20</v>
      </c>
      <c r="E24" s="10">
        <f t="shared" si="3"/>
        <v>140532.43360577105</v>
      </c>
      <c r="F24" s="10">
        <f t="shared" si="0"/>
        <v>7887.56878666789</v>
      </c>
      <c r="G24" s="10">
        <f t="shared" si="1"/>
        <v>819.77252936699779</v>
      </c>
      <c r="H24" s="10">
        <f t="shared" si="2"/>
        <v>132644.86481910315</v>
      </c>
    </row>
    <row r="25" spans="2:8" x14ac:dyDescent="0.25">
      <c r="D25" s="2">
        <v>21</v>
      </c>
      <c r="E25" s="10">
        <f t="shared" si="3"/>
        <v>132644.86481910315</v>
      </c>
      <c r="F25" s="10">
        <f t="shared" si="0"/>
        <v>7933.5796045901188</v>
      </c>
      <c r="G25" s="10">
        <f t="shared" si="1"/>
        <v>773.76171144476825</v>
      </c>
      <c r="H25" s="10">
        <f t="shared" si="2"/>
        <v>124711.28521451303</v>
      </c>
    </row>
    <row r="26" spans="2:8" x14ac:dyDescent="0.25">
      <c r="D26" s="2">
        <v>22</v>
      </c>
      <c r="E26" s="10">
        <f t="shared" si="3"/>
        <v>124711.28521451303</v>
      </c>
      <c r="F26" s="10">
        <f t="shared" si="0"/>
        <v>7979.8588189502279</v>
      </c>
      <c r="G26" s="10">
        <f t="shared" si="1"/>
        <v>727.48249708465926</v>
      </c>
      <c r="H26" s="10">
        <f t="shared" si="2"/>
        <v>116731.4263955628</v>
      </c>
    </row>
    <row r="27" spans="2:8" x14ac:dyDescent="0.25">
      <c r="D27" s="2">
        <v>23</v>
      </c>
      <c r="E27" s="10">
        <f t="shared" si="3"/>
        <v>116731.4263955628</v>
      </c>
      <c r="F27" s="10">
        <f t="shared" si="0"/>
        <v>8026.4079953941045</v>
      </c>
      <c r="G27" s="10">
        <f t="shared" si="1"/>
        <v>680.93332064078288</v>
      </c>
      <c r="H27" s="10">
        <f t="shared" si="2"/>
        <v>108705.01840016869</v>
      </c>
    </row>
    <row r="28" spans="2:8" x14ac:dyDescent="0.25">
      <c r="D28" s="2">
        <v>24</v>
      </c>
      <c r="E28" s="10">
        <f t="shared" si="3"/>
        <v>108705.01840016869</v>
      </c>
      <c r="F28" s="10">
        <f t="shared" si="0"/>
        <v>8073.2287087005698</v>
      </c>
      <c r="G28" s="10">
        <f t="shared" si="1"/>
        <v>634.11260733431732</v>
      </c>
      <c r="H28" s="10">
        <f t="shared" si="2"/>
        <v>100631.78969146812</v>
      </c>
    </row>
    <row r="29" spans="2:8" x14ac:dyDescent="0.25">
      <c r="D29" s="2">
        <v>25</v>
      </c>
      <c r="E29" s="10">
        <f t="shared" si="3"/>
        <v>100631.78969146812</v>
      </c>
      <c r="F29" s="10">
        <f t="shared" si="0"/>
        <v>8120.3225428346559</v>
      </c>
      <c r="G29" s="10">
        <f t="shared" si="1"/>
        <v>587.01877320023061</v>
      </c>
      <c r="H29" s="10">
        <f t="shared" si="2"/>
        <v>92511.46714863347</v>
      </c>
    </row>
    <row r="30" spans="2:8" x14ac:dyDescent="0.25">
      <c r="D30" s="2">
        <v>26</v>
      </c>
      <c r="E30" s="10">
        <f t="shared" si="3"/>
        <v>92511.46714863347</v>
      </c>
      <c r="F30" s="10">
        <f t="shared" si="0"/>
        <v>8167.691091001192</v>
      </c>
      <c r="G30" s="10">
        <f t="shared" si="1"/>
        <v>539.65022503369505</v>
      </c>
      <c r="H30" s="10">
        <f t="shared" si="2"/>
        <v>84343.776057632276</v>
      </c>
    </row>
    <row r="31" spans="2:8" x14ac:dyDescent="0.25">
      <c r="D31" s="2">
        <v>27</v>
      </c>
      <c r="E31" s="10">
        <f t="shared" si="3"/>
        <v>84343.776057632276</v>
      </c>
      <c r="F31" s="10">
        <f t="shared" si="0"/>
        <v>8215.3359556986998</v>
      </c>
      <c r="G31" s="10">
        <f t="shared" si="1"/>
        <v>492.00536033618812</v>
      </c>
      <c r="H31" s="10">
        <f t="shared" si="2"/>
        <v>76128.440101933578</v>
      </c>
    </row>
    <row r="32" spans="2:8" x14ac:dyDescent="0.25">
      <c r="D32" s="2">
        <v>28</v>
      </c>
      <c r="E32" s="10">
        <f t="shared" si="3"/>
        <v>76128.440101933578</v>
      </c>
      <c r="F32" s="10">
        <f t="shared" si="0"/>
        <v>8263.2587487736091</v>
      </c>
      <c r="G32" s="10">
        <f t="shared" si="1"/>
        <v>444.08256726127917</v>
      </c>
      <c r="H32" s="10">
        <f t="shared" si="2"/>
        <v>67865.181353159976</v>
      </c>
    </row>
    <row r="33" spans="4:8" x14ac:dyDescent="0.25">
      <c r="D33" s="2">
        <v>29</v>
      </c>
      <c r="E33" s="10">
        <f t="shared" si="3"/>
        <v>67865.181353159976</v>
      </c>
      <c r="F33" s="10">
        <f t="shared" si="0"/>
        <v>8311.4610914747882</v>
      </c>
      <c r="G33" s="10">
        <f t="shared" si="1"/>
        <v>395.88022456009963</v>
      </c>
      <c r="H33" s="10">
        <f t="shared" si="2"/>
        <v>59553.720261685186</v>
      </c>
    </row>
    <row r="34" spans="4:8" x14ac:dyDescent="0.25">
      <c r="D34" s="2">
        <v>30</v>
      </c>
      <c r="E34" s="10">
        <f t="shared" si="3"/>
        <v>59553.720261685186</v>
      </c>
      <c r="F34" s="10">
        <f t="shared" si="0"/>
        <v>8359.9446145083912</v>
      </c>
      <c r="G34" s="10">
        <f t="shared" si="1"/>
        <v>347.39670152649666</v>
      </c>
      <c r="H34" s="10">
        <f t="shared" si="2"/>
        <v>51193.775647176793</v>
      </c>
    </row>
    <row r="35" spans="4:8" x14ac:dyDescent="0.25">
      <c r="D35" s="2">
        <v>31</v>
      </c>
      <c r="E35" s="10">
        <f t="shared" si="3"/>
        <v>51193.775647176793</v>
      </c>
      <c r="F35" s="10">
        <f t="shared" si="0"/>
        <v>8408.7109580930228</v>
      </c>
      <c r="G35" s="10">
        <f t="shared" si="1"/>
        <v>298.63035794186447</v>
      </c>
      <c r="H35" s="10">
        <f t="shared" si="2"/>
        <v>42785.064689083767</v>
      </c>
    </row>
    <row r="36" spans="4:8" x14ac:dyDescent="0.25">
      <c r="D36" s="2">
        <v>32</v>
      </c>
      <c r="E36" s="10">
        <f t="shared" si="3"/>
        <v>42785.064689083767</v>
      </c>
      <c r="F36" s="10">
        <f t="shared" si="0"/>
        <v>8457.7617720152321</v>
      </c>
      <c r="G36" s="10">
        <f t="shared" si="1"/>
        <v>249.57954401965515</v>
      </c>
      <c r="H36" s="10">
        <f t="shared" si="2"/>
        <v>34327.302917068533</v>
      </c>
    </row>
    <row r="37" spans="4:8" x14ac:dyDescent="0.25">
      <c r="D37" s="2">
        <v>33</v>
      </c>
      <c r="E37" s="10">
        <f t="shared" si="3"/>
        <v>34327.302917068533</v>
      </c>
      <c r="F37" s="10">
        <f t="shared" si="0"/>
        <v>8507.0987156853207</v>
      </c>
      <c r="G37" s="10">
        <f t="shared" si="1"/>
        <v>200.24260034956632</v>
      </c>
      <c r="H37" s="10">
        <f t="shared" si="2"/>
        <v>25820.204201383211</v>
      </c>
    </row>
    <row r="38" spans="4:8" x14ac:dyDescent="0.25">
      <c r="D38" s="2">
        <v>34</v>
      </c>
      <c r="E38" s="10">
        <f t="shared" si="3"/>
        <v>25820.204201383211</v>
      </c>
      <c r="F38" s="10">
        <f t="shared" si="0"/>
        <v>8556.7234581934863</v>
      </c>
      <c r="G38" s="10">
        <f t="shared" si="1"/>
        <v>150.61785784140193</v>
      </c>
      <c r="H38" s="10">
        <f t="shared" si="2"/>
        <v>17263.480743189724</v>
      </c>
    </row>
    <row r="39" spans="4:8" x14ac:dyDescent="0.25">
      <c r="D39" s="2">
        <v>35</v>
      </c>
      <c r="E39" s="10">
        <f t="shared" si="3"/>
        <v>17263.480743189724</v>
      </c>
      <c r="F39" s="10">
        <f t="shared" si="0"/>
        <v>8606.6376783662818</v>
      </c>
      <c r="G39" s="10">
        <f t="shared" si="1"/>
        <v>100.70363766860658</v>
      </c>
      <c r="H39" s="10">
        <f t="shared" si="2"/>
        <v>8656.8430648234425</v>
      </c>
    </row>
    <row r="40" spans="4:8" x14ac:dyDescent="0.25">
      <c r="D40" s="2">
        <v>36</v>
      </c>
      <c r="E40" s="10">
        <f t="shared" si="3"/>
        <v>8656.8430648234425</v>
      </c>
      <c r="F40" s="10">
        <f t="shared" si="0"/>
        <v>8656.8430648234171</v>
      </c>
      <c r="G40" s="10">
        <f t="shared" si="1"/>
        <v>50.498251211469949</v>
      </c>
      <c r="H40" s="10">
        <f t="shared" si="2"/>
        <v>2.5465851649641991E-11</v>
      </c>
    </row>
    <row r="41" spans="4:8" x14ac:dyDescent="0.25">
      <c r="G41" s="10">
        <f>SUM(G5:G40)</f>
        <v>31464.287377256031</v>
      </c>
    </row>
  </sheetData>
  <mergeCells count="2">
    <mergeCell ref="A3:C3"/>
    <mergeCell ref="D3:H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3" sqref="A23"/>
    </sheetView>
  </sheetViews>
  <sheetFormatPr defaultRowHeight="15" x14ac:dyDescent="0.25"/>
  <cols>
    <col min="1" max="1" width="31.85546875" bestFit="1" customWidth="1"/>
    <col min="2" max="2" width="10.42578125" bestFit="1" customWidth="1"/>
    <col min="3" max="3" width="6.28515625" customWidth="1"/>
    <col min="4" max="4" width="9.140625" style="2"/>
    <col min="5" max="6" width="10.5703125" customWidth="1"/>
    <col min="7" max="7" width="9.85546875" customWidth="1"/>
    <col min="8" max="8" width="12" customWidth="1"/>
    <col min="257" max="257" width="31.85546875" bestFit="1" customWidth="1"/>
    <col min="258" max="258" width="10.42578125" bestFit="1" customWidth="1"/>
    <col min="259" max="259" width="6.28515625" customWidth="1"/>
    <col min="261" max="262" width="10.5703125" customWidth="1"/>
    <col min="263" max="263" width="9.85546875" customWidth="1"/>
    <col min="264" max="264" width="12" customWidth="1"/>
    <col min="513" max="513" width="31.85546875" bestFit="1" customWidth="1"/>
    <col min="514" max="514" width="10.42578125" bestFit="1" customWidth="1"/>
    <col min="515" max="515" width="6.28515625" customWidth="1"/>
    <col min="517" max="518" width="10.5703125" customWidth="1"/>
    <col min="519" max="519" width="9.85546875" customWidth="1"/>
    <col min="520" max="520" width="12" customWidth="1"/>
    <col min="769" max="769" width="31.85546875" bestFit="1" customWidth="1"/>
    <col min="770" max="770" width="10.42578125" bestFit="1" customWidth="1"/>
    <col min="771" max="771" width="6.28515625" customWidth="1"/>
    <col min="773" max="774" width="10.5703125" customWidth="1"/>
    <col min="775" max="775" width="9.85546875" customWidth="1"/>
    <col min="776" max="776" width="12" customWidth="1"/>
    <col min="1025" max="1025" width="31.85546875" bestFit="1" customWidth="1"/>
    <col min="1026" max="1026" width="10.42578125" bestFit="1" customWidth="1"/>
    <col min="1027" max="1027" width="6.28515625" customWidth="1"/>
    <col min="1029" max="1030" width="10.5703125" customWidth="1"/>
    <col min="1031" max="1031" width="9.85546875" customWidth="1"/>
    <col min="1032" max="1032" width="12" customWidth="1"/>
    <col min="1281" max="1281" width="31.85546875" bestFit="1" customWidth="1"/>
    <col min="1282" max="1282" width="10.42578125" bestFit="1" customWidth="1"/>
    <col min="1283" max="1283" width="6.28515625" customWidth="1"/>
    <col min="1285" max="1286" width="10.5703125" customWidth="1"/>
    <col min="1287" max="1287" width="9.85546875" customWidth="1"/>
    <col min="1288" max="1288" width="12" customWidth="1"/>
    <col min="1537" max="1537" width="31.85546875" bestFit="1" customWidth="1"/>
    <col min="1538" max="1538" width="10.42578125" bestFit="1" customWidth="1"/>
    <col min="1539" max="1539" width="6.28515625" customWidth="1"/>
    <col min="1541" max="1542" width="10.5703125" customWidth="1"/>
    <col min="1543" max="1543" width="9.85546875" customWidth="1"/>
    <col min="1544" max="1544" width="12" customWidth="1"/>
    <col min="1793" max="1793" width="31.85546875" bestFit="1" customWidth="1"/>
    <col min="1794" max="1794" width="10.42578125" bestFit="1" customWidth="1"/>
    <col min="1795" max="1795" width="6.28515625" customWidth="1"/>
    <col min="1797" max="1798" width="10.5703125" customWidth="1"/>
    <col min="1799" max="1799" width="9.85546875" customWidth="1"/>
    <col min="1800" max="1800" width="12" customWidth="1"/>
    <col min="2049" max="2049" width="31.85546875" bestFit="1" customWidth="1"/>
    <col min="2050" max="2050" width="10.42578125" bestFit="1" customWidth="1"/>
    <col min="2051" max="2051" width="6.28515625" customWidth="1"/>
    <col min="2053" max="2054" width="10.5703125" customWidth="1"/>
    <col min="2055" max="2055" width="9.85546875" customWidth="1"/>
    <col min="2056" max="2056" width="12" customWidth="1"/>
    <col min="2305" max="2305" width="31.85546875" bestFit="1" customWidth="1"/>
    <col min="2306" max="2306" width="10.42578125" bestFit="1" customWidth="1"/>
    <col min="2307" max="2307" width="6.28515625" customWidth="1"/>
    <col min="2309" max="2310" width="10.5703125" customWidth="1"/>
    <col min="2311" max="2311" width="9.85546875" customWidth="1"/>
    <col min="2312" max="2312" width="12" customWidth="1"/>
    <col min="2561" max="2561" width="31.85546875" bestFit="1" customWidth="1"/>
    <col min="2562" max="2562" width="10.42578125" bestFit="1" customWidth="1"/>
    <col min="2563" max="2563" width="6.28515625" customWidth="1"/>
    <col min="2565" max="2566" width="10.5703125" customWidth="1"/>
    <col min="2567" max="2567" width="9.85546875" customWidth="1"/>
    <col min="2568" max="2568" width="12" customWidth="1"/>
    <col min="2817" max="2817" width="31.85546875" bestFit="1" customWidth="1"/>
    <col min="2818" max="2818" width="10.42578125" bestFit="1" customWidth="1"/>
    <col min="2819" max="2819" width="6.28515625" customWidth="1"/>
    <col min="2821" max="2822" width="10.5703125" customWidth="1"/>
    <col min="2823" max="2823" width="9.85546875" customWidth="1"/>
    <col min="2824" max="2824" width="12" customWidth="1"/>
    <col min="3073" max="3073" width="31.85546875" bestFit="1" customWidth="1"/>
    <col min="3074" max="3074" width="10.42578125" bestFit="1" customWidth="1"/>
    <col min="3075" max="3075" width="6.28515625" customWidth="1"/>
    <col min="3077" max="3078" width="10.5703125" customWidth="1"/>
    <col min="3079" max="3079" width="9.85546875" customWidth="1"/>
    <col min="3080" max="3080" width="12" customWidth="1"/>
    <col min="3329" max="3329" width="31.85546875" bestFit="1" customWidth="1"/>
    <col min="3330" max="3330" width="10.42578125" bestFit="1" customWidth="1"/>
    <col min="3331" max="3331" width="6.28515625" customWidth="1"/>
    <col min="3333" max="3334" width="10.5703125" customWidth="1"/>
    <col min="3335" max="3335" width="9.85546875" customWidth="1"/>
    <col min="3336" max="3336" width="12" customWidth="1"/>
    <col min="3585" max="3585" width="31.85546875" bestFit="1" customWidth="1"/>
    <col min="3586" max="3586" width="10.42578125" bestFit="1" customWidth="1"/>
    <col min="3587" max="3587" width="6.28515625" customWidth="1"/>
    <col min="3589" max="3590" width="10.5703125" customWidth="1"/>
    <col min="3591" max="3591" width="9.85546875" customWidth="1"/>
    <col min="3592" max="3592" width="12" customWidth="1"/>
    <col min="3841" max="3841" width="31.85546875" bestFit="1" customWidth="1"/>
    <col min="3842" max="3842" width="10.42578125" bestFit="1" customWidth="1"/>
    <col min="3843" max="3843" width="6.28515625" customWidth="1"/>
    <col min="3845" max="3846" width="10.5703125" customWidth="1"/>
    <col min="3847" max="3847" width="9.85546875" customWidth="1"/>
    <col min="3848" max="3848" width="12" customWidth="1"/>
    <col min="4097" max="4097" width="31.85546875" bestFit="1" customWidth="1"/>
    <col min="4098" max="4098" width="10.42578125" bestFit="1" customWidth="1"/>
    <col min="4099" max="4099" width="6.28515625" customWidth="1"/>
    <col min="4101" max="4102" width="10.5703125" customWidth="1"/>
    <col min="4103" max="4103" width="9.85546875" customWidth="1"/>
    <col min="4104" max="4104" width="12" customWidth="1"/>
    <col min="4353" max="4353" width="31.85546875" bestFit="1" customWidth="1"/>
    <col min="4354" max="4354" width="10.42578125" bestFit="1" customWidth="1"/>
    <col min="4355" max="4355" width="6.28515625" customWidth="1"/>
    <col min="4357" max="4358" width="10.5703125" customWidth="1"/>
    <col min="4359" max="4359" width="9.85546875" customWidth="1"/>
    <col min="4360" max="4360" width="12" customWidth="1"/>
    <col min="4609" max="4609" width="31.85546875" bestFit="1" customWidth="1"/>
    <col min="4610" max="4610" width="10.42578125" bestFit="1" customWidth="1"/>
    <col min="4611" max="4611" width="6.28515625" customWidth="1"/>
    <col min="4613" max="4614" width="10.5703125" customWidth="1"/>
    <col min="4615" max="4615" width="9.85546875" customWidth="1"/>
    <col min="4616" max="4616" width="12" customWidth="1"/>
    <col min="4865" max="4865" width="31.85546875" bestFit="1" customWidth="1"/>
    <col min="4866" max="4866" width="10.42578125" bestFit="1" customWidth="1"/>
    <col min="4867" max="4867" width="6.28515625" customWidth="1"/>
    <col min="4869" max="4870" width="10.5703125" customWidth="1"/>
    <col min="4871" max="4871" width="9.85546875" customWidth="1"/>
    <col min="4872" max="4872" width="12" customWidth="1"/>
    <col min="5121" max="5121" width="31.85546875" bestFit="1" customWidth="1"/>
    <col min="5122" max="5122" width="10.42578125" bestFit="1" customWidth="1"/>
    <col min="5123" max="5123" width="6.28515625" customWidth="1"/>
    <col min="5125" max="5126" width="10.5703125" customWidth="1"/>
    <col min="5127" max="5127" width="9.85546875" customWidth="1"/>
    <col min="5128" max="5128" width="12" customWidth="1"/>
    <col min="5377" max="5377" width="31.85546875" bestFit="1" customWidth="1"/>
    <col min="5378" max="5378" width="10.42578125" bestFit="1" customWidth="1"/>
    <col min="5379" max="5379" width="6.28515625" customWidth="1"/>
    <col min="5381" max="5382" width="10.5703125" customWidth="1"/>
    <col min="5383" max="5383" width="9.85546875" customWidth="1"/>
    <col min="5384" max="5384" width="12" customWidth="1"/>
    <col min="5633" max="5633" width="31.85546875" bestFit="1" customWidth="1"/>
    <col min="5634" max="5634" width="10.42578125" bestFit="1" customWidth="1"/>
    <col min="5635" max="5635" width="6.28515625" customWidth="1"/>
    <col min="5637" max="5638" width="10.5703125" customWidth="1"/>
    <col min="5639" max="5639" width="9.85546875" customWidth="1"/>
    <col min="5640" max="5640" width="12" customWidth="1"/>
    <col min="5889" max="5889" width="31.85546875" bestFit="1" customWidth="1"/>
    <col min="5890" max="5890" width="10.42578125" bestFit="1" customWidth="1"/>
    <col min="5891" max="5891" width="6.28515625" customWidth="1"/>
    <col min="5893" max="5894" width="10.5703125" customWidth="1"/>
    <col min="5895" max="5895" width="9.85546875" customWidth="1"/>
    <col min="5896" max="5896" width="12" customWidth="1"/>
    <col min="6145" max="6145" width="31.85546875" bestFit="1" customWidth="1"/>
    <col min="6146" max="6146" width="10.42578125" bestFit="1" customWidth="1"/>
    <col min="6147" max="6147" width="6.28515625" customWidth="1"/>
    <col min="6149" max="6150" width="10.5703125" customWidth="1"/>
    <col min="6151" max="6151" width="9.85546875" customWidth="1"/>
    <col min="6152" max="6152" width="12" customWidth="1"/>
    <col min="6401" max="6401" width="31.85546875" bestFit="1" customWidth="1"/>
    <col min="6402" max="6402" width="10.42578125" bestFit="1" customWidth="1"/>
    <col min="6403" max="6403" width="6.28515625" customWidth="1"/>
    <col min="6405" max="6406" width="10.5703125" customWidth="1"/>
    <col min="6407" max="6407" width="9.85546875" customWidth="1"/>
    <col min="6408" max="6408" width="12" customWidth="1"/>
    <col min="6657" max="6657" width="31.85546875" bestFit="1" customWidth="1"/>
    <col min="6658" max="6658" width="10.42578125" bestFit="1" customWidth="1"/>
    <col min="6659" max="6659" width="6.28515625" customWidth="1"/>
    <col min="6661" max="6662" width="10.5703125" customWidth="1"/>
    <col min="6663" max="6663" width="9.85546875" customWidth="1"/>
    <col min="6664" max="6664" width="12" customWidth="1"/>
    <col min="6913" max="6913" width="31.85546875" bestFit="1" customWidth="1"/>
    <col min="6914" max="6914" width="10.42578125" bestFit="1" customWidth="1"/>
    <col min="6915" max="6915" width="6.28515625" customWidth="1"/>
    <col min="6917" max="6918" width="10.5703125" customWidth="1"/>
    <col min="6919" max="6919" width="9.85546875" customWidth="1"/>
    <col min="6920" max="6920" width="12" customWidth="1"/>
    <col min="7169" max="7169" width="31.85546875" bestFit="1" customWidth="1"/>
    <col min="7170" max="7170" width="10.42578125" bestFit="1" customWidth="1"/>
    <col min="7171" max="7171" width="6.28515625" customWidth="1"/>
    <col min="7173" max="7174" width="10.5703125" customWidth="1"/>
    <col min="7175" max="7175" width="9.85546875" customWidth="1"/>
    <col min="7176" max="7176" width="12" customWidth="1"/>
    <col min="7425" max="7425" width="31.85546875" bestFit="1" customWidth="1"/>
    <col min="7426" max="7426" width="10.42578125" bestFit="1" customWidth="1"/>
    <col min="7427" max="7427" width="6.28515625" customWidth="1"/>
    <col min="7429" max="7430" width="10.5703125" customWidth="1"/>
    <col min="7431" max="7431" width="9.85546875" customWidth="1"/>
    <col min="7432" max="7432" width="12" customWidth="1"/>
    <col min="7681" max="7681" width="31.85546875" bestFit="1" customWidth="1"/>
    <col min="7682" max="7682" width="10.42578125" bestFit="1" customWidth="1"/>
    <col min="7683" max="7683" width="6.28515625" customWidth="1"/>
    <col min="7685" max="7686" width="10.5703125" customWidth="1"/>
    <col min="7687" max="7687" width="9.85546875" customWidth="1"/>
    <col min="7688" max="7688" width="12" customWidth="1"/>
    <col min="7937" max="7937" width="31.85546875" bestFit="1" customWidth="1"/>
    <col min="7938" max="7938" width="10.42578125" bestFit="1" customWidth="1"/>
    <col min="7939" max="7939" width="6.28515625" customWidth="1"/>
    <col min="7941" max="7942" width="10.5703125" customWidth="1"/>
    <col min="7943" max="7943" width="9.85546875" customWidth="1"/>
    <col min="7944" max="7944" width="12" customWidth="1"/>
    <col min="8193" max="8193" width="31.85546875" bestFit="1" customWidth="1"/>
    <col min="8194" max="8194" width="10.42578125" bestFit="1" customWidth="1"/>
    <col min="8195" max="8195" width="6.28515625" customWidth="1"/>
    <col min="8197" max="8198" width="10.5703125" customWidth="1"/>
    <col min="8199" max="8199" width="9.85546875" customWidth="1"/>
    <col min="8200" max="8200" width="12" customWidth="1"/>
    <col min="8449" max="8449" width="31.85546875" bestFit="1" customWidth="1"/>
    <col min="8450" max="8450" width="10.42578125" bestFit="1" customWidth="1"/>
    <col min="8451" max="8451" width="6.28515625" customWidth="1"/>
    <col min="8453" max="8454" width="10.5703125" customWidth="1"/>
    <col min="8455" max="8455" width="9.85546875" customWidth="1"/>
    <col min="8456" max="8456" width="12" customWidth="1"/>
    <col min="8705" max="8705" width="31.85546875" bestFit="1" customWidth="1"/>
    <col min="8706" max="8706" width="10.42578125" bestFit="1" customWidth="1"/>
    <col min="8707" max="8707" width="6.28515625" customWidth="1"/>
    <col min="8709" max="8710" width="10.5703125" customWidth="1"/>
    <col min="8711" max="8711" width="9.85546875" customWidth="1"/>
    <col min="8712" max="8712" width="12" customWidth="1"/>
    <col min="8961" max="8961" width="31.85546875" bestFit="1" customWidth="1"/>
    <col min="8962" max="8962" width="10.42578125" bestFit="1" customWidth="1"/>
    <col min="8963" max="8963" width="6.28515625" customWidth="1"/>
    <col min="8965" max="8966" width="10.5703125" customWidth="1"/>
    <col min="8967" max="8967" width="9.85546875" customWidth="1"/>
    <col min="8968" max="8968" width="12" customWidth="1"/>
    <col min="9217" max="9217" width="31.85546875" bestFit="1" customWidth="1"/>
    <col min="9218" max="9218" width="10.42578125" bestFit="1" customWidth="1"/>
    <col min="9219" max="9219" width="6.28515625" customWidth="1"/>
    <col min="9221" max="9222" width="10.5703125" customWidth="1"/>
    <col min="9223" max="9223" width="9.85546875" customWidth="1"/>
    <col min="9224" max="9224" width="12" customWidth="1"/>
    <col min="9473" max="9473" width="31.85546875" bestFit="1" customWidth="1"/>
    <col min="9474" max="9474" width="10.42578125" bestFit="1" customWidth="1"/>
    <col min="9475" max="9475" width="6.28515625" customWidth="1"/>
    <col min="9477" max="9478" width="10.5703125" customWidth="1"/>
    <col min="9479" max="9479" width="9.85546875" customWidth="1"/>
    <col min="9480" max="9480" width="12" customWidth="1"/>
    <col min="9729" max="9729" width="31.85546875" bestFit="1" customWidth="1"/>
    <col min="9730" max="9730" width="10.42578125" bestFit="1" customWidth="1"/>
    <col min="9731" max="9731" width="6.28515625" customWidth="1"/>
    <col min="9733" max="9734" width="10.5703125" customWidth="1"/>
    <col min="9735" max="9735" width="9.85546875" customWidth="1"/>
    <col min="9736" max="9736" width="12" customWidth="1"/>
    <col min="9985" max="9985" width="31.85546875" bestFit="1" customWidth="1"/>
    <col min="9986" max="9986" width="10.42578125" bestFit="1" customWidth="1"/>
    <col min="9987" max="9987" width="6.28515625" customWidth="1"/>
    <col min="9989" max="9990" width="10.5703125" customWidth="1"/>
    <col min="9991" max="9991" width="9.85546875" customWidth="1"/>
    <col min="9992" max="9992" width="12" customWidth="1"/>
    <col min="10241" max="10241" width="31.85546875" bestFit="1" customWidth="1"/>
    <col min="10242" max="10242" width="10.42578125" bestFit="1" customWidth="1"/>
    <col min="10243" max="10243" width="6.28515625" customWidth="1"/>
    <col min="10245" max="10246" width="10.5703125" customWidth="1"/>
    <col min="10247" max="10247" width="9.85546875" customWidth="1"/>
    <col min="10248" max="10248" width="12" customWidth="1"/>
    <col min="10497" max="10497" width="31.85546875" bestFit="1" customWidth="1"/>
    <col min="10498" max="10498" width="10.42578125" bestFit="1" customWidth="1"/>
    <col min="10499" max="10499" width="6.28515625" customWidth="1"/>
    <col min="10501" max="10502" width="10.5703125" customWidth="1"/>
    <col min="10503" max="10503" width="9.85546875" customWidth="1"/>
    <col min="10504" max="10504" width="12" customWidth="1"/>
    <col min="10753" max="10753" width="31.85546875" bestFit="1" customWidth="1"/>
    <col min="10754" max="10754" width="10.42578125" bestFit="1" customWidth="1"/>
    <col min="10755" max="10755" width="6.28515625" customWidth="1"/>
    <col min="10757" max="10758" width="10.5703125" customWidth="1"/>
    <col min="10759" max="10759" width="9.85546875" customWidth="1"/>
    <col min="10760" max="10760" width="12" customWidth="1"/>
    <col min="11009" max="11009" width="31.85546875" bestFit="1" customWidth="1"/>
    <col min="11010" max="11010" width="10.42578125" bestFit="1" customWidth="1"/>
    <col min="11011" max="11011" width="6.28515625" customWidth="1"/>
    <col min="11013" max="11014" width="10.5703125" customWidth="1"/>
    <col min="11015" max="11015" width="9.85546875" customWidth="1"/>
    <col min="11016" max="11016" width="12" customWidth="1"/>
    <col min="11265" max="11265" width="31.85546875" bestFit="1" customWidth="1"/>
    <col min="11266" max="11266" width="10.42578125" bestFit="1" customWidth="1"/>
    <col min="11267" max="11267" width="6.28515625" customWidth="1"/>
    <col min="11269" max="11270" width="10.5703125" customWidth="1"/>
    <col min="11271" max="11271" width="9.85546875" customWidth="1"/>
    <col min="11272" max="11272" width="12" customWidth="1"/>
    <col min="11521" max="11521" width="31.85546875" bestFit="1" customWidth="1"/>
    <col min="11522" max="11522" width="10.42578125" bestFit="1" customWidth="1"/>
    <col min="11523" max="11523" width="6.28515625" customWidth="1"/>
    <col min="11525" max="11526" width="10.5703125" customWidth="1"/>
    <col min="11527" max="11527" width="9.85546875" customWidth="1"/>
    <col min="11528" max="11528" width="12" customWidth="1"/>
    <col min="11777" max="11777" width="31.85546875" bestFit="1" customWidth="1"/>
    <col min="11778" max="11778" width="10.42578125" bestFit="1" customWidth="1"/>
    <col min="11779" max="11779" width="6.28515625" customWidth="1"/>
    <col min="11781" max="11782" width="10.5703125" customWidth="1"/>
    <col min="11783" max="11783" width="9.85546875" customWidth="1"/>
    <col min="11784" max="11784" width="12" customWidth="1"/>
    <col min="12033" max="12033" width="31.85546875" bestFit="1" customWidth="1"/>
    <col min="12034" max="12034" width="10.42578125" bestFit="1" customWidth="1"/>
    <col min="12035" max="12035" width="6.28515625" customWidth="1"/>
    <col min="12037" max="12038" width="10.5703125" customWidth="1"/>
    <col min="12039" max="12039" width="9.85546875" customWidth="1"/>
    <col min="12040" max="12040" width="12" customWidth="1"/>
    <col min="12289" max="12289" width="31.85546875" bestFit="1" customWidth="1"/>
    <col min="12290" max="12290" width="10.42578125" bestFit="1" customWidth="1"/>
    <col min="12291" max="12291" width="6.28515625" customWidth="1"/>
    <col min="12293" max="12294" width="10.5703125" customWidth="1"/>
    <col min="12295" max="12295" width="9.85546875" customWidth="1"/>
    <col min="12296" max="12296" width="12" customWidth="1"/>
    <col min="12545" max="12545" width="31.85546875" bestFit="1" customWidth="1"/>
    <col min="12546" max="12546" width="10.42578125" bestFit="1" customWidth="1"/>
    <col min="12547" max="12547" width="6.28515625" customWidth="1"/>
    <col min="12549" max="12550" width="10.5703125" customWidth="1"/>
    <col min="12551" max="12551" width="9.85546875" customWidth="1"/>
    <col min="12552" max="12552" width="12" customWidth="1"/>
    <col min="12801" max="12801" width="31.85546875" bestFit="1" customWidth="1"/>
    <col min="12802" max="12802" width="10.42578125" bestFit="1" customWidth="1"/>
    <col min="12803" max="12803" width="6.28515625" customWidth="1"/>
    <col min="12805" max="12806" width="10.5703125" customWidth="1"/>
    <col min="12807" max="12807" width="9.85546875" customWidth="1"/>
    <col min="12808" max="12808" width="12" customWidth="1"/>
    <col min="13057" max="13057" width="31.85546875" bestFit="1" customWidth="1"/>
    <col min="13058" max="13058" width="10.42578125" bestFit="1" customWidth="1"/>
    <col min="13059" max="13059" width="6.28515625" customWidth="1"/>
    <col min="13061" max="13062" width="10.5703125" customWidth="1"/>
    <col min="13063" max="13063" width="9.85546875" customWidth="1"/>
    <col min="13064" max="13064" width="12" customWidth="1"/>
    <col min="13313" max="13313" width="31.85546875" bestFit="1" customWidth="1"/>
    <col min="13314" max="13314" width="10.42578125" bestFit="1" customWidth="1"/>
    <col min="13315" max="13315" width="6.28515625" customWidth="1"/>
    <col min="13317" max="13318" width="10.5703125" customWidth="1"/>
    <col min="13319" max="13319" width="9.85546875" customWidth="1"/>
    <col min="13320" max="13320" width="12" customWidth="1"/>
    <col min="13569" max="13569" width="31.85546875" bestFit="1" customWidth="1"/>
    <col min="13570" max="13570" width="10.42578125" bestFit="1" customWidth="1"/>
    <col min="13571" max="13571" width="6.28515625" customWidth="1"/>
    <col min="13573" max="13574" width="10.5703125" customWidth="1"/>
    <col min="13575" max="13575" width="9.85546875" customWidth="1"/>
    <col min="13576" max="13576" width="12" customWidth="1"/>
    <col min="13825" max="13825" width="31.85546875" bestFit="1" customWidth="1"/>
    <col min="13826" max="13826" width="10.42578125" bestFit="1" customWidth="1"/>
    <col min="13827" max="13827" width="6.28515625" customWidth="1"/>
    <col min="13829" max="13830" width="10.5703125" customWidth="1"/>
    <col min="13831" max="13831" width="9.85546875" customWidth="1"/>
    <col min="13832" max="13832" width="12" customWidth="1"/>
    <col min="14081" max="14081" width="31.85546875" bestFit="1" customWidth="1"/>
    <col min="14082" max="14082" width="10.42578125" bestFit="1" customWidth="1"/>
    <col min="14083" max="14083" width="6.28515625" customWidth="1"/>
    <col min="14085" max="14086" width="10.5703125" customWidth="1"/>
    <col min="14087" max="14087" width="9.85546875" customWidth="1"/>
    <col min="14088" max="14088" width="12" customWidth="1"/>
    <col min="14337" max="14337" width="31.85546875" bestFit="1" customWidth="1"/>
    <col min="14338" max="14338" width="10.42578125" bestFit="1" customWidth="1"/>
    <col min="14339" max="14339" width="6.28515625" customWidth="1"/>
    <col min="14341" max="14342" width="10.5703125" customWidth="1"/>
    <col min="14343" max="14343" width="9.85546875" customWidth="1"/>
    <col min="14344" max="14344" width="12" customWidth="1"/>
    <col min="14593" max="14593" width="31.85546875" bestFit="1" customWidth="1"/>
    <col min="14594" max="14594" width="10.42578125" bestFit="1" customWidth="1"/>
    <col min="14595" max="14595" width="6.28515625" customWidth="1"/>
    <col min="14597" max="14598" width="10.5703125" customWidth="1"/>
    <col min="14599" max="14599" width="9.85546875" customWidth="1"/>
    <col min="14600" max="14600" width="12" customWidth="1"/>
    <col min="14849" max="14849" width="31.85546875" bestFit="1" customWidth="1"/>
    <col min="14850" max="14850" width="10.42578125" bestFit="1" customWidth="1"/>
    <col min="14851" max="14851" width="6.28515625" customWidth="1"/>
    <col min="14853" max="14854" width="10.5703125" customWidth="1"/>
    <col min="14855" max="14855" width="9.85546875" customWidth="1"/>
    <col min="14856" max="14856" width="12" customWidth="1"/>
    <col min="15105" max="15105" width="31.85546875" bestFit="1" customWidth="1"/>
    <col min="15106" max="15106" width="10.42578125" bestFit="1" customWidth="1"/>
    <col min="15107" max="15107" width="6.28515625" customWidth="1"/>
    <col min="15109" max="15110" width="10.5703125" customWidth="1"/>
    <col min="15111" max="15111" width="9.85546875" customWidth="1"/>
    <col min="15112" max="15112" width="12" customWidth="1"/>
    <col min="15361" max="15361" width="31.85546875" bestFit="1" customWidth="1"/>
    <col min="15362" max="15362" width="10.42578125" bestFit="1" customWidth="1"/>
    <col min="15363" max="15363" width="6.28515625" customWidth="1"/>
    <col min="15365" max="15366" width="10.5703125" customWidth="1"/>
    <col min="15367" max="15367" width="9.85546875" customWidth="1"/>
    <col min="15368" max="15368" width="12" customWidth="1"/>
    <col min="15617" max="15617" width="31.85546875" bestFit="1" customWidth="1"/>
    <col min="15618" max="15618" width="10.42578125" bestFit="1" customWidth="1"/>
    <col min="15619" max="15619" width="6.28515625" customWidth="1"/>
    <col min="15621" max="15622" width="10.5703125" customWidth="1"/>
    <col min="15623" max="15623" width="9.85546875" customWidth="1"/>
    <col min="15624" max="15624" width="12" customWidth="1"/>
    <col min="15873" max="15873" width="31.85546875" bestFit="1" customWidth="1"/>
    <col min="15874" max="15874" width="10.42578125" bestFit="1" customWidth="1"/>
    <col min="15875" max="15875" width="6.28515625" customWidth="1"/>
    <col min="15877" max="15878" width="10.5703125" customWidth="1"/>
    <col min="15879" max="15879" width="9.85546875" customWidth="1"/>
    <col min="15880" max="15880" width="12" customWidth="1"/>
    <col min="16129" max="16129" width="31.85546875" bestFit="1" customWidth="1"/>
    <col min="16130" max="16130" width="10.42578125" bestFit="1" customWidth="1"/>
    <col min="16131" max="16131" width="6.28515625" customWidth="1"/>
    <col min="16133" max="16134" width="10.5703125" customWidth="1"/>
    <col min="16135" max="16135" width="9.85546875" customWidth="1"/>
    <col min="16136" max="16136" width="12" customWidth="1"/>
  </cols>
  <sheetData>
    <row r="1" spans="1:8" ht="18" x14ac:dyDescent="0.25">
      <c r="A1" s="1" t="s">
        <v>0</v>
      </c>
    </row>
    <row r="3" spans="1:8" s="3" customFormat="1" ht="12.75" x14ac:dyDescent="0.2">
      <c r="A3" s="14" t="s">
        <v>1</v>
      </c>
      <c r="B3" s="14"/>
      <c r="C3" s="14"/>
      <c r="D3" s="15" t="s">
        <v>2</v>
      </c>
      <c r="E3" s="15"/>
      <c r="F3" s="15"/>
      <c r="G3" s="15"/>
      <c r="H3" s="15"/>
    </row>
    <row r="4" spans="1:8" ht="30" x14ac:dyDescent="0.25">
      <c r="A4" s="4" t="s">
        <v>3</v>
      </c>
      <c r="B4" s="5">
        <v>7.0000000000000007E-2</v>
      </c>
      <c r="C4" s="6"/>
      <c r="D4" s="7" t="s">
        <v>4</v>
      </c>
      <c r="E4" s="8" t="s">
        <v>5</v>
      </c>
      <c r="F4" s="8" t="s">
        <v>6</v>
      </c>
      <c r="G4" s="8" t="s">
        <v>7</v>
      </c>
      <c r="H4" s="9" t="s">
        <v>8</v>
      </c>
    </row>
    <row r="5" spans="1:8" x14ac:dyDescent="0.25">
      <c r="A5" s="4" t="s">
        <v>9</v>
      </c>
      <c r="B5">
        <v>3</v>
      </c>
      <c r="C5" s="6"/>
      <c r="D5" s="2">
        <v>1</v>
      </c>
      <c r="E5" s="10">
        <f>+B6</f>
        <v>282000</v>
      </c>
      <c r="F5" s="10">
        <f>-PPMT($B$4/12,D5,$B$5*12,$B$6)</f>
        <v>7062.3413160348873</v>
      </c>
      <c r="G5" s="10">
        <f>-IPMT($B$4/12,D5,$B$5*12,$B$6)</f>
        <v>1645</v>
      </c>
      <c r="H5" s="10">
        <f>+E5-F5</f>
        <v>274937.6586839651</v>
      </c>
    </row>
    <row r="6" spans="1:8" x14ac:dyDescent="0.25">
      <c r="A6" s="4" t="s">
        <v>10</v>
      </c>
      <c r="B6" s="10">
        <v>282000</v>
      </c>
      <c r="C6" s="6"/>
      <c r="D6" s="2">
        <v>2</v>
      </c>
      <c r="E6" s="10">
        <f>+H5</f>
        <v>274937.6586839651</v>
      </c>
      <c r="F6" s="10">
        <f t="shared" ref="F6:F40" si="0">-PPMT($B$4/12,D6,$B$5*12,$B$6)</f>
        <v>7103.5383070450898</v>
      </c>
      <c r="G6" s="10">
        <f t="shared" ref="G6:G40" si="1">-IPMT($B$4/12,D6,$B$5*12,$B$6)</f>
        <v>1603.8030089897961</v>
      </c>
      <c r="H6" s="10">
        <f t="shared" ref="H6:H40" si="2">+E6-F6</f>
        <v>267834.12037692004</v>
      </c>
    </row>
    <row r="7" spans="1:8" x14ac:dyDescent="0.25">
      <c r="A7" s="4" t="s">
        <v>11</v>
      </c>
      <c r="B7" s="10">
        <f>-PMT($B$4/12,$B$5*12,B6)</f>
        <v>8707.3413160348882</v>
      </c>
      <c r="C7" s="6"/>
      <c r="D7" s="2">
        <v>3</v>
      </c>
      <c r="E7" s="10">
        <f t="shared" ref="E7:E40" si="3">+H6</f>
        <v>267834.12037692004</v>
      </c>
      <c r="F7" s="10">
        <f t="shared" si="0"/>
        <v>7144.9756138361881</v>
      </c>
      <c r="G7" s="10">
        <f t="shared" si="1"/>
        <v>1562.3657021986999</v>
      </c>
      <c r="H7" s="10">
        <f t="shared" si="2"/>
        <v>260689.14476308384</v>
      </c>
    </row>
    <row r="8" spans="1:8" x14ac:dyDescent="0.25">
      <c r="A8" s="4"/>
      <c r="B8" s="6"/>
      <c r="C8" s="6"/>
      <c r="D8" s="2">
        <v>4</v>
      </c>
      <c r="E8" s="10">
        <f t="shared" si="3"/>
        <v>260689.14476308384</v>
      </c>
      <c r="F8" s="10">
        <f t="shared" si="0"/>
        <v>7186.6546382502329</v>
      </c>
      <c r="G8" s="10">
        <f t="shared" si="1"/>
        <v>1520.6866777846553</v>
      </c>
      <c r="H8" s="10">
        <f t="shared" si="2"/>
        <v>253502.4901248336</v>
      </c>
    </row>
    <row r="9" spans="1:8" x14ac:dyDescent="0.25">
      <c r="A9" s="4" t="s">
        <v>12</v>
      </c>
      <c r="B9" s="10">
        <f>+B6+G41</f>
        <v>313464.28737725603</v>
      </c>
      <c r="C9" s="6"/>
      <c r="D9" s="2">
        <v>5</v>
      </c>
      <c r="E9" s="10">
        <f t="shared" si="3"/>
        <v>253502.4901248336</v>
      </c>
      <c r="F9" s="10">
        <f t="shared" si="0"/>
        <v>7228.5767903066917</v>
      </c>
      <c r="G9" s="10">
        <f t="shared" si="1"/>
        <v>1478.7645257281956</v>
      </c>
      <c r="H9" s="10">
        <f t="shared" si="2"/>
        <v>246273.91333452691</v>
      </c>
    </row>
    <row r="10" spans="1:8" x14ac:dyDescent="0.25">
      <c r="A10" s="4"/>
      <c r="B10" s="11"/>
      <c r="C10" s="6"/>
      <c r="D10" s="2">
        <v>6</v>
      </c>
      <c r="E10" s="10">
        <f t="shared" si="3"/>
        <v>246273.91333452691</v>
      </c>
      <c r="F10" s="10">
        <f t="shared" si="0"/>
        <v>7270.7434882501475</v>
      </c>
      <c r="G10" s="10">
        <f t="shared" si="1"/>
        <v>1436.5978277847398</v>
      </c>
      <c r="H10" s="10">
        <f t="shared" si="2"/>
        <v>239003.16984627675</v>
      </c>
    </row>
    <row r="11" spans="1:8" x14ac:dyDescent="0.25">
      <c r="A11" s="4" t="s">
        <v>13</v>
      </c>
      <c r="B11" s="10">
        <f>136800*3</f>
        <v>410400</v>
      </c>
      <c r="C11" s="6"/>
      <c r="D11" s="2">
        <v>7</v>
      </c>
      <c r="E11" s="10">
        <f t="shared" si="3"/>
        <v>239003.16984627675</v>
      </c>
      <c r="F11" s="10">
        <f t="shared" si="0"/>
        <v>7313.1561585982727</v>
      </c>
      <c r="G11" s="10">
        <f t="shared" si="1"/>
        <v>1394.1851574366142</v>
      </c>
      <c r="H11" s="10">
        <f t="shared" si="2"/>
        <v>231690.01368767847</v>
      </c>
    </row>
    <row r="12" spans="1:8" x14ac:dyDescent="0.25">
      <c r="A12" s="3"/>
      <c r="B12" s="12"/>
      <c r="D12" s="2">
        <v>8</v>
      </c>
      <c r="E12" s="10">
        <f t="shared" si="3"/>
        <v>231690.01368767847</v>
      </c>
      <c r="F12" s="10">
        <f t="shared" si="0"/>
        <v>7355.8162361900968</v>
      </c>
      <c r="G12" s="10">
        <f t="shared" si="1"/>
        <v>1351.5250798447908</v>
      </c>
      <c r="H12" s="10">
        <f t="shared" si="2"/>
        <v>224334.19745148838</v>
      </c>
    </row>
    <row r="13" spans="1:8" x14ac:dyDescent="0.25">
      <c r="A13" s="3" t="s">
        <v>14</v>
      </c>
      <c r="B13" s="10">
        <f>+B11-B9</f>
        <v>96935.712622743973</v>
      </c>
      <c r="D13" s="2">
        <v>9</v>
      </c>
      <c r="E13" s="10">
        <f t="shared" si="3"/>
        <v>224334.19745148838</v>
      </c>
      <c r="F13" s="10">
        <f t="shared" si="0"/>
        <v>7398.7251642345391</v>
      </c>
      <c r="G13" s="10">
        <f t="shared" si="1"/>
        <v>1308.6161518003487</v>
      </c>
      <c r="H13" s="10">
        <f t="shared" si="2"/>
        <v>216935.47228725383</v>
      </c>
    </row>
    <row r="14" spans="1:8" x14ac:dyDescent="0.25">
      <c r="B14" s="12"/>
      <c r="D14" s="2">
        <v>10</v>
      </c>
      <c r="E14" s="10">
        <f t="shared" si="3"/>
        <v>216935.47228725383</v>
      </c>
      <c r="F14" s="10">
        <f t="shared" si="0"/>
        <v>7441.884394359241</v>
      </c>
      <c r="G14" s="10">
        <f t="shared" si="1"/>
        <v>1265.456921675647</v>
      </c>
      <c r="H14" s="10">
        <f t="shared" si="2"/>
        <v>209493.58789289457</v>
      </c>
    </row>
    <row r="15" spans="1:8" x14ac:dyDescent="0.25">
      <c r="D15" s="2">
        <v>11</v>
      </c>
      <c r="E15" s="10">
        <f t="shared" si="3"/>
        <v>209493.58789289457</v>
      </c>
      <c r="F15" s="10">
        <f t="shared" si="0"/>
        <v>7485.295386659669</v>
      </c>
      <c r="G15" s="10">
        <f t="shared" si="1"/>
        <v>1222.0459293752185</v>
      </c>
      <c r="H15" s="10">
        <f t="shared" si="2"/>
        <v>202008.29250623489</v>
      </c>
    </row>
    <row r="16" spans="1:8" x14ac:dyDescent="0.25">
      <c r="D16" s="2">
        <v>12</v>
      </c>
      <c r="E16" s="10">
        <f t="shared" si="3"/>
        <v>202008.29250623489</v>
      </c>
      <c r="F16" s="10">
        <f t="shared" si="0"/>
        <v>7528.9596097485164</v>
      </c>
      <c r="G16" s="10">
        <f t="shared" si="1"/>
        <v>1178.3817062863702</v>
      </c>
      <c r="H16" s="10">
        <f t="shared" si="2"/>
        <v>194479.33289648639</v>
      </c>
    </row>
    <row r="17" spans="2:8" x14ac:dyDescent="0.25">
      <c r="D17" s="2">
        <v>13</v>
      </c>
      <c r="E17" s="10">
        <f t="shared" si="3"/>
        <v>194479.33289648639</v>
      </c>
      <c r="F17" s="10">
        <f t="shared" si="0"/>
        <v>7572.8785408053836</v>
      </c>
      <c r="G17" s="10">
        <f t="shared" si="1"/>
        <v>1134.4627752295039</v>
      </c>
      <c r="H17" s="10">
        <f t="shared" si="2"/>
        <v>186906.45435568099</v>
      </c>
    </row>
    <row r="18" spans="2:8" x14ac:dyDescent="0.25">
      <c r="D18" s="2">
        <v>14</v>
      </c>
      <c r="E18" s="10">
        <f t="shared" si="3"/>
        <v>186906.45435568099</v>
      </c>
      <c r="F18" s="10">
        <f t="shared" si="0"/>
        <v>7617.0536656267477</v>
      </c>
      <c r="G18" s="10">
        <f t="shared" si="1"/>
        <v>1090.2876504081389</v>
      </c>
      <c r="H18" s="10">
        <f t="shared" si="2"/>
        <v>179289.40069005426</v>
      </c>
    </row>
    <row r="19" spans="2:8" x14ac:dyDescent="0.25">
      <c r="B19" s="13"/>
      <c r="D19" s="2">
        <v>15</v>
      </c>
      <c r="E19" s="10">
        <f t="shared" si="3"/>
        <v>179289.40069005426</v>
      </c>
      <c r="F19" s="10">
        <f t="shared" si="0"/>
        <v>7661.4864786762373</v>
      </c>
      <c r="G19" s="10">
        <f t="shared" si="1"/>
        <v>1045.8548373586495</v>
      </c>
      <c r="H19" s="10">
        <f t="shared" si="2"/>
        <v>171627.91421137803</v>
      </c>
    </row>
    <row r="20" spans="2:8" x14ac:dyDescent="0.25">
      <c r="D20" s="2">
        <v>16</v>
      </c>
      <c r="E20" s="10">
        <f t="shared" si="3"/>
        <v>171627.91421137803</v>
      </c>
      <c r="F20" s="10">
        <f t="shared" si="0"/>
        <v>7706.1784831351824</v>
      </c>
      <c r="G20" s="10">
        <f t="shared" si="1"/>
        <v>1001.162832899705</v>
      </c>
      <c r="H20" s="10">
        <f t="shared" si="2"/>
        <v>163921.73572824284</v>
      </c>
    </row>
    <row r="21" spans="2:8" x14ac:dyDescent="0.25">
      <c r="B21" s="13"/>
      <c r="D21" s="2">
        <v>17</v>
      </c>
      <c r="E21" s="10">
        <f t="shared" si="3"/>
        <v>163921.73572824284</v>
      </c>
      <c r="F21" s="10">
        <f t="shared" si="0"/>
        <v>7751.1311909534707</v>
      </c>
      <c r="G21" s="10">
        <f t="shared" si="1"/>
        <v>956.21012508141632</v>
      </c>
      <c r="H21" s="10">
        <f t="shared" si="2"/>
        <v>156170.60453728936</v>
      </c>
    </row>
    <row r="22" spans="2:8" x14ac:dyDescent="0.25">
      <c r="D22" s="2">
        <v>18</v>
      </c>
      <c r="E22" s="10">
        <f t="shared" si="3"/>
        <v>156170.60453728936</v>
      </c>
      <c r="F22" s="10">
        <f t="shared" si="0"/>
        <v>7796.3461229006998</v>
      </c>
      <c r="G22" s="10">
        <f t="shared" si="1"/>
        <v>910.99519313418773</v>
      </c>
      <c r="H22" s="10">
        <f t="shared" si="2"/>
        <v>148374.25841438866</v>
      </c>
    </row>
    <row r="23" spans="2:8" x14ac:dyDescent="0.25">
      <c r="D23" s="2">
        <v>19</v>
      </c>
      <c r="E23" s="10">
        <f t="shared" si="3"/>
        <v>148374.25841438866</v>
      </c>
      <c r="F23" s="10">
        <f t="shared" si="0"/>
        <v>7841.82480861762</v>
      </c>
      <c r="G23" s="10">
        <f t="shared" si="1"/>
        <v>865.51650741726723</v>
      </c>
      <c r="H23" s="10">
        <f t="shared" si="2"/>
        <v>140532.43360577105</v>
      </c>
    </row>
    <row r="24" spans="2:8" x14ac:dyDescent="0.25">
      <c r="D24" s="2">
        <v>20</v>
      </c>
      <c r="E24" s="10">
        <f t="shared" si="3"/>
        <v>140532.43360577105</v>
      </c>
      <c r="F24" s="10">
        <f t="shared" si="0"/>
        <v>7887.56878666789</v>
      </c>
      <c r="G24" s="10">
        <f t="shared" si="1"/>
        <v>819.77252936699779</v>
      </c>
      <c r="H24" s="10">
        <f t="shared" si="2"/>
        <v>132644.86481910315</v>
      </c>
    </row>
    <row r="25" spans="2:8" x14ac:dyDescent="0.25">
      <c r="D25" s="2">
        <v>21</v>
      </c>
      <c r="E25" s="10">
        <f t="shared" si="3"/>
        <v>132644.86481910315</v>
      </c>
      <c r="F25" s="10">
        <f t="shared" si="0"/>
        <v>7933.5796045901188</v>
      </c>
      <c r="G25" s="10">
        <f t="shared" si="1"/>
        <v>773.76171144476825</v>
      </c>
      <c r="H25" s="10">
        <f t="shared" si="2"/>
        <v>124711.28521451303</v>
      </c>
    </row>
    <row r="26" spans="2:8" x14ac:dyDescent="0.25">
      <c r="D26" s="2">
        <v>22</v>
      </c>
      <c r="E26" s="10">
        <f t="shared" si="3"/>
        <v>124711.28521451303</v>
      </c>
      <c r="F26" s="10">
        <f t="shared" si="0"/>
        <v>7979.8588189502279</v>
      </c>
      <c r="G26" s="10">
        <f t="shared" si="1"/>
        <v>727.48249708465926</v>
      </c>
      <c r="H26" s="10">
        <f t="shared" si="2"/>
        <v>116731.4263955628</v>
      </c>
    </row>
    <row r="27" spans="2:8" x14ac:dyDescent="0.25">
      <c r="D27" s="2">
        <v>23</v>
      </c>
      <c r="E27" s="10">
        <f t="shared" si="3"/>
        <v>116731.4263955628</v>
      </c>
      <c r="F27" s="10">
        <f t="shared" si="0"/>
        <v>8026.4079953941045</v>
      </c>
      <c r="G27" s="10">
        <f t="shared" si="1"/>
        <v>680.93332064078288</v>
      </c>
      <c r="H27" s="10">
        <f t="shared" si="2"/>
        <v>108705.01840016869</v>
      </c>
    </row>
    <row r="28" spans="2:8" x14ac:dyDescent="0.25">
      <c r="D28" s="2">
        <v>24</v>
      </c>
      <c r="E28" s="10">
        <f t="shared" si="3"/>
        <v>108705.01840016869</v>
      </c>
      <c r="F28" s="10">
        <f t="shared" si="0"/>
        <v>8073.2287087005698</v>
      </c>
      <c r="G28" s="10">
        <f t="shared" si="1"/>
        <v>634.11260733431732</v>
      </c>
      <c r="H28" s="10">
        <f t="shared" si="2"/>
        <v>100631.78969146812</v>
      </c>
    </row>
    <row r="29" spans="2:8" x14ac:dyDescent="0.25">
      <c r="D29" s="2">
        <v>25</v>
      </c>
      <c r="E29" s="10">
        <f t="shared" si="3"/>
        <v>100631.78969146812</v>
      </c>
      <c r="F29" s="10">
        <f t="shared" si="0"/>
        <v>8120.3225428346559</v>
      </c>
      <c r="G29" s="10">
        <f t="shared" si="1"/>
        <v>587.01877320023061</v>
      </c>
      <c r="H29" s="10">
        <f t="shared" si="2"/>
        <v>92511.46714863347</v>
      </c>
    </row>
    <row r="30" spans="2:8" x14ac:dyDescent="0.25">
      <c r="D30" s="2">
        <v>26</v>
      </c>
      <c r="E30" s="10">
        <f t="shared" si="3"/>
        <v>92511.46714863347</v>
      </c>
      <c r="F30" s="10">
        <f t="shared" si="0"/>
        <v>8167.691091001192</v>
      </c>
      <c r="G30" s="10">
        <f t="shared" si="1"/>
        <v>539.65022503369505</v>
      </c>
      <c r="H30" s="10">
        <f t="shared" si="2"/>
        <v>84343.776057632276</v>
      </c>
    </row>
    <row r="31" spans="2:8" x14ac:dyDescent="0.25">
      <c r="D31" s="2">
        <v>27</v>
      </c>
      <c r="E31" s="10">
        <f t="shared" si="3"/>
        <v>84343.776057632276</v>
      </c>
      <c r="F31" s="10">
        <f t="shared" si="0"/>
        <v>8215.3359556986998</v>
      </c>
      <c r="G31" s="10">
        <f t="shared" si="1"/>
        <v>492.00536033618812</v>
      </c>
      <c r="H31" s="10">
        <f t="shared" si="2"/>
        <v>76128.440101933578</v>
      </c>
    </row>
    <row r="32" spans="2:8" x14ac:dyDescent="0.25">
      <c r="D32" s="2">
        <v>28</v>
      </c>
      <c r="E32" s="10">
        <f t="shared" si="3"/>
        <v>76128.440101933578</v>
      </c>
      <c r="F32" s="10">
        <f t="shared" si="0"/>
        <v>8263.2587487736091</v>
      </c>
      <c r="G32" s="10">
        <f t="shared" si="1"/>
        <v>444.08256726127917</v>
      </c>
      <c r="H32" s="10">
        <f t="shared" si="2"/>
        <v>67865.181353159976</v>
      </c>
    </row>
    <row r="33" spans="4:8" x14ac:dyDescent="0.25">
      <c r="D33" s="2">
        <v>29</v>
      </c>
      <c r="E33" s="10">
        <f t="shared" si="3"/>
        <v>67865.181353159976</v>
      </c>
      <c r="F33" s="10">
        <f t="shared" si="0"/>
        <v>8311.4610914747882</v>
      </c>
      <c r="G33" s="10">
        <f t="shared" si="1"/>
        <v>395.88022456009963</v>
      </c>
      <c r="H33" s="10">
        <f t="shared" si="2"/>
        <v>59553.720261685186</v>
      </c>
    </row>
    <row r="34" spans="4:8" x14ac:dyDescent="0.25">
      <c r="D34" s="2">
        <v>30</v>
      </c>
      <c r="E34" s="10">
        <f t="shared" si="3"/>
        <v>59553.720261685186</v>
      </c>
      <c r="F34" s="10">
        <f t="shared" si="0"/>
        <v>8359.9446145083912</v>
      </c>
      <c r="G34" s="10">
        <f t="shared" si="1"/>
        <v>347.39670152649666</v>
      </c>
      <c r="H34" s="10">
        <f t="shared" si="2"/>
        <v>51193.775647176793</v>
      </c>
    </row>
    <row r="35" spans="4:8" x14ac:dyDescent="0.25">
      <c r="D35" s="2">
        <v>31</v>
      </c>
      <c r="E35" s="10">
        <f t="shared" si="3"/>
        <v>51193.775647176793</v>
      </c>
      <c r="F35" s="10">
        <f t="shared" si="0"/>
        <v>8408.7109580930228</v>
      </c>
      <c r="G35" s="10">
        <f t="shared" si="1"/>
        <v>298.63035794186447</v>
      </c>
      <c r="H35" s="10">
        <f t="shared" si="2"/>
        <v>42785.064689083767</v>
      </c>
    </row>
    <row r="36" spans="4:8" x14ac:dyDescent="0.25">
      <c r="D36" s="2">
        <v>32</v>
      </c>
      <c r="E36" s="10">
        <f t="shared" si="3"/>
        <v>42785.064689083767</v>
      </c>
      <c r="F36" s="10">
        <f t="shared" si="0"/>
        <v>8457.7617720152321</v>
      </c>
      <c r="G36" s="10">
        <f t="shared" si="1"/>
        <v>249.57954401965515</v>
      </c>
      <c r="H36" s="10">
        <f t="shared" si="2"/>
        <v>34327.302917068533</v>
      </c>
    </row>
    <row r="37" spans="4:8" x14ac:dyDescent="0.25">
      <c r="D37" s="2">
        <v>33</v>
      </c>
      <c r="E37" s="10">
        <f t="shared" si="3"/>
        <v>34327.302917068533</v>
      </c>
      <c r="F37" s="10">
        <f t="shared" si="0"/>
        <v>8507.0987156853207</v>
      </c>
      <c r="G37" s="10">
        <f t="shared" si="1"/>
        <v>200.24260034956632</v>
      </c>
      <c r="H37" s="10">
        <f t="shared" si="2"/>
        <v>25820.204201383211</v>
      </c>
    </row>
    <row r="38" spans="4:8" x14ac:dyDescent="0.25">
      <c r="D38" s="2">
        <v>34</v>
      </c>
      <c r="E38" s="10">
        <f t="shared" si="3"/>
        <v>25820.204201383211</v>
      </c>
      <c r="F38" s="10">
        <f t="shared" si="0"/>
        <v>8556.7234581934863</v>
      </c>
      <c r="G38" s="10">
        <f t="shared" si="1"/>
        <v>150.61785784140193</v>
      </c>
      <c r="H38" s="10">
        <f t="shared" si="2"/>
        <v>17263.480743189724</v>
      </c>
    </row>
    <row r="39" spans="4:8" x14ac:dyDescent="0.25">
      <c r="D39" s="2">
        <v>35</v>
      </c>
      <c r="E39" s="10">
        <f t="shared" si="3"/>
        <v>17263.480743189724</v>
      </c>
      <c r="F39" s="10">
        <f t="shared" si="0"/>
        <v>8606.6376783662818</v>
      </c>
      <c r="G39" s="10">
        <f t="shared" si="1"/>
        <v>100.70363766860658</v>
      </c>
      <c r="H39" s="10">
        <f t="shared" si="2"/>
        <v>8656.8430648234425</v>
      </c>
    </row>
    <row r="40" spans="4:8" x14ac:dyDescent="0.25">
      <c r="D40" s="2">
        <v>36</v>
      </c>
      <c r="E40" s="10">
        <f t="shared" si="3"/>
        <v>8656.8430648234425</v>
      </c>
      <c r="F40" s="10">
        <f t="shared" si="0"/>
        <v>8656.8430648234171</v>
      </c>
      <c r="G40" s="10">
        <f t="shared" si="1"/>
        <v>50.498251211469949</v>
      </c>
      <c r="H40" s="10">
        <f t="shared" si="2"/>
        <v>2.5465851649641991E-11</v>
      </c>
    </row>
    <row r="41" spans="4:8" x14ac:dyDescent="0.25">
      <c r="G41" s="10">
        <f>SUM(G5:G40)</f>
        <v>31464.287377256031</v>
      </c>
    </row>
  </sheetData>
  <mergeCells count="2">
    <mergeCell ref="A3:C3"/>
    <mergeCell ref="D3:H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3" sqref="A23"/>
    </sheetView>
  </sheetViews>
  <sheetFormatPr defaultRowHeight="15" x14ac:dyDescent="0.25"/>
  <cols>
    <col min="1" max="1" width="31.85546875" bestFit="1" customWidth="1"/>
    <col min="2" max="2" width="10.42578125" bestFit="1" customWidth="1"/>
    <col min="3" max="3" width="6.28515625" customWidth="1"/>
    <col min="4" max="4" width="9.140625" style="2"/>
    <col min="5" max="6" width="10.5703125" customWidth="1"/>
    <col min="7" max="7" width="9.85546875" customWidth="1"/>
    <col min="8" max="8" width="12" customWidth="1"/>
    <col min="257" max="257" width="31.85546875" bestFit="1" customWidth="1"/>
    <col min="258" max="258" width="10.42578125" bestFit="1" customWidth="1"/>
    <col min="259" max="259" width="6.28515625" customWidth="1"/>
    <col min="261" max="262" width="10.5703125" customWidth="1"/>
    <col min="263" max="263" width="9.85546875" customWidth="1"/>
    <col min="264" max="264" width="12" customWidth="1"/>
    <col min="513" max="513" width="31.85546875" bestFit="1" customWidth="1"/>
    <col min="514" max="514" width="10.42578125" bestFit="1" customWidth="1"/>
    <col min="515" max="515" width="6.28515625" customWidth="1"/>
    <col min="517" max="518" width="10.5703125" customWidth="1"/>
    <col min="519" max="519" width="9.85546875" customWidth="1"/>
    <col min="520" max="520" width="12" customWidth="1"/>
    <col min="769" max="769" width="31.85546875" bestFit="1" customWidth="1"/>
    <col min="770" max="770" width="10.42578125" bestFit="1" customWidth="1"/>
    <col min="771" max="771" width="6.28515625" customWidth="1"/>
    <col min="773" max="774" width="10.5703125" customWidth="1"/>
    <col min="775" max="775" width="9.85546875" customWidth="1"/>
    <col min="776" max="776" width="12" customWidth="1"/>
    <col min="1025" max="1025" width="31.85546875" bestFit="1" customWidth="1"/>
    <col min="1026" max="1026" width="10.42578125" bestFit="1" customWidth="1"/>
    <col min="1027" max="1027" width="6.28515625" customWidth="1"/>
    <col min="1029" max="1030" width="10.5703125" customWidth="1"/>
    <col min="1031" max="1031" width="9.85546875" customWidth="1"/>
    <col min="1032" max="1032" width="12" customWidth="1"/>
    <col min="1281" max="1281" width="31.85546875" bestFit="1" customWidth="1"/>
    <col min="1282" max="1282" width="10.42578125" bestFit="1" customWidth="1"/>
    <col min="1283" max="1283" width="6.28515625" customWidth="1"/>
    <col min="1285" max="1286" width="10.5703125" customWidth="1"/>
    <col min="1287" max="1287" width="9.85546875" customWidth="1"/>
    <col min="1288" max="1288" width="12" customWidth="1"/>
    <col min="1537" max="1537" width="31.85546875" bestFit="1" customWidth="1"/>
    <col min="1538" max="1538" width="10.42578125" bestFit="1" customWidth="1"/>
    <col min="1539" max="1539" width="6.28515625" customWidth="1"/>
    <col min="1541" max="1542" width="10.5703125" customWidth="1"/>
    <col min="1543" max="1543" width="9.85546875" customWidth="1"/>
    <col min="1544" max="1544" width="12" customWidth="1"/>
    <col min="1793" max="1793" width="31.85546875" bestFit="1" customWidth="1"/>
    <col min="1794" max="1794" width="10.42578125" bestFit="1" customWidth="1"/>
    <col min="1795" max="1795" width="6.28515625" customWidth="1"/>
    <col min="1797" max="1798" width="10.5703125" customWidth="1"/>
    <col min="1799" max="1799" width="9.85546875" customWidth="1"/>
    <col min="1800" max="1800" width="12" customWidth="1"/>
    <col min="2049" max="2049" width="31.85546875" bestFit="1" customWidth="1"/>
    <col min="2050" max="2050" width="10.42578125" bestFit="1" customWidth="1"/>
    <col min="2051" max="2051" width="6.28515625" customWidth="1"/>
    <col min="2053" max="2054" width="10.5703125" customWidth="1"/>
    <col min="2055" max="2055" width="9.85546875" customWidth="1"/>
    <col min="2056" max="2056" width="12" customWidth="1"/>
    <col min="2305" max="2305" width="31.85546875" bestFit="1" customWidth="1"/>
    <col min="2306" max="2306" width="10.42578125" bestFit="1" customWidth="1"/>
    <col min="2307" max="2307" width="6.28515625" customWidth="1"/>
    <col min="2309" max="2310" width="10.5703125" customWidth="1"/>
    <col min="2311" max="2311" width="9.85546875" customWidth="1"/>
    <col min="2312" max="2312" width="12" customWidth="1"/>
    <col min="2561" max="2561" width="31.85546875" bestFit="1" customWidth="1"/>
    <col min="2562" max="2562" width="10.42578125" bestFit="1" customWidth="1"/>
    <col min="2563" max="2563" width="6.28515625" customWidth="1"/>
    <col min="2565" max="2566" width="10.5703125" customWidth="1"/>
    <col min="2567" max="2567" width="9.85546875" customWidth="1"/>
    <col min="2568" max="2568" width="12" customWidth="1"/>
    <col min="2817" max="2817" width="31.85546875" bestFit="1" customWidth="1"/>
    <col min="2818" max="2818" width="10.42578125" bestFit="1" customWidth="1"/>
    <col min="2819" max="2819" width="6.28515625" customWidth="1"/>
    <col min="2821" max="2822" width="10.5703125" customWidth="1"/>
    <col min="2823" max="2823" width="9.85546875" customWidth="1"/>
    <col min="2824" max="2824" width="12" customWidth="1"/>
    <col min="3073" max="3073" width="31.85546875" bestFit="1" customWidth="1"/>
    <col min="3074" max="3074" width="10.42578125" bestFit="1" customWidth="1"/>
    <col min="3075" max="3075" width="6.28515625" customWidth="1"/>
    <col min="3077" max="3078" width="10.5703125" customWidth="1"/>
    <col min="3079" max="3079" width="9.85546875" customWidth="1"/>
    <col min="3080" max="3080" width="12" customWidth="1"/>
    <col min="3329" max="3329" width="31.85546875" bestFit="1" customWidth="1"/>
    <col min="3330" max="3330" width="10.42578125" bestFit="1" customWidth="1"/>
    <col min="3331" max="3331" width="6.28515625" customWidth="1"/>
    <col min="3333" max="3334" width="10.5703125" customWidth="1"/>
    <col min="3335" max="3335" width="9.85546875" customWidth="1"/>
    <col min="3336" max="3336" width="12" customWidth="1"/>
    <col min="3585" max="3585" width="31.85546875" bestFit="1" customWidth="1"/>
    <col min="3586" max="3586" width="10.42578125" bestFit="1" customWidth="1"/>
    <col min="3587" max="3587" width="6.28515625" customWidth="1"/>
    <col min="3589" max="3590" width="10.5703125" customWidth="1"/>
    <col min="3591" max="3591" width="9.85546875" customWidth="1"/>
    <col min="3592" max="3592" width="12" customWidth="1"/>
    <col min="3841" max="3841" width="31.85546875" bestFit="1" customWidth="1"/>
    <col min="3842" max="3842" width="10.42578125" bestFit="1" customWidth="1"/>
    <col min="3843" max="3843" width="6.28515625" customWidth="1"/>
    <col min="3845" max="3846" width="10.5703125" customWidth="1"/>
    <col min="3847" max="3847" width="9.85546875" customWidth="1"/>
    <col min="3848" max="3848" width="12" customWidth="1"/>
    <col min="4097" max="4097" width="31.85546875" bestFit="1" customWidth="1"/>
    <col min="4098" max="4098" width="10.42578125" bestFit="1" customWidth="1"/>
    <col min="4099" max="4099" width="6.28515625" customWidth="1"/>
    <col min="4101" max="4102" width="10.5703125" customWidth="1"/>
    <col min="4103" max="4103" width="9.85546875" customWidth="1"/>
    <col min="4104" max="4104" width="12" customWidth="1"/>
    <col min="4353" max="4353" width="31.85546875" bestFit="1" customWidth="1"/>
    <col min="4354" max="4354" width="10.42578125" bestFit="1" customWidth="1"/>
    <col min="4355" max="4355" width="6.28515625" customWidth="1"/>
    <col min="4357" max="4358" width="10.5703125" customWidth="1"/>
    <col min="4359" max="4359" width="9.85546875" customWidth="1"/>
    <col min="4360" max="4360" width="12" customWidth="1"/>
    <col min="4609" max="4609" width="31.85546875" bestFit="1" customWidth="1"/>
    <col min="4610" max="4610" width="10.42578125" bestFit="1" customWidth="1"/>
    <col min="4611" max="4611" width="6.28515625" customWidth="1"/>
    <col min="4613" max="4614" width="10.5703125" customWidth="1"/>
    <col min="4615" max="4615" width="9.85546875" customWidth="1"/>
    <col min="4616" max="4616" width="12" customWidth="1"/>
    <col min="4865" max="4865" width="31.85546875" bestFit="1" customWidth="1"/>
    <col min="4866" max="4866" width="10.42578125" bestFit="1" customWidth="1"/>
    <col min="4867" max="4867" width="6.28515625" customWidth="1"/>
    <col min="4869" max="4870" width="10.5703125" customWidth="1"/>
    <col min="4871" max="4871" width="9.85546875" customWidth="1"/>
    <col min="4872" max="4872" width="12" customWidth="1"/>
    <col min="5121" max="5121" width="31.85546875" bestFit="1" customWidth="1"/>
    <col min="5122" max="5122" width="10.42578125" bestFit="1" customWidth="1"/>
    <col min="5123" max="5123" width="6.28515625" customWidth="1"/>
    <col min="5125" max="5126" width="10.5703125" customWidth="1"/>
    <col min="5127" max="5127" width="9.85546875" customWidth="1"/>
    <col min="5128" max="5128" width="12" customWidth="1"/>
    <col min="5377" max="5377" width="31.85546875" bestFit="1" customWidth="1"/>
    <col min="5378" max="5378" width="10.42578125" bestFit="1" customWidth="1"/>
    <col min="5379" max="5379" width="6.28515625" customWidth="1"/>
    <col min="5381" max="5382" width="10.5703125" customWidth="1"/>
    <col min="5383" max="5383" width="9.85546875" customWidth="1"/>
    <col min="5384" max="5384" width="12" customWidth="1"/>
    <col min="5633" max="5633" width="31.85546875" bestFit="1" customWidth="1"/>
    <col min="5634" max="5634" width="10.42578125" bestFit="1" customWidth="1"/>
    <col min="5635" max="5635" width="6.28515625" customWidth="1"/>
    <col min="5637" max="5638" width="10.5703125" customWidth="1"/>
    <col min="5639" max="5639" width="9.85546875" customWidth="1"/>
    <col min="5640" max="5640" width="12" customWidth="1"/>
    <col min="5889" max="5889" width="31.85546875" bestFit="1" customWidth="1"/>
    <col min="5890" max="5890" width="10.42578125" bestFit="1" customWidth="1"/>
    <col min="5891" max="5891" width="6.28515625" customWidth="1"/>
    <col min="5893" max="5894" width="10.5703125" customWidth="1"/>
    <col min="5895" max="5895" width="9.85546875" customWidth="1"/>
    <col min="5896" max="5896" width="12" customWidth="1"/>
    <col min="6145" max="6145" width="31.85546875" bestFit="1" customWidth="1"/>
    <col min="6146" max="6146" width="10.42578125" bestFit="1" customWidth="1"/>
    <col min="6147" max="6147" width="6.28515625" customWidth="1"/>
    <col min="6149" max="6150" width="10.5703125" customWidth="1"/>
    <col min="6151" max="6151" width="9.85546875" customWidth="1"/>
    <col min="6152" max="6152" width="12" customWidth="1"/>
    <col min="6401" max="6401" width="31.85546875" bestFit="1" customWidth="1"/>
    <col min="6402" max="6402" width="10.42578125" bestFit="1" customWidth="1"/>
    <col min="6403" max="6403" width="6.28515625" customWidth="1"/>
    <col min="6405" max="6406" width="10.5703125" customWidth="1"/>
    <col min="6407" max="6407" width="9.85546875" customWidth="1"/>
    <col min="6408" max="6408" width="12" customWidth="1"/>
    <col min="6657" max="6657" width="31.85546875" bestFit="1" customWidth="1"/>
    <col min="6658" max="6658" width="10.42578125" bestFit="1" customWidth="1"/>
    <col min="6659" max="6659" width="6.28515625" customWidth="1"/>
    <col min="6661" max="6662" width="10.5703125" customWidth="1"/>
    <col min="6663" max="6663" width="9.85546875" customWidth="1"/>
    <col min="6664" max="6664" width="12" customWidth="1"/>
    <col min="6913" max="6913" width="31.85546875" bestFit="1" customWidth="1"/>
    <col min="6914" max="6914" width="10.42578125" bestFit="1" customWidth="1"/>
    <col min="6915" max="6915" width="6.28515625" customWidth="1"/>
    <col min="6917" max="6918" width="10.5703125" customWidth="1"/>
    <col min="6919" max="6919" width="9.85546875" customWidth="1"/>
    <col min="6920" max="6920" width="12" customWidth="1"/>
    <col min="7169" max="7169" width="31.85546875" bestFit="1" customWidth="1"/>
    <col min="7170" max="7170" width="10.42578125" bestFit="1" customWidth="1"/>
    <col min="7171" max="7171" width="6.28515625" customWidth="1"/>
    <col min="7173" max="7174" width="10.5703125" customWidth="1"/>
    <col min="7175" max="7175" width="9.85546875" customWidth="1"/>
    <col min="7176" max="7176" width="12" customWidth="1"/>
    <col min="7425" max="7425" width="31.85546875" bestFit="1" customWidth="1"/>
    <col min="7426" max="7426" width="10.42578125" bestFit="1" customWidth="1"/>
    <col min="7427" max="7427" width="6.28515625" customWidth="1"/>
    <col min="7429" max="7430" width="10.5703125" customWidth="1"/>
    <col min="7431" max="7431" width="9.85546875" customWidth="1"/>
    <col min="7432" max="7432" width="12" customWidth="1"/>
    <col min="7681" max="7681" width="31.85546875" bestFit="1" customWidth="1"/>
    <col min="7682" max="7682" width="10.42578125" bestFit="1" customWidth="1"/>
    <col min="7683" max="7683" width="6.28515625" customWidth="1"/>
    <col min="7685" max="7686" width="10.5703125" customWidth="1"/>
    <col min="7687" max="7687" width="9.85546875" customWidth="1"/>
    <col min="7688" max="7688" width="12" customWidth="1"/>
    <col min="7937" max="7937" width="31.85546875" bestFit="1" customWidth="1"/>
    <col min="7938" max="7938" width="10.42578125" bestFit="1" customWidth="1"/>
    <col min="7939" max="7939" width="6.28515625" customWidth="1"/>
    <col min="7941" max="7942" width="10.5703125" customWidth="1"/>
    <col min="7943" max="7943" width="9.85546875" customWidth="1"/>
    <col min="7944" max="7944" width="12" customWidth="1"/>
    <col min="8193" max="8193" width="31.85546875" bestFit="1" customWidth="1"/>
    <col min="8194" max="8194" width="10.42578125" bestFit="1" customWidth="1"/>
    <col min="8195" max="8195" width="6.28515625" customWidth="1"/>
    <col min="8197" max="8198" width="10.5703125" customWidth="1"/>
    <col min="8199" max="8199" width="9.85546875" customWidth="1"/>
    <col min="8200" max="8200" width="12" customWidth="1"/>
    <col min="8449" max="8449" width="31.85546875" bestFit="1" customWidth="1"/>
    <col min="8450" max="8450" width="10.42578125" bestFit="1" customWidth="1"/>
    <col min="8451" max="8451" width="6.28515625" customWidth="1"/>
    <col min="8453" max="8454" width="10.5703125" customWidth="1"/>
    <col min="8455" max="8455" width="9.85546875" customWidth="1"/>
    <col min="8456" max="8456" width="12" customWidth="1"/>
    <col min="8705" max="8705" width="31.85546875" bestFit="1" customWidth="1"/>
    <col min="8706" max="8706" width="10.42578125" bestFit="1" customWidth="1"/>
    <col min="8707" max="8707" width="6.28515625" customWidth="1"/>
    <col min="8709" max="8710" width="10.5703125" customWidth="1"/>
    <col min="8711" max="8711" width="9.85546875" customWidth="1"/>
    <col min="8712" max="8712" width="12" customWidth="1"/>
    <col min="8961" max="8961" width="31.85546875" bestFit="1" customWidth="1"/>
    <col min="8962" max="8962" width="10.42578125" bestFit="1" customWidth="1"/>
    <col min="8963" max="8963" width="6.28515625" customWidth="1"/>
    <col min="8965" max="8966" width="10.5703125" customWidth="1"/>
    <col min="8967" max="8967" width="9.85546875" customWidth="1"/>
    <col min="8968" max="8968" width="12" customWidth="1"/>
    <col min="9217" max="9217" width="31.85546875" bestFit="1" customWidth="1"/>
    <col min="9218" max="9218" width="10.42578125" bestFit="1" customWidth="1"/>
    <col min="9219" max="9219" width="6.28515625" customWidth="1"/>
    <col min="9221" max="9222" width="10.5703125" customWidth="1"/>
    <col min="9223" max="9223" width="9.85546875" customWidth="1"/>
    <col min="9224" max="9224" width="12" customWidth="1"/>
    <col min="9473" max="9473" width="31.85546875" bestFit="1" customWidth="1"/>
    <col min="9474" max="9474" width="10.42578125" bestFit="1" customWidth="1"/>
    <col min="9475" max="9475" width="6.28515625" customWidth="1"/>
    <col min="9477" max="9478" width="10.5703125" customWidth="1"/>
    <col min="9479" max="9479" width="9.85546875" customWidth="1"/>
    <col min="9480" max="9480" width="12" customWidth="1"/>
    <col min="9729" max="9729" width="31.85546875" bestFit="1" customWidth="1"/>
    <col min="9730" max="9730" width="10.42578125" bestFit="1" customWidth="1"/>
    <col min="9731" max="9731" width="6.28515625" customWidth="1"/>
    <col min="9733" max="9734" width="10.5703125" customWidth="1"/>
    <col min="9735" max="9735" width="9.85546875" customWidth="1"/>
    <col min="9736" max="9736" width="12" customWidth="1"/>
    <col min="9985" max="9985" width="31.85546875" bestFit="1" customWidth="1"/>
    <col min="9986" max="9986" width="10.42578125" bestFit="1" customWidth="1"/>
    <col min="9987" max="9987" width="6.28515625" customWidth="1"/>
    <col min="9989" max="9990" width="10.5703125" customWidth="1"/>
    <col min="9991" max="9991" width="9.85546875" customWidth="1"/>
    <col min="9992" max="9992" width="12" customWidth="1"/>
    <col min="10241" max="10241" width="31.85546875" bestFit="1" customWidth="1"/>
    <col min="10242" max="10242" width="10.42578125" bestFit="1" customWidth="1"/>
    <col min="10243" max="10243" width="6.28515625" customWidth="1"/>
    <col min="10245" max="10246" width="10.5703125" customWidth="1"/>
    <col min="10247" max="10247" width="9.85546875" customWidth="1"/>
    <col min="10248" max="10248" width="12" customWidth="1"/>
    <col min="10497" max="10497" width="31.85546875" bestFit="1" customWidth="1"/>
    <col min="10498" max="10498" width="10.42578125" bestFit="1" customWidth="1"/>
    <col min="10499" max="10499" width="6.28515625" customWidth="1"/>
    <col min="10501" max="10502" width="10.5703125" customWidth="1"/>
    <col min="10503" max="10503" width="9.85546875" customWidth="1"/>
    <col min="10504" max="10504" width="12" customWidth="1"/>
    <col min="10753" max="10753" width="31.85546875" bestFit="1" customWidth="1"/>
    <col min="10754" max="10754" width="10.42578125" bestFit="1" customWidth="1"/>
    <col min="10755" max="10755" width="6.28515625" customWidth="1"/>
    <col min="10757" max="10758" width="10.5703125" customWidth="1"/>
    <col min="10759" max="10759" width="9.85546875" customWidth="1"/>
    <col min="10760" max="10760" width="12" customWidth="1"/>
    <col min="11009" max="11009" width="31.85546875" bestFit="1" customWidth="1"/>
    <col min="11010" max="11010" width="10.42578125" bestFit="1" customWidth="1"/>
    <col min="11011" max="11011" width="6.28515625" customWidth="1"/>
    <col min="11013" max="11014" width="10.5703125" customWidth="1"/>
    <col min="11015" max="11015" width="9.85546875" customWidth="1"/>
    <col min="11016" max="11016" width="12" customWidth="1"/>
    <col min="11265" max="11265" width="31.85546875" bestFit="1" customWidth="1"/>
    <col min="11266" max="11266" width="10.42578125" bestFit="1" customWidth="1"/>
    <col min="11267" max="11267" width="6.28515625" customWidth="1"/>
    <col min="11269" max="11270" width="10.5703125" customWidth="1"/>
    <col min="11271" max="11271" width="9.85546875" customWidth="1"/>
    <col min="11272" max="11272" width="12" customWidth="1"/>
    <col min="11521" max="11521" width="31.85546875" bestFit="1" customWidth="1"/>
    <col min="11522" max="11522" width="10.42578125" bestFit="1" customWidth="1"/>
    <col min="11523" max="11523" width="6.28515625" customWidth="1"/>
    <col min="11525" max="11526" width="10.5703125" customWidth="1"/>
    <col min="11527" max="11527" width="9.85546875" customWidth="1"/>
    <col min="11528" max="11528" width="12" customWidth="1"/>
    <col min="11777" max="11777" width="31.85546875" bestFit="1" customWidth="1"/>
    <col min="11778" max="11778" width="10.42578125" bestFit="1" customWidth="1"/>
    <col min="11779" max="11779" width="6.28515625" customWidth="1"/>
    <col min="11781" max="11782" width="10.5703125" customWidth="1"/>
    <col min="11783" max="11783" width="9.85546875" customWidth="1"/>
    <col min="11784" max="11784" width="12" customWidth="1"/>
    <col min="12033" max="12033" width="31.85546875" bestFit="1" customWidth="1"/>
    <col min="12034" max="12034" width="10.42578125" bestFit="1" customWidth="1"/>
    <col min="12035" max="12035" width="6.28515625" customWidth="1"/>
    <col min="12037" max="12038" width="10.5703125" customWidth="1"/>
    <col min="12039" max="12039" width="9.85546875" customWidth="1"/>
    <col min="12040" max="12040" width="12" customWidth="1"/>
    <col min="12289" max="12289" width="31.85546875" bestFit="1" customWidth="1"/>
    <col min="12290" max="12290" width="10.42578125" bestFit="1" customWidth="1"/>
    <col min="12291" max="12291" width="6.28515625" customWidth="1"/>
    <col min="12293" max="12294" width="10.5703125" customWidth="1"/>
    <col min="12295" max="12295" width="9.85546875" customWidth="1"/>
    <col min="12296" max="12296" width="12" customWidth="1"/>
    <col min="12545" max="12545" width="31.85546875" bestFit="1" customWidth="1"/>
    <col min="12546" max="12546" width="10.42578125" bestFit="1" customWidth="1"/>
    <col min="12547" max="12547" width="6.28515625" customWidth="1"/>
    <col min="12549" max="12550" width="10.5703125" customWidth="1"/>
    <col min="12551" max="12551" width="9.85546875" customWidth="1"/>
    <col min="12552" max="12552" width="12" customWidth="1"/>
    <col min="12801" max="12801" width="31.85546875" bestFit="1" customWidth="1"/>
    <col min="12802" max="12802" width="10.42578125" bestFit="1" customWidth="1"/>
    <col min="12803" max="12803" width="6.28515625" customWidth="1"/>
    <col min="12805" max="12806" width="10.5703125" customWidth="1"/>
    <col min="12807" max="12807" width="9.85546875" customWidth="1"/>
    <col min="12808" max="12808" width="12" customWidth="1"/>
    <col min="13057" max="13057" width="31.85546875" bestFit="1" customWidth="1"/>
    <col min="13058" max="13058" width="10.42578125" bestFit="1" customWidth="1"/>
    <col min="13059" max="13059" width="6.28515625" customWidth="1"/>
    <col min="13061" max="13062" width="10.5703125" customWidth="1"/>
    <col min="13063" max="13063" width="9.85546875" customWidth="1"/>
    <col min="13064" max="13064" width="12" customWidth="1"/>
    <col min="13313" max="13313" width="31.85546875" bestFit="1" customWidth="1"/>
    <col min="13314" max="13314" width="10.42578125" bestFit="1" customWidth="1"/>
    <col min="13315" max="13315" width="6.28515625" customWidth="1"/>
    <col min="13317" max="13318" width="10.5703125" customWidth="1"/>
    <col min="13319" max="13319" width="9.85546875" customWidth="1"/>
    <col min="13320" max="13320" width="12" customWidth="1"/>
    <col min="13569" max="13569" width="31.85546875" bestFit="1" customWidth="1"/>
    <col min="13570" max="13570" width="10.42578125" bestFit="1" customWidth="1"/>
    <col min="13571" max="13571" width="6.28515625" customWidth="1"/>
    <col min="13573" max="13574" width="10.5703125" customWidth="1"/>
    <col min="13575" max="13575" width="9.85546875" customWidth="1"/>
    <col min="13576" max="13576" width="12" customWidth="1"/>
    <col min="13825" max="13825" width="31.85546875" bestFit="1" customWidth="1"/>
    <col min="13826" max="13826" width="10.42578125" bestFit="1" customWidth="1"/>
    <col min="13827" max="13827" width="6.28515625" customWidth="1"/>
    <col min="13829" max="13830" width="10.5703125" customWidth="1"/>
    <col min="13831" max="13831" width="9.85546875" customWidth="1"/>
    <col min="13832" max="13832" width="12" customWidth="1"/>
    <col min="14081" max="14081" width="31.85546875" bestFit="1" customWidth="1"/>
    <col min="14082" max="14082" width="10.42578125" bestFit="1" customWidth="1"/>
    <col min="14083" max="14083" width="6.28515625" customWidth="1"/>
    <col min="14085" max="14086" width="10.5703125" customWidth="1"/>
    <col min="14087" max="14087" width="9.85546875" customWidth="1"/>
    <col min="14088" max="14088" width="12" customWidth="1"/>
    <col min="14337" max="14337" width="31.85546875" bestFit="1" customWidth="1"/>
    <col min="14338" max="14338" width="10.42578125" bestFit="1" customWidth="1"/>
    <col min="14339" max="14339" width="6.28515625" customWidth="1"/>
    <col min="14341" max="14342" width="10.5703125" customWidth="1"/>
    <col min="14343" max="14343" width="9.85546875" customWidth="1"/>
    <col min="14344" max="14344" width="12" customWidth="1"/>
    <col min="14593" max="14593" width="31.85546875" bestFit="1" customWidth="1"/>
    <col min="14594" max="14594" width="10.42578125" bestFit="1" customWidth="1"/>
    <col min="14595" max="14595" width="6.28515625" customWidth="1"/>
    <col min="14597" max="14598" width="10.5703125" customWidth="1"/>
    <col min="14599" max="14599" width="9.85546875" customWidth="1"/>
    <col min="14600" max="14600" width="12" customWidth="1"/>
    <col min="14849" max="14849" width="31.85546875" bestFit="1" customWidth="1"/>
    <col min="14850" max="14850" width="10.42578125" bestFit="1" customWidth="1"/>
    <col min="14851" max="14851" width="6.28515625" customWidth="1"/>
    <col min="14853" max="14854" width="10.5703125" customWidth="1"/>
    <col min="14855" max="14855" width="9.85546875" customWidth="1"/>
    <col min="14856" max="14856" width="12" customWidth="1"/>
    <col min="15105" max="15105" width="31.85546875" bestFit="1" customWidth="1"/>
    <col min="15106" max="15106" width="10.42578125" bestFit="1" customWidth="1"/>
    <col min="15107" max="15107" width="6.28515625" customWidth="1"/>
    <col min="15109" max="15110" width="10.5703125" customWidth="1"/>
    <col min="15111" max="15111" width="9.85546875" customWidth="1"/>
    <col min="15112" max="15112" width="12" customWidth="1"/>
    <col min="15361" max="15361" width="31.85546875" bestFit="1" customWidth="1"/>
    <col min="15362" max="15362" width="10.42578125" bestFit="1" customWidth="1"/>
    <col min="15363" max="15363" width="6.28515625" customWidth="1"/>
    <col min="15365" max="15366" width="10.5703125" customWidth="1"/>
    <col min="15367" max="15367" width="9.85546875" customWidth="1"/>
    <col min="15368" max="15368" width="12" customWidth="1"/>
    <col min="15617" max="15617" width="31.85546875" bestFit="1" customWidth="1"/>
    <col min="15618" max="15618" width="10.42578125" bestFit="1" customWidth="1"/>
    <col min="15619" max="15619" width="6.28515625" customWidth="1"/>
    <col min="15621" max="15622" width="10.5703125" customWidth="1"/>
    <col min="15623" max="15623" width="9.85546875" customWidth="1"/>
    <col min="15624" max="15624" width="12" customWidth="1"/>
    <col min="15873" max="15873" width="31.85546875" bestFit="1" customWidth="1"/>
    <col min="15874" max="15874" width="10.42578125" bestFit="1" customWidth="1"/>
    <col min="15875" max="15875" width="6.28515625" customWidth="1"/>
    <col min="15877" max="15878" width="10.5703125" customWidth="1"/>
    <col min="15879" max="15879" width="9.85546875" customWidth="1"/>
    <col min="15880" max="15880" width="12" customWidth="1"/>
    <col min="16129" max="16129" width="31.85546875" bestFit="1" customWidth="1"/>
    <col min="16130" max="16130" width="10.42578125" bestFit="1" customWidth="1"/>
    <col min="16131" max="16131" width="6.28515625" customWidth="1"/>
    <col min="16133" max="16134" width="10.5703125" customWidth="1"/>
    <col min="16135" max="16135" width="9.85546875" customWidth="1"/>
    <col min="16136" max="16136" width="12" customWidth="1"/>
  </cols>
  <sheetData>
    <row r="1" spans="1:8" ht="18" x14ac:dyDescent="0.25">
      <c r="A1" s="1" t="s">
        <v>0</v>
      </c>
    </row>
    <row r="3" spans="1:8" s="3" customFormat="1" ht="12.75" x14ac:dyDescent="0.2">
      <c r="A3" s="14" t="s">
        <v>1</v>
      </c>
      <c r="B3" s="14"/>
      <c r="C3" s="14"/>
      <c r="D3" s="15" t="s">
        <v>2</v>
      </c>
      <c r="E3" s="15"/>
      <c r="F3" s="15"/>
      <c r="G3" s="15"/>
      <c r="H3" s="15"/>
    </row>
    <row r="4" spans="1:8" ht="30" x14ac:dyDescent="0.25">
      <c r="A4" s="4" t="s">
        <v>3</v>
      </c>
      <c r="B4" s="5">
        <v>7.0000000000000007E-2</v>
      </c>
      <c r="C4" s="6"/>
      <c r="D4" s="7" t="s">
        <v>4</v>
      </c>
      <c r="E4" s="8" t="s">
        <v>5</v>
      </c>
      <c r="F4" s="8" t="s">
        <v>6</v>
      </c>
      <c r="G4" s="8" t="s">
        <v>7</v>
      </c>
      <c r="H4" s="9" t="s">
        <v>8</v>
      </c>
    </row>
    <row r="5" spans="1:8" x14ac:dyDescent="0.25">
      <c r="A5" s="4" t="s">
        <v>9</v>
      </c>
      <c r="B5">
        <v>3</v>
      </c>
      <c r="C5" s="6"/>
      <c r="D5" s="2">
        <v>1</v>
      </c>
      <c r="E5" s="10">
        <f>+B6</f>
        <v>282000</v>
      </c>
      <c r="F5" s="10">
        <f>-PPMT($B$4/12,D5,$B$5*12,$B$6)</f>
        <v>7062.3413160348873</v>
      </c>
      <c r="G5" s="10">
        <f>-IPMT($B$4/12,D5,$B$5*12,$B$6)</f>
        <v>1645</v>
      </c>
      <c r="H5" s="10">
        <f>+E5-F5</f>
        <v>274937.6586839651</v>
      </c>
    </row>
    <row r="6" spans="1:8" x14ac:dyDescent="0.25">
      <c r="A6" s="4" t="s">
        <v>10</v>
      </c>
      <c r="B6" s="10">
        <v>282000</v>
      </c>
      <c r="C6" s="6"/>
      <c r="D6" s="2">
        <v>2</v>
      </c>
      <c r="E6" s="10">
        <f>+H5</f>
        <v>274937.6586839651</v>
      </c>
      <c r="F6" s="10">
        <f t="shared" ref="F6:F40" si="0">-PPMT($B$4/12,D6,$B$5*12,$B$6)</f>
        <v>7103.5383070450898</v>
      </c>
      <c r="G6" s="10">
        <f t="shared" ref="G6:G40" si="1">-IPMT($B$4/12,D6,$B$5*12,$B$6)</f>
        <v>1603.8030089897961</v>
      </c>
      <c r="H6" s="10">
        <f t="shared" ref="H6:H40" si="2">+E6-F6</f>
        <v>267834.12037692004</v>
      </c>
    </row>
    <row r="7" spans="1:8" x14ac:dyDescent="0.25">
      <c r="A7" s="4" t="s">
        <v>11</v>
      </c>
      <c r="B7" s="10">
        <f>-PMT($B$4/12,$B$5*12,B6)</f>
        <v>8707.3413160348882</v>
      </c>
      <c r="C7" s="6"/>
      <c r="D7" s="2">
        <v>3</v>
      </c>
      <c r="E7" s="10">
        <f t="shared" ref="E7:E40" si="3">+H6</f>
        <v>267834.12037692004</v>
      </c>
      <c r="F7" s="10">
        <f t="shared" si="0"/>
        <v>7144.9756138361881</v>
      </c>
      <c r="G7" s="10">
        <f t="shared" si="1"/>
        <v>1562.3657021986999</v>
      </c>
      <c r="H7" s="10">
        <f t="shared" si="2"/>
        <v>260689.14476308384</v>
      </c>
    </row>
    <row r="8" spans="1:8" x14ac:dyDescent="0.25">
      <c r="A8" s="4"/>
      <c r="B8" s="6"/>
      <c r="C8" s="6"/>
      <c r="D8" s="2">
        <v>4</v>
      </c>
      <c r="E8" s="10">
        <f t="shared" si="3"/>
        <v>260689.14476308384</v>
      </c>
      <c r="F8" s="10">
        <f t="shared" si="0"/>
        <v>7186.6546382502329</v>
      </c>
      <c r="G8" s="10">
        <f t="shared" si="1"/>
        <v>1520.6866777846553</v>
      </c>
      <c r="H8" s="10">
        <f t="shared" si="2"/>
        <v>253502.4901248336</v>
      </c>
    </row>
    <row r="9" spans="1:8" x14ac:dyDescent="0.25">
      <c r="A9" s="4" t="s">
        <v>12</v>
      </c>
      <c r="B9" s="10">
        <f>+B6+G41</f>
        <v>313464.28737725603</v>
      </c>
      <c r="C9" s="6"/>
      <c r="D9" s="2">
        <v>5</v>
      </c>
      <c r="E9" s="10">
        <f t="shared" si="3"/>
        <v>253502.4901248336</v>
      </c>
      <c r="F9" s="10">
        <f t="shared" si="0"/>
        <v>7228.5767903066917</v>
      </c>
      <c r="G9" s="10">
        <f t="shared" si="1"/>
        <v>1478.7645257281956</v>
      </c>
      <c r="H9" s="10">
        <f t="shared" si="2"/>
        <v>246273.91333452691</v>
      </c>
    </row>
    <row r="10" spans="1:8" x14ac:dyDescent="0.25">
      <c r="A10" s="4"/>
      <c r="B10" s="11"/>
      <c r="C10" s="6"/>
      <c r="D10" s="2">
        <v>6</v>
      </c>
      <c r="E10" s="10">
        <f t="shared" si="3"/>
        <v>246273.91333452691</v>
      </c>
      <c r="F10" s="10">
        <f t="shared" si="0"/>
        <v>7270.7434882501475</v>
      </c>
      <c r="G10" s="10">
        <f t="shared" si="1"/>
        <v>1436.5978277847398</v>
      </c>
      <c r="H10" s="10">
        <f t="shared" si="2"/>
        <v>239003.16984627675</v>
      </c>
    </row>
    <row r="11" spans="1:8" x14ac:dyDescent="0.25">
      <c r="A11" s="4" t="s">
        <v>13</v>
      </c>
      <c r="B11" s="10">
        <f>136800*3</f>
        <v>410400</v>
      </c>
      <c r="C11" s="6"/>
      <c r="D11" s="2">
        <v>7</v>
      </c>
      <c r="E11" s="10">
        <f t="shared" si="3"/>
        <v>239003.16984627675</v>
      </c>
      <c r="F11" s="10">
        <f t="shared" si="0"/>
        <v>7313.1561585982727</v>
      </c>
      <c r="G11" s="10">
        <f t="shared" si="1"/>
        <v>1394.1851574366142</v>
      </c>
      <c r="H11" s="10">
        <f t="shared" si="2"/>
        <v>231690.01368767847</v>
      </c>
    </row>
    <row r="12" spans="1:8" x14ac:dyDescent="0.25">
      <c r="A12" s="3"/>
      <c r="B12" s="12"/>
      <c r="D12" s="2">
        <v>8</v>
      </c>
      <c r="E12" s="10">
        <f t="shared" si="3"/>
        <v>231690.01368767847</v>
      </c>
      <c r="F12" s="10">
        <f t="shared" si="0"/>
        <v>7355.8162361900968</v>
      </c>
      <c r="G12" s="10">
        <f t="shared" si="1"/>
        <v>1351.5250798447908</v>
      </c>
      <c r="H12" s="10">
        <f t="shared" si="2"/>
        <v>224334.19745148838</v>
      </c>
    </row>
    <row r="13" spans="1:8" x14ac:dyDescent="0.25">
      <c r="A13" s="3" t="s">
        <v>14</v>
      </c>
      <c r="B13" s="10">
        <f>+B11-B9</f>
        <v>96935.712622743973</v>
      </c>
      <c r="D13" s="2">
        <v>9</v>
      </c>
      <c r="E13" s="10">
        <f t="shared" si="3"/>
        <v>224334.19745148838</v>
      </c>
      <c r="F13" s="10">
        <f t="shared" si="0"/>
        <v>7398.7251642345391</v>
      </c>
      <c r="G13" s="10">
        <f t="shared" si="1"/>
        <v>1308.6161518003487</v>
      </c>
      <c r="H13" s="10">
        <f t="shared" si="2"/>
        <v>216935.47228725383</v>
      </c>
    </row>
    <row r="14" spans="1:8" x14ac:dyDescent="0.25">
      <c r="B14" s="12"/>
      <c r="D14" s="2">
        <v>10</v>
      </c>
      <c r="E14" s="10">
        <f t="shared" si="3"/>
        <v>216935.47228725383</v>
      </c>
      <c r="F14" s="10">
        <f t="shared" si="0"/>
        <v>7441.884394359241</v>
      </c>
      <c r="G14" s="10">
        <f t="shared" si="1"/>
        <v>1265.456921675647</v>
      </c>
      <c r="H14" s="10">
        <f t="shared" si="2"/>
        <v>209493.58789289457</v>
      </c>
    </row>
    <row r="15" spans="1:8" x14ac:dyDescent="0.25">
      <c r="D15" s="2">
        <v>11</v>
      </c>
      <c r="E15" s="10">
        <f t="shared" si="3"/>
        <v>209493.58789289457</v>
      </c>
      <c r="F15" s="10">
        <f t="shared" si="0"/>
        <v>7485.295386659669</v>
      </c>
      <c r="G15" s="10">
        <f t="shared" si="1"/>
        <v>1222.0459293752185</v>
      </c>
      <c r="H15" s="10">
        <f t="shared" si="2"/>
        <v>202008.29250623489</v>
      </c>
    </row>
    <row r="16" spans="1:8" x14ac:dyDescent="0.25">
      <c r="D16" s="2">
        <v>12</v>
      </c>
      <c r="E16" s="10">
        <f t="shared" si="3"/>
        <v>202008.29250623489</v>
      </c>
      <c r="F16" s="10">
        <f t="shared" si="0"/>
        <v>7528.9596097485164</v>
      </c>
      <c r="G16" s="10">
        <f t="shared" si="1"/>
        <v>1178.3817062863702</v>
      </c>
      <c r="H16" s="10">
        <f t="shared" si="2"/>
        <v>194479.33289648639</v>
      </c>
    </row>
    <row r="17" spans="2:8" x14ac:dyDescent="0.25">
      <c r="D17" s="2">
        <v>13</v>
      </c>
      <c r="E17" s="10">
        <f t="shared" si="3"/>
        <v>194479.33289648639</v>
      </c>
      <c r="F17" s="10">
        <f t="shared" si="0"/>
        <v>7572.8785408053836</v>
      </c>
      <c r="G17" s="10">
        <f t="shared" si="1"/>
        <v>1134.4627752295039</v>
      </c>
      <c r="H17" s="10">
        <f t="shared" si="2"/>
        <v>186906.45435568099</v>
      </c>
    </row>
    <row r="18" spans="2:8" x14ac:dyDescent="0.25">
      <c r="D18" s="2">
        <v>14</v>
      </c>
      <c r="E18" s="10">
        <f t="shared" si="3"/>
        <v>186906.45435568099</v>
      </c>
      <c r="F18" s="10">
        <f t="shared" si="0"/>
        <v>7617.0536656267477</v>
      </c>
      <c r="G18" s="10">
        <f t="shared" si="1"/>
        <v>1090.2876504081389</v>
      </c>
      <c r="H18" s="10">
        <f t="shared" si="2"/>
        <v>179289.40069005426</v>
      </c>
    </row>
    <row r="19" spans="2:8" x14ac:dyDescent="0.25">
      <c r="B19" s="13"/>
      <c r="D19" s="2">
        <v>15</v>
      </c>
      <c r="E19" s="10">
        <f t="shared" si="3"/>
        <v>179289.40069005426</v>
      </c>
      <c r="F19" s="10">
        <f t="shared" si="0"/>
        <v>7661.4864786762373</v>
      </c>
      <c r="G19" s="10">
        <f t="shared" si="1"/>
        <v>1045.8548373586495</v>
      </c>
      <c r="H19" s="10">
        <f t="shared" si="2"/>
        <v>171627.91421137803</v>
      </c>
    </row>
    <row r="20" spans="2:8" x14ac:dyDescent="0.25">
      <c r="D20" s="2">
        <v>16</v>
      </c>
      <c r="E20" s="10">
        <f t="shared" si="3"/>
        <v>171627.91421137803</v>
      </c>
      <c r="F20" s="10">
        <f t="shared" si="0"/>
        <v>7706.1784831351824</v>
      </c>
      <c r="G20" s="10">
        <f t="shared" si="1"/>
        <v>1001.162832899705</v>
      </c>
      <c r="H20" s="10">
        <f t="shared" si="2"/>
        <v>163921.73572824284</v>
      </c>
    </row>
    <row r="21" spans="2:8" x14ac:dyDescent="0.25">
      <c r="B21" s="13"/>
      <c r="D21" s="2">
        <v>17</v>
      </c>
      <c r="E21" s="10">
        <f t="shared" si="3"/>
        <v>163921.73572824284</v>
      </c>
      <c r="F21" s="10">
        <f t="shared" si="0"/>
        <v>7751.1311909534707</v>
      </c>
      <c r="G21" s="10">
        <f t="shared" si="1"/>
        <v>956.21012508141632</v>
      </c>
      <c r="H21" s="10">
        <f t="shared" si="2"/>
        <v>156170.60453728936</v>
      </c>
    </row>
    <row r="22" spans="2:8" x14ac:dyDescent="0.25">
      <c r="D22" s="2">
        <v>18</v>
      </c>
      <c r="E22" s="10">
        <f t="shared" si="3"/>
        <v>156170.60453728936</v>
      </c>
      <c r="F22" s="10">
        <f t="shared" si="0"/>
        <v>7796.3461229006998</v>
      </c>
      <c r="G22" s="10">
        <f t="shared" si="1"/>
        <v>910.99519313418773</v>
      </c>
      <c r="H22" s="10">
        <f t="shared" si="2"/>
        <v>148374.25841438866</v>
      </c>
    </row>
    <row r="23" spans="2:8" x14ac:dyDescent="0.25">
      <c r="D23" s="2">
        <v>19</v>
      </c>
      <c r="E23" s="10">
        <f t="shared" si="3"/>
        <v>148374.25841438866</v>
      </c>
      <c r="F23" s="10">
        <f t="shared" si="0"/>
        <v>7841.82480861762</v>
      </c>
      <c r="G23" s="10">
        <f t="shared" si="1"/>
        <v>865.51650741726723</v>
      </c>
      <c r="H23" s="10">
        <f t="shared" si="2"/>
        <v>140532.43360577105</v>
      </c>
    </row>
    <row r="24" spans="2:8" x14ac:dyDescent="0.25">
      <c r="D24" s="2">
        <v>20</v>
      </c>
      <c r="E24" s="10">
        <f t="shared" si="3"/>
        <v>140532.43360577105</v>
      </c>
      <c r="F24" s="10">
        <f t="shared" si="0"/>
        <v>7887.56878666789</v>
      </c>
      <c r="G24" s="10">
        <f t="shared" si="1"/>
        <v>819.77252936699779</v>
      </c>
      <c r="H24" s="10">
        <f t="shared" si="2"/>
        <v>132644.86481910315</v>
      </c>
    </row>
    <row r="25" spans="2:8" x14ac:dyDescent="0.25">
      <c r="D25" s="2">
        <v>21</v>
      </c>
      <c r="E25" s="10">
        <f t="shared" si="3"/>
        <v>132644.86481910315</v>
      </c>
      <c r="F25" s="10">
        <f t="shared" si="0"/>
        <v>7933.5796045901188</v>
      </c>
      <c r="G25" s="10">
        <f t="shared" si="1"/>
        <v>773.76171144476825</v>
      </c>
      <c r="H25" s="10">
        <f t="shared" si="2"/>
        <v>124711.28521451303</v>
      </c>
    </row>
    <row r="26" spans="2:8" x14ac:dyDescent="0.25">
      <c r="D26" s="2">
        <v>22</v>
      </c>
      <c r="E26" s="10">
        <f t="shared" si="3"/>
        <v>124711.28521451303</v>
      </c>
      <c r="F26" s="10">
        <f t="shared" si="0"/>
        <v>7979.8588189502279</v>
      </c>
      <c r="G26" s="10">
        <f t="shared" si="1"/>
        <v>727.48249708465926</v>
      </c>
      <c r="H26" s="10">
        <f t="shared" si="2"/>
        <v>116731.4263955628</v>
      </c>
    </row>
    <row r="27" spans="2:8" x14ac:dyDescent="0.25">
      <c r="D27" s="2">
        <v>23</v>
      </c>
      <c r="E27" s="10">
        <f t="shared" si="3"/>
        <v>116731.4263955628</v>
      </c>
      <c r="F27" s="10">
        <f t="shared" si="0"/>
        <v>8026.4079953941045</v>
      </c>
      <c r="G27" s="10">
        <f t="shared" si="1"/>
        <v>680.93332064078288</v>
      </c>
      <c r="H27" s="10">
        <f t="shared" si="2"/>
        <v>108705.01840016869</v>
      </c>
    </row>
    <row r="28" spans="2:8" x14ac:dyDescent="0.25">
      <c r="D28" s="2">
        <v>24</v>
      </c>
      <c r="E28" s="10">
        <f t="shared" si="3"/>
        <v>108705.01840016869</v>
      </c>
      <c r="F28" s="10">
        <f t="shared" si="0"/>
        <v>8073.2287087005698</v>
      </c>
      <c r="G28" s="10">
        <f t="shared" si="1"/>
        <v>634.11260733431732</v>
      </c>
      <c r="H28" s="10">
        <f t="shared" si="2"/>
        <v>100631.78969146812</v>
      </c>
    </row>
    <row r="29" spans="2:8" x14ac:dyDescent="0.25">
      <c r="D29" s="2">
        <v>25</v>
      </c>
      <c r="E29" s="10">
        <f t="shared" si="3"/>
        <v>100631.78969146812</v>
      </c>
      <c r="F29" s="10">
        <f t="shared" si="0"/>
        <v>8120.3225428346559</v>
      </c>
      <c r="G29" s="10">
        <f t="shared" si="1"/>
        <v>587.01877320023061</v>
      </c>
      <c r="H29" s="10">
        <f t="shared" si="2"/>
        <v>92511.46714863347</v>
      </c>
    </row>
    <row r="30" spans="2:8" x14ac:dyDescent="0.25">
      <c r="D30" s="2">
        <v>26</v>
      </c>
      <c r="E30" s="10">
        <f t="shared" si="3"/>
        <v>92511.46714863347</v>
      </c>
      <c r="F30" s="10">
        <f t="shared" si="0"/>
        <v>8167.691091001192</v>
      </c>
      <c r="G30" s="10">
        <f t="shared" si="1"/>
        <v>539.65022503369505</v>
      </c>
      <c r="H30" s="10">
        <f t="shared" si="2"/>
        <v>84343.776057632276</v>
      </c>
    </row>
    <row r="31" spans="2:8" x14ac:dyDescent="0.25">
      <c r="D31" s="2">
        <v>27</v>
      </c>
      <c r="E31" s="10">
        <f t="shared" si="3"/>
        <v>84343.776057632276</v>
      </c>
      <c r="F31" s="10">
        <f t="shared" si="0"/>
        <v>8215.3359556986998</v>
      </c>
      <c r="G31" s="10">
        <f t="shared" si="1"/>
        <v>492.00536033618812</v>
      </c>
      <c r="H31" s="10">
        <f t="shared" si="2"/>
        <v>76128.440101933578</v>
      </c>
    </row>
    <row r="32" spans="2:8" x14ac:dyDescent="0.25">
      <c r="D32" s="2">
        <v>28</v>
      </c>
      <c r="E32" s="10">
        <f t="shared" si="3"/>
        <v>76128.440101933578</v>
      </c>
      <c r="F32" s="10">
        <f t="shared" si="0"/>
        <v>8263.2587487736091</v>
      </c>
      <c r="G32" s="10">
        <f t="shared" si="1"/>
        <v>444.08256726127917</v>
      </c>
      <c r="H32" s="10">
        <f t="shared" si="2"/>
        <v>67865.181353159976</v>
      </c>
    </row>
    <row r="33" spans="4:8" x14ac:dyDescent="0.25">
      <c r="D33" s="2">
        <v>29</v>
      </c>
      <c r="E33" s="10">
        <f t="shared" si="3"/>
        <v>67865.181353159976</v>
      </c>
      <c r="F33" s="10">
        <f t="shared" si="0"/>
        <v>8311.4610914747882</v>
      </c>
      <c r="G33" s="10">
        <f t="shared" si="1"/>
        <v>395.88022456009963</v>
      </c>
      <c r="H33" s="10">
        <f t="shared" si="2"/>
        <v>59553.720261685186</v>
      </c>
    </row>
    <row r="34" spans="4:8" x14ac:dyDescent="0.25">
      <c r="D34" s="2">
        <v>30</v>
      </c>
      <c r="E34" s="10">
        <f t="shared" si="3"/>
        <v>59553.720261685186</v>
      </c>
      <c r="F34" s="10">
        <f t="shared" si="0"/>
        <v>8359.9446145083912</v>
      </c>
      <c r="G34" s="10">
        <f t="shared" si="1"/>
        <v>347.39670152649666</v>
      </c>
      <c r="H34" s="10">
        <f t="shared" si="2"/>
        <v>51193.775647176793</v>
      </c>
    </row>
    <row r="35" spans="4:8" x14ac:dyDescent="0.25">
      <c r="D35" s="2">
        <v>31</v>
      </c>
      <c r="E35" s="10">
        <f t="shared" si="3"/>
        <v>51193.775647176793</v>
      </c>
      <c r="F35" s="10">
        <f t="shared" si="0"/>
        <v>8408.7109580930228</v>
      </c>
      <c r="G35" s="10">
        <f t="shared" si="1"/>
        <v>298.63035794186447</v>
      </c>
      <c r="H35" s="10">
        <f t="shared" si="2"/>
        <v>42785.064689083767</v>
      </c>
    </row>
    <row r="36" spans="4:8" x14ac:dyDescent="0.25">
      <c r="D36" s="2">
        <v>32</v>
      </c>
      <c r="E36" s="10">
        <f t="shared" si="3"/>
        <v>42785.064689083767</v>
      </c>
      <c r="F36" s="10">
        <f t="shared" si="0"/>
        <v>8457.7617720152321</v>
      </c>
      <c r="G36" s="10">
        <f t="shared" si="1"/>
        <v>249.57954401965515</v>
      </c>
      <c r="H36" s="10">
        <f t="shared" si="2"/>
        <v>34327.302917068533</v>
      </c>
    </row>
    <row r="37" spans="4:8" x14ac:dyDescent="0.25">
      <c r="D37" s="2">
        <v>33</v>
      </c>
      <c r="E37" s="10">
        <f t="shared" si="3"/>
        <v>34327.302917068533</v>
      </c>
      <c r="F37" s="10">
        <f t="shared" si="0"/>
        <v>8507.0987156853207</v>
      </c>
      <c r="G37" s="10">
        <f t="shared" si="1"/>
        <v>200.24260034956632</v>
      </c>
      <c r="H37" s="10">
        <f t="shared" si="2"/>
        <v>25820.204201383211</v>
      </c>
    </row>
    <row r="38" spans="4:8" x14ac:dyDescent="0.25">
      <c r="D38" s="2">
        <v>34</v>
      </c>
      <c r="E38" s="10">
        <f t="shared" si="3"/>
        <v>25820.204201383211</v>
      </c>
      <c r="F38" s="10">
        <f t="shared" si="0"/>
        <v>8556.7234581934863</v>
      </c>
      <c r="G38" s="10">
        <f t="shared" si="1"/>
        <v>150.61785784140193</v>
      </c>
      <c r="H38" s="10">
        <f t="shared" si="2"/>
        <v>17263.480743189724</v>
      </c>
    </row>
    <row r="39" spans="4:8" x14ac:dyDescent="0.25">
      <c r="D39" s="2">
        <v>35</v>
      </c>
      <c r="E39" s="10">
        <f t="shared" si="3"/>
        <v>17263.480743189724</v>
      </c>
      <c r="F39" s="10">
        <f t="shared" si="0"/>
        <v>8606.6376783662818</v>
      </c>
      <c r="G39" s="10">
        <f t="shared" si="1"/>
        <v>100.70363766860658</v>
      </c>
      <c r="H39" s="10">
        <f t="shared" si="2"/>
        <v>8656.8430648234425</v>
      </c>
    </row>
    <row r="40" spans="4:8" x14ac:dyDescent="0.25">
      <c r="D40" s="2">
        <v>36</v>
      </c>
      <c r="E40" s="10">
        <f t="shared" si="3"/>
        <v>8656.8430648234425</v>
      </c>
      <c r="F40" s="10">
        <f t="shared" si="0"/>
        <v>8656.8430648234171</v>
      </c>
      <c r="G40" s="10">
        <f t="shared" si="1"/>
        <v>50.498251211469949</v>
      </c>
      <c r="H40" s="10">
        <f t="shared" si="2"/>
        <v>2.5465851649641991E-11</v>
      </c>
    </row>
    <row r="41" spans="4:8" x14ac:dyDescent="0.25">
      <c r="G41" s="10">
        <f>SUM(G5:G40)</f>
        <v>31464.287377256031</v>
      </c>
    </row>
  </sheetData>
  <mergeCells count="2">
    <mergeCell ref="A3:C3"/>
    <mergeCell ref="D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Varianta 1</vt:lpstr>
      <vt:lpstr>Varianta 2</vt:lpstr>
      <vt:lpstr>Varianta 3</vt:lpstr>
    </vt:vector>
  </TitlesOfParts>
  <Company>Roska Karviná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Hledání řešení</dc:title>
  <dc:creator>Kateřina Slaninová</dc:creator>
  <cp:lastModifiedBy>educanet</cp:lastModifiedBy>
  <dcterms:created xsi:type="dcterms:W3CDTF">2009-03-26T10:45:37Z</dcterms:created>
  <dcterms:modified xsi:type="dcterms:W3CDTF">2020-05-14T15:38:08Z</dcterms:modified>
</cp:coreProperties>
</file>