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test_edition\github_repo\oil-gas-folder\doc\论文图与数据\定量评价\"/>
    </mc:Choice>
  </mc:AlternateContent>
  <xr:revisionPtr revIDLastSave="0" documentId="13_ncr:1_{BADDBD55-E71E-4C62-BFED-D99EF0943E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1" l="1"/>
  <c r="J9" i="1"/>
  <c r="H17" i="1"/>
  <c r="H28" i="1"/>
  <c r="H26" i="1"/>
  <c r="H25" i="1"/>
  <c r="H24" i="1"/>
  <c r="H23" i="1"/>
  <c r="H22" i="1"/>
  <c r="H21" i="1"/>
  <c r="H20" i="1"/>
  <c r="I21" i="1" s="1"/>
  <c r="H19" i="1"/>
  <c r="H18" i="1"/>
  <c r="H14" i="1"/>
  <c r="H15" i="1"/>
  <c r="H16" i="1"/>
  <c r="H13" i="1"/>
  <c r="H4" i="1"/>
  <c r="H5" i="1"/>
  <c r="H6" i="1"/>
  <c r="H7" i="1"/>
  <c r="H8" i="1"/>
  <c r="I7" i="1" s="1"/>
  <c r="H3" i="1"/>
  <c r="I3" i="1" l="1"/>
  <c r="I5" i="1"/>
  <c r="I26" i="1"/>
  <c r="I16" i="1"/>
  <c r="J8" i="1"/>
  <c r="J26" i="1" l="1"/>
</calcChain>
</file>

<file path=xl/sharedStrings.xml><?xml version="1.0" encoding="utf-8"?>
<sst xmlns="http://schemas.openxmlformats.org/spreadsheetml/2006/main" count="35" uniqueCount="22">
  <si>
    <t>北二二辅运</t>
    <phoneticPr fontId="1" type="noConversion"/>
  </si>
  <si>
    <t>4号钻场</t>
    <phoneticPr fontId="1" type="noConversion"/>
  </si>
  <si>
    <t>7#钻孔</t>
    <phoneticPr fontId="1" type="noConversion"/>
  </si>
  <si>
    <t>3#钻孔</t>
    <phoneticPr fontId="1" type="noConversion"/>
  </si>
  <si>
    <t>浓度</t>
    <phoneticPr fontId="1" type="noConversion"/>
  </si>
  <si>
    <t>流量</t>
    <phoneticPr fontId="1" type="noConversion"/>
  </si>
  <si>
    <t>6号钻场</t>
    <phoneticPr fontId="1" type="noConversion"/>
  </si>
  <si>
    <t>6#钻孔</t>
    <phoneticPr fontId="1" type="noConversion"/>
  </si>
  <si>
    <t>8号钻场</t>
    <phoneticPr fontId="1" type="noConversion"/>
  </si>
  <si>
    <t>2#钻孔</t>
    <phoneticPr fontId="1" type="noConversion"/>
  </si>
  <si>
    <t>5#钻孔</t>
    <phoneticPr fontId="1" type="noConversion"/>
  </si>
  <si>
    <t>初抽日期</t>
    <phoneticPr fontId="1" type="noConversion"/>
  </si>
  <si>
    <t>初始浓度</t>
    <phoneticPr fontId="1" type="noConversion"/>
  </si>
  <si>
    <t>34号钻场</t>
    <phoneticPr fontId="1" type="noConversion"/>
  </si>
  <si>
    <t>29号钻场</t>
    <phoneticPr fontId="1" type="noConversion"/>
  </si>
  <si>
    <t>27号钻场</t>
    <phoneticPr fontId="1" type="noConversion"/>
  </si>
  <si>
    <t>平均单孔抽采量(m3/min)</t>
    <phoneticPr fontId="1" type="noConversion"/>
  </si>
  <si>
    <t>单孔抽采量(m3/min)</t>
    <phoneticPr fontId="1" type="noConversion"/>
  </si>
  <si>
    <t>北二</t>
    <phoneticPr fontId="1" type="noConversion"/>
  </si>
  <si>
    <t>413采场</t>
    <phoneticPr fontId="1" type="noConversion"/>
  </si>
  <si>
    <t>215采场</t>
    <phoneticPr fontId="1" type="noConversion"/>
  </si>
  <si>
    <t>41号钻场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</si>
</sst>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4" fontId="0" fillId="0" borderId="0" xfId="0" applyNumberFormat="1"/>
    <xf numFmtId="0" fontId="0" fillId="0" borderId="0" xfId="0" applyNumberFormat="1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5314960629922"/>
          <c:y val="5.0925925925925923E-2"/>
          <c:w val="0.81006496062992128"/>
          <c:h val="0.7814895013123359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1519466316710408E-2"/>
                  <c:y val="2.453339165937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宋体" panose="02010600030101010101" pitchFamily="2" charset="-122"/>
                      <a:ea typeface="宋体" panose="02010600030101010101" pitchFamily="2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[1]Sheet1!$D$1</c:f>
              <c:numCache>
                <c:formatCode>General</c:formatCode>
                <c:ptCount val="1"/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1.4200000000000001E-2</c:v>
                </c:pt>
                <c:pt idx="2">
                  <c:v>1.362E-2</c:v>
                </c:pt>
                <c:pt idx="4">
                  <c:v>4.9850000000000005E-2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B-4314-A2D2-FCD3C5BC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70784"/>
        <c:axId val="1870558864"/>
      </c:scatterChart>
      <c:valAx>
        <c:axId val="183257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钻孔初采时间</a:t>
                </a:r>
                <a:r>
                  <a:rPr lang="en-US"/>
                  <a:t>(</a:t>
                </a:r>
                <a:r>
                  <a:rPr lang="zh-CN"/>
                  <a:t>月</a:t>
                </a:r>
                <a:r>
                  <a:rPr lang="en-US"/>
                  <a:t>/</a:t>
                </a:r>
                <a:r>
                  <a:rPr lang="zh-CN"/>
                  <a:t>日</a:t>
                </a:r>
                <a:r>
                  <a:rPr lang="en-US"/>
                  <a:t>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5169663167104118"/>
              <c:y val="0.92129629629629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m/d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870558864"/>
        <c:crosses val="autoZero"/>
        <c:crossBetween val="midCat"/>
      </c:valAx>
      <c:valAx>
        <c:axId val="18705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抽采流量</a:t>
                </a:r>
                <a:r>
                  <a:rPr lang="en-US"/>
                  <a:t>(m3/min)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2500000000000005E-3"/>
              <c:y val="0.32130030621172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83257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5314960629922"/>
          <c:y val="5.0925925925925923E-2"/>
          <c:w val="0.81006496062992128"/>
          <c:h val="0.7814895013123359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1519466316710408E-2"/>
                  <c:y val="2.453339165937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宋体" panose="02010600030101010101" pitchFamily="2" charset="-122"/>
                      <a:ea typeface="宋体" panose="02010600030101010101" pitchFamily="2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Sheet1!$D$16:$D$26</c:f>
              <c:numCache>
                <c:formatCode>General</c:formatCode>
                <c:ptCount val="11"/>
                <c:pt idx="0">
                  <c:v>1</c:v>
                </c:pt>
                <c:pt idx="5">
                  <c:v>2</c:v>
                </c:pt>
                <c:pt idx="10">
                  <c:v>3</c:v>
                </c:pt>
              </c:numCache>
            </c:numRef>
          </c:xVal>
          <c:yVal>
            <c:numRef>
              <c:f>Sheet1!$I$16:$I$26</c:f>
              <c:numCache>
                <c:formatCode>General</c:formatCode>
                <c:ptCount val="11"/>
                <c:pt idx="0">
                  <c:v>6.7379999999999995E-2</c:v>
                </c:pt>
                <c:pt idx="5">
                  <c:v>7.3700000000000002E-2</c:v>
                </c:pt>
                <c:pt idx="10">
                  <c:v>0.10000800000000001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49-4ADF-B883-C4BC2E76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570784"/>
        <c:axId val="1870558864"/>
      </c:scatterChart>
      <c:valAx>
        <c:axId val="183257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钻孔初采时间</a:t>
                </a:r>
                <a:r>
                  <a:rPr lang="en-US"/>
                  <a:t>(</a:t>
                </a:r>
                <a:r>
                  <a:rPr lang="zh-CN"/>
                  <a:t>月</a:t>
                </a:r>
                <a:r>
                  <a:rPr lang="en-US"/>
                  <a:t>/</a:t>
                </a:r>
                <a:r>
                  <a:rPr lang="zh-CN"/>
                  <a:t>日</a:t>
                </a:r>
                <a:r>
                  <a:rPr lang="en-US"/>
                  <a:t>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5169663167104118"/>
              <c:y val="0.92129629629629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m/d;@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870558864"/>
        <c:crosses val="autoZero"/>
        <c:crossBetween val="midCat"/>
      </c:valAx>
      <c:valAx>
        <c:axId val="18705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抽采流量</a:t>
                </a:r>
                <a:r>
                  <a:rPr lang="en-US"/>
                  <a:t>(m3/min)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1.2500000000000005E-3"/>
              <c:y val="0.32130030621172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83257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6933508311458"/>
          <c:y val="5.0820050820050817E-2"/>
          <c:w val="0.75352799650043745"/>
          <c:h val="0.80951720951720951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square"/>
            <c:size val="6"/>
            <c:spPr>
              <a:noFill/>
              <a:ln>
                <a:solidFill>
                  <a:schemeClr val="accent2"/>
                </a:solidFill>
              </a:ln>
            </c:spPr>
          </c:marker>
          <c:yVal>
            <c:numRef>
              <c:f>Sheet1!$V$13:$AA$13</c:f>
              <c:numCache>
                <c:formatCode>General</c:formatCode>
                <c:ptCount val="6"/>
                <c:pt idx="0">
                  <c:v>8.2400000000000008E-3</c:v>
                </c:pt>
                <c:pt idx="1">
                  <c:v>2.0160000000000001E-2</c:v>
                </c:pt>
                <c:pt idx="2">
                  <c:v>2.3279999999999999E-2</c:v>
                </c:pt>
                <c:pt idx="3">
                  <c:v>3.96E-3</c:v>
                </c:pt>
                <c:pt idx="4">
                  <c:v>9.2500000000000013E-2</c:v>
                </c:pt>
                <c:pt idx="5">
                  <c:v>7.1999999999999998E-3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8A2-4938-86E9-64123BF55A3C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>
                <a:solidFill>
                  <a:schemeClr val="accent1"/>
                </a:solidFill>
              </a:ln>
            </c:spPr>
          </c:marker>
          <c:yVal>
            <c:numRef>
              <c:f>Sheet1!$V$14:$AI$14</c:f>
              <c:numCache>
                <c:formatCode>General</c:formatCode>
                <c:ptCount val="14"/>
                <c:pt idx="0">
                  <c:v>0.14432</c:v>
                </c:pt>
                <c:pt idx="1">
                  <c:v>3.0400000000000002E-3</c:v>
                </c:pt>
                <c:pt idx="2">
                  <c:v>1.9200000000000002E-2</c:v>
                </c:pt>
                <c:pt idx="3">
                  <c:v>0.10295999999999998</c:v>
                </c:pt>
                <c:pt idx="4">
                  <c:v>8.4600000000000005E-3</c:v>
                </c:pt>
                <c:pt idx="5">
                  <c:v>1.508E-2</c:v>
                </c:pt>
                <c:pt idx="6">
                  <c:v>7.6880000000000004E-2</c:v>
                </c:pt>
                <c:pt idx="7">
                  <c:v>0.13769999999999999</c:v>
                </c:pt>
                <c:pt idx="8">
                  <c:v>0.13038</c:v>
                </c:pt>
                <c:pt idx="9">
                  <c:v>5.0599999999999999E-2</c:v>
                </c:pt>
                <c:pt idx="10">
                  <c:v>2.3980000000000005E-2</c:v>
                </c:pt>
                <c:pt idx="11">
                  <c:v>0.21749999999999997</c:v>
                </c:pt>
                <c:pt idx="12">
                  <c:v>0.19949999999999998</c:v>
                </c:pt>
                <c:pt idx="13">
                  <c:v>8.4600000000000005E-3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A2-4938-86E9-64123BF55A3C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chemeClr val="accent4"/>
                </a:solidFill>
              </a:ln>
            </c:spPr>
          </c:marker>
          <c:yVal>
            <c:numRef>
              <c:f>Sheet1!$V$15:$Y$15</c:f>
              <c:numCache>
                <c:formatCode>General</c:formatCode>
                <c:ptCount val="4"/>
                <c:pt idx="0">
                  <c:v>3.1539999999999999E-2</c:v>
                </c:pt>
                <c:pt idx="1">
                  <c:v>1.5599999999999999E-2</c:v>
                </c:pt>
                <c:pt idx="2">
                  <c:v>2.1399999999999999E-2</c:v>
                </c:pt>
                <c:pt idx="3">
                  <c:v>1.2999999999999999E-3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8A2-4938-86E9-64123BF55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1696"/>
        <c:axId val="519817504"/>
      </c:scatterChart>
      <c:scatterChart>
        <c:scatterStyle val="lineMarker"/>
        <c:varyColors val="0"/>
        <c:ser>
          <c:idx val="1"/>
          <c:order val="2"/>
          <c:spPr>
            <a:ln w="19050">
              <a:noFill/>
            </a:ln>
          </c:spPr>
          <c:yVal>
            <c:numRef>
              <c:f>Sheet1!$V$19:$Z$19</c:f>
              <c:numCache>
                <c:formatCode>General</c:formatCode>
                <c:ptCount val="5"/>
                <c:pt idx="0">
                  <c:v>0.43</c:v>
                </c:pt>
                <c:pt idx="1">
                  <c:v>0.44</c:v>
                </c:pt>
                <c:pt idx="2">
                  <c:v>0.42</c:v>
                </c:pt>
                <c:pt idx="3">
                  <c:v>0.35</c:v>
                </c:pt>
                <c:pt idx="4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A2-4938-86E9-64123BF55A3C}"/>
            </c:ext>
          </c:extLst>
        </c:ser>
        <c:ser>
          <c:idx val="0"/>
          <c:order val="3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Sheet1!$V$20:$AB$20</c:f>
              <c:numCache>
                <c:formatCode>General</c:formatCode>
                <c:ptCount val="7"/>
                <c:pt idx="0">
                  <c:v>0.2</c:v>
                </c:pt>
                <c:pt idx="1">
                  <c:v>0.31</c:v>
                </c:pt>
                <c:pt idx="2">
                  <c:v>0.49</c:v>
                </c:pt>
                <c:pt idx="3">
                  <c:v>0.48</c:v>
                </c:pt>
                <c:pt idx="4">
                  <c:v>0.59</c:v>
                </c:pt>
                <c:pt idx="5">
                  <c:v>0.31</c:v>
                </c:pt>
                <c:pt idx="6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8A2-4938-86E9-64123BF55A3C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triangle"/>
            <c:size val="6"/>
            <c:spPr>
              <a:solidFill>
                <a:schemeClr val="accent4"/>
              </a:solidFill>
              <a:ln>
                <a:noFill/>
              </a:ln>
            </c:spPr>
          </c:marker>
          <c:yVal>
            <c:numRef>
              <c:f>Sheet1!$V$21:$Z$21</c:f>
              <c:numCache>
                <c:formatCode>General</c:formatCode>
                <c:ptCount val="5"/>
                <c:pt idx="0">
                  <c:v>0.19</c:v>
                </c:pt>
                <c:pt idx="1">
                  <c:v>0.34</c:v>
                </c:pt>
                <c:pt idx="2">
                  <c:v>0.15</c:v>
                </c:pt>
                <c:pt idx="3">
                  <c:v>0.13</c:v>
                </c:pt>
                <c:pt idx="4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8A2-4938-86E9-64123BF55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94624"/>
        <c:axId val="519790464"/>
      </c:scatterChart>
      <c:valAx>
        <c:axId val="5198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区域</a:t>
                </a:r>
              </a:p>
            </c:rich>
          </c:tx>
          <c:layout>
            <c:manualLayout>
              <c:xMode val="edge"/>
              <c:yMode val="edge"/>
              <c:x val="0.46160870516185465"/>
              <c:y val="0.92353892353892353"/>
            </c:manualLayout>
          </c:layout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519817504"/>
        <c:crosses val="autoZero"/>
        <c:crossBetween val="midCat"/>
      </c:valAx>
      <c:valAx>
        <c:axId val="5198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油型气抽采纯量（</a:t>
                </a:r>
                <a:r>
                  <a:rPr lang="en-US"/>
                  <a:t>m3/min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0"/>
              <c:y val="5.4987877035121133E-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519801696"/>
        <c:crosses val="autoZero"/>
        <c:crossBetween val="midCat"/>
      </c:valAx>
      <c:valAx>
        <c:axId val="51979046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油型气危险性涌出指标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55555555555556"/>
              <c:y val="0.20101640101640106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519794624"/>
        <c:crosses val="max"/>
        <c:crossBetween val="midCat"/>
      </c:valAx>
      <c:valAx>
        <c:axId val="519794624"/>
        <c:scaling>
          <c:orientation val="minMax"/>
        </c:scaling>
        <c:delete val="1"/>
        <c:axPos val="b"/>
        <c:majorTickMark val="out"/>
        <c:minorTickMark val="none"/>
        <c:tickLblPos val="nextTo"/>
        <c:crossAx val="51979046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6933508311458"/>
          <c:y val="5.0820050820050817E-2"/>
          <c:w val="0.75352799650043745"/>
          <c:h val="0.80951720951720951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square"/>
            <c:size val="6"/>
            <c:spPr>
              <a:noFill/>
              <a:ln>
                <a:solidFill>
                  <a:schemeClr val="accent2"/>
                </a:solidFill>
              </a:ln>
            </c:spPr>
          </c:marker>
          <c:yVal>
            <c:numRef>
              <c:f>Sheet1!$V$13:$AA$13</c:f>
              <c:numCache>
                <c:formatCode>General</c:formatCode>
                <c:ptCount val="6"/>
                <c:pt idx="0">
                  <c:v>8.2400000000000008E-3</c:v>
                </c:pt>
                <c:pt idx="1">
                  <c:v>2.0160000000000001E-2</c:v>
                </c:pt>
                <c:pt idx="2">
                  <c:v>2.3279999999999999E-2</c:v>
                </c:pt>
                <c:pt idx="3">
                  <c:v>3.96E-3</c:v>
                </c:pt>
                <c:pt idx="4">
                  <c:v>9.2500000000000013E-2</c:v>
                </c:pt>
                <c:pt idx="5">
                  <c:v>7.1999999999999998E-3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6-407B-A63C-5B8EC308DF88}"/>
            </c:ext>
          </c:extLst>
        </c:ser>
        <c:ser>
          <c:idx val="5"/>
          <c:order val="1"/>
          <c:spPr>
            <a:ln w="19050">
              <a:noFill/>
            </a:ln>
          </c:spPr>
          <c:marker>
            <c:symbol val="triangle"/>
            <c:size val="6"/>
            <c:spPr>
              <a:noFill/>
              <a:ln>
                <a:solidFill>
                  <a:schemeClr val="accent4"/>
                </a:solidFill>
              </a:ln>
            </c:spPr>
          </c:marker>
          <c:yVal>
            <c:numRef>
              <c:f>Sheet1!$V$15:$Y$15</c:f>
              <c:numCache>
                <c:formatCode>General</c:formatCode>
                <c:ptCount val="4"/>
                <c:pt idx="0">
                  <c:v>3.1539999999999999E-2</c:v>
                </c:pt>
                <c:pt idx="1">
                  <c:v>1.5599999999999999E-2</c:v>
                </c:pt>
                <c:pt idx="2">
                  <c:v>2.1399999999999999E-2</c:v>
                </c:pt>
                <c:pt idx="3">
                  <c:v>1.2999999999999999E-3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6-407B-A63C-5B8EC308D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01696"/>
        <c:axId val="519817504"/>
      </c:scatterChart>
      <c:valAx>
        <c:axId val="51980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区域</a:t>
                </a:r>
              </a:p>
            </c:rich>
          </c:tx>
          <c:layout>
            <c:manualLayout>
              <c:xMode val="edge"/>
              <c:yMode val="edge"/>
              <c:x val="0.46160870516185465"/>
              <c:y val="0.92353892353892353"/>
            </c:manualLayout>
          </c:layout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519817504"/>
        <c:crosses val="autoZero"/>
        <c:crossBetween val="midCat"/>
      </c:valAx>
      <c:valAx>
        <c:axId val="5198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油型气抽采纯量（</a:t>
                </a:r>
                <a:r>
                  <a:rPr lang="en-US"/>
                  <a:t>m3/min</a:t>
                </a:r>
                <a:r>
                  <a:rPr lang="zh-CN"/>
                  <a:t>）</a:t>
                </a:r>
              </a:p>
            </c:rich>
          </c:tx>
          <c:layout>
            <c:manualLayout>
              <c:xMode val="edge"/>
              <c:yMode val="edge"/>
              <c:x val="0"/>
              <c:y val="5.4987877035121133E-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51980169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宋体" panose="02010600030101010101" pitchFamily="2" charset="-122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487680</xdr:colOff>
      <xdr:row>0</xdr:row>
      <xdr:rowOff>0</xdr:rowOff>
    </xdr:from>
    <xdr:to>
      <xdr:col>18</xdr:col>
      <xdr:colOff>365760</xdr:colOff>
      <xdr:row>15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6D9319-5827-457C-9A9D-AE520D791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17</xdr:col>
      <xdr:colOff>548640</xdr:colOff>
      <xdr:row>37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A646EB2-DCC3-4AE2-AA00-410623B009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129540</xdr:colOff>
      <xdr:row>29</xdr:row>
      <xdr:rowOff>129539</xdr:rowOff>
    </xdr:from>
    <xdr:to>
      <xdr:col>25</xdr:col>
      <xdr:colOff>7620</xdr:colOff>
      <xdr:row>45</xdr:row>
      <xdr:rowOff>11429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1CB4269-E7ED-4CD6-AD40-D71BB0070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25</xdr:row>
      <xdr:rowOff>0</xdr:rowOff>
    </xdr:from>
    <xdr:to>
      <xdr:col>32</xdr:col>
      <xdr:colOff>548640</xdr:colOff>
      <xdr:row>40</xdr:row>
      <xdr:rowOff>47625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CEC63E4-E2EC-4AC2-8E48-AD807ABFF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5311;&#21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tabSelected="1" zoomScaleNormal="100" workbookViewId="0">
      <selection activeCell="I31" sqref="I31"/>
    </sheetView>
  </sheetViews>
  <sheetFormatPr defaultRowHeight="14.25" x14ac:dyDescent="0.2"/>
  <cols>
    <col min="3" max="3" width="9.25" bestFit="1" customWidth="1"/>
    <col min="4" max="4" width="9.25" style="3" customWidth="1"/>
  </cols>
  <sheetData>
    <row r="1" spans="1:35" x14ac:dyDescent="0.2">
      <c r="A1" t="s">
        <v>0</v>
      </c>
    </row>
    <row r="2" spans="1:35" x14ac:dyDescent="0.2">
      <c r="C2" t="s">
        <v>11</v>
      </c>
      <c r="E2" t="s">
        <v>12</v>
      </c>
      <c r="F2" t="s">
        <v>4</v>
      </c>
      <c r="G2" t="s">
        <v>5</v>
      </c>
      <c r="H2" t="s">
        <v>17</v>
      </c>
      <c r="I2" t="s">
        <v>16</v>
      </c>
      <c r="J2" t="s">
        <v>16</v>
      </c>
    </row>
    <row r="3" spans="1:35" x14ac:dyDescent="0.2">
      <c r="A3" t="s">
        <v>1</v>
      </c>
      <c r="B3" t="s">
        <v>3</v>
      </c>
      <c r="C3" s="2">
        <v>44567</v>
      </c>
      <c r="D3" s="3">
        <v>1</v>
      </c>
      <c r="E3">
        <v>15</v>
      </c>
      <c r="F3" s="1">
        <v>4.0000000000000001E-3</v>
      </c>
      <c r="G3">
        <v>2.06</v>
      </c>
      <c r="H3">
        <f>G3*F3</f>
        <v>8.2400000000000008E-3</v>
      </c>
      <c r="I3">
        <f>(H4+H3)/2</f>
        <v>1.4200000000000001E-2</v>
      </c>
    </row>
    <row r="4" spans="1:35" x14ac:dyDescent="0.2">
      <c r="B4" t="s">
        <v>2</v>
      </c>
      <c r="E4">
        <v>75</v>
      </c>
      <c r="F4" s="1">
        <v>8.4000000000000005E-2</v>
      </c>
      <c r="G4">
        <v>0.24</v>
      </c>
      <c r="H4">
        <f t="shared" ref="H4:H8" si="0">G4*F4</f>
        <v>2.0160000000000001E-2</v>
      </c>
    </row>
    <row r="5" spans="1:35" x14ac:dyDescent="0.2">
      <c r="A5" t="s">
        <v>6</v>
      </c>
      <c r="B5" t="s">
        <v>3</v>
      </c>
      <c r="C5" s="2">
        <v>44609</v>
      </c>
      <c r="D5" s="3">
        <v>42</v>
      </c>
      <c r="E5">
        <v>4</v>
      </c>
      <c r="F5" s="1">
        <v>1.2E-2</v>
      </c>
      <c r="G5">
        <v>1.94</v>
      </c>
      <c r="H5">
        <f t="shared" si="0"/>
        <v>2.3279999999999999E-2</v>
      </c>
      <c r="I5">
        <f>(H6+H5)/2</f>
        <v>1.362E-2</v>
      </c>
    </row>
    <row r="6" spans="1:35" x14ac:dyDescent="0.2">
      <c r="B6" t="s">
        <v>7</v>
      </c>
      <c r="E6">
        <v>3</v>
      </c>
      <c r="F6" s="1">
        <v>4.0000000000000001E-3</v>
      </c>
      <c r="G6">
        <v>0.99</v>
      </c>
      <c r="H6">
        <f t="shared" si="0"/>
        <v>3.96E-3</v>
      </c>
    </row>
    <row r="7" spans="1:35" x14ac:dyDescent="0.2">
      <c r="A7" t="s">
        <v>8</v>
      </c>
      <c r="B7" t="s">
        <v>9</v>
      </c>
      <c r="C7" s="2">
        <v>44629</v>
      </c>
      <c r="D7" s="3">
        <v>62</v>
      </c>
      <c r="E7">
        <v>4</v>
      </c>
      <c r="F7" s="1">
        <v>0.05</v>
      </c>
      <c r="G7">
        <v>1.85</v>
      </c>
      <c r="H7">
        <f t="shared" si="0"/>
        <v>9.2500000000000013E-2</v>
      </c>
      <c r="I7">
        <f>(H8+H7)/2</f>
        <v>4.9850000000000005E-2</v>
      </c>
    </row>
    <row r="8" spans="1:35" x14ac:dyDescent="0.2">
      <c r="B8" t="s">
        <v>10</v>
      </c>
      <c r="E8">
        <v>68</v>
      </c>
      <c r="F8" s="1">
        <v>2.4E-2</v>
      </c>
      <c r="G8">
        <v>0.3</v>
      </c>
      <c r="H8">
        <f t="shared" si="0"/>
        <v>7.1999999999999998E-3</v>
      </c>
      <c r="J8">
        <f>AVERAGE(I3:I7)</f>
        <v>2.589E-2</v>
      </c>
    </row>
    <row r="9" spans="1:35" x14ac:dyDescent="0.2">
      <c r="C9" s="2">
        <v>44638</v>
      </c>
      <c r="D9" s="3">
        <v>71</v>
      </c>
      <c r="F9" s="1"/>
      <c r="J9">
        <f>0.0116*EXP(0.0174*D9)</f>
        <v>3.990114810775626E-2</v>
      </c>
    </row>
    <row r="10" spans="1:35" x14ac:dyDescent="0.2">
      <c r="J10">
        <v>5.7000000000000002E-2</v>
      </c>
    </row>
    <row r="11" spans="1:35" x14ac:dyDescent="0.2">
      <c r="A11">
        <v>215</v>
      </c>
    </row>
    <row r="12" spans="1:35" x14ac:dyDescent="0.2">
      <c r="F12" t="s">
        <v>4</v>
      </c>
      <c r="G12" t="s">
        <v>5</v>
      </c>
      <c r="H12" t="s">
        <v>17</v>
      </c>
      <c r="I12" t="s">
        <v>16</v>
      </c>
    </row>
    <row r="13" spans="1:35" x14ac:dyDescent="0.2">
      <c r="A13" t="s">
        <v>13</v>
      </c>
      <c r="C13" s="2">
        <v>44576</v>
      </c>
      <c r="F13" s="1">
        <v>8.2000000000000003E-2</v>
      </c>
      <c r="G13">
        <v>1.76</v>
      </c>
      <c r="H13">
        <f>G13*F13</f>
        <v>0.14432</v>
      </c>
      <c r="T13" t="s">
        <v>18</v>
      </c>
      <c r="U13">
        <v>1</v>
      </c>
      <c r="V13">
        <v>8.2400000000000008E-3</v>
      </c>
      <c r="W13">
        <v>2.0160000000000001E-2</v>
      </c>
      <c r="X13">
        <v>2.3279999999999999E-2</v>
      </c>
      <c r="Y13">
        <v>3.96E-3</v>
      </c>
      <c r="Z13">
        <v>9.2500000000000013E-2</v>
      </c>
      <c r="AA13">
        <v>7.1999999999999998E-3</v>
      </c>
    </row>
    <row r="14" spans="1:35" x14ac:dyDescent="0.2">
      <c r="F14" s="1">
        <v>8.0000000000000002E-3</v>
      </c>
      <c r="G14">
        <v>0.38</v>
      </c>
      <c r="H14">
        <f t="shared" ref="H14:H28" si="1">G14*F14</f>
        <v>3.0400000000000002E-3</v>
      </c>
      <c r="T14" t="s">
        <v>20</v>
      </c>
      <c r="U14">
        <v>2</v>
      </c>
      <c r="V14">
        <v>0.14432</v>
      </c>
      <c r="W14">
        <v>3.0400000000000002E-3</v>
      </c>
      <c r="X14">
        <v>1.9200000000000002E-2</v>
      </c>
      <c r="Y14">
        <v>0.10295999999999998</v>
      </c>
      <c r="Z14">
        <v>8.4600000000000005E-3</v>
      </c>
      <c r="AA14">
        <v>1.508E-2</v>
      </c>
      <c r="AB14">
        <v>7.6880000000000004E-2</v>
      </c>
      <c r="AC14">
        <v>0.13769999999999999</v>
      </c>
      <c r="AD14">
        <v>0.13038</v>
      </c>
      <c r="AE14">
        <v>5.0599999999999999E-2</v>
      </c>
      <c r="AF14">
        <v>2.3980000000000005E-2</v>
      </c>
      <c r="AG14">
        <v>0.21749999999999997</v>
      </c>
      <c r="AH14">
        <v>0.19949999999999998</v>
      </c>
      <c r="AI14">
        <v>8.4600000000000005E-3</v>
      </c>
    </row>
    <row r="15" spans="1:35" x14ac:dyDescent="0.2">
      <c r="F15" s="1">
        <v>1.2E-2</v>
      </c>
      <c r="G15">
        <v>1.6</v>
      </c>
      <c r="H15">
        <f t="shared" si="1"/>
        <v>1.9200000000000002E-2</v>
      </c>
      <c r="T15" t="s">
        <v>19</v>
      </c>
      <c r="U15">
        <v>3</v>
      </c>
      <c r="V15">
        <v>3.1539999999999999E-2</v>
      </c>
      <c r="W15">
        <v>1.5599999999999999E-2</v>
      </c>
      <c r="X15">
        <v>2.1399999999999999E-2</v>
      </c>
      <c r="Y15">
        <v>1.2999999999999999E-3</v>
      </c>
    </row>
    <row r="16" spans="1:35" x14ac:dyDescent="0.2">
      <c r="D16" s="3">
        <v>1</v>
      </c>
      <c r="F16" s="1">
        <v>8.7999999999999995E-2</v>
      </c>
      <c r="G16">
        <v>1.17</v>
      </c>
      <c r="H16">
        <f t="shared" si="1"/>
        <v>0.10295999999999998</v>
      </c>
      <c r="I16">
        <f>AVERAGE(H13:H16)</f>
        <v>6.7379999999999995E-2</v>
      </c>
    </row>
    <row r="17" spans="1:28" x14ac:dyDescent="0.2">
      <c r="A17" t="s">
        <v>14</v>
      </c>
      <c r="F17" s="1">
        <v>1.8000000000000002E-2</v>
      </c>
      <c r="G17">
        <v>0.47</v>
      </c>
      <c r="H17">
        <f>G17*F17</f>
        <v>8.4600000000000005E-3</v>
      </c>
    </row>
    <row r="18" spans="1:28" ht="15" thickBot="1" x14ac:dyDescent="0.25">
      <c r="F18" s="1">
        <v>2.6000000000000002E-2</v>
      </c>
      <c r="G18">
        <v>0.57999999999999996</v>
      </c>
      <c r="H18">
        <f t="shared" si="1"/>
        <v>1.508E-2</v>
      </c>
    </row>
    <row r="19" spans="1:28" ht="15" thickBot="1" x14ac:dyDescent="0.25">
      <c r="F19" s="1">
        <v>0.124</v>
      </c>
      <c r="G19">
        <v>0.62</v>
      </c>
      <c r="H19">
        <f t="shared" si="1"/>
        <v>7.6880000000000004E-2</v>
      </c>
      <c r="T19" t="s">
        <v>18</v>
      </c>
      <c r="U19">
        <v>1</v>
      </c>
      <c r="V19">
        <v>0.43</v>
      </c>
      <c r="W19" s="4">
        <v>0.44</v>
      </c>
      <c r="X19" s="5">
        <v>0.42</v>
      </c>
      <c r="Y19" s="5">
        <v>0.35</v>
      </c>
      <c r="Z19" s="5">
        <v>0.39</v>
      </c>
    </row>
    <row r="20" spans="1:28" ht="15" thickBot="1" x14ac:dyDescent="0.25">
      <c r="F20" s="1">
        <v>0.16200000000000001</v>
      </c>
      <c r="G20">
        <v>0.85</v>
      </c>
      <c r="H20">
        <f t="shared" si="1"/>
        <v>0.13769999999999999</v>
      </c>
      <c r="T20" t="s">
        <v>20</v>
      </c>
      <c r="U20">
        <v>2</v>
      </c>
      <c r="V20" s="4">
        <v>0.2</v>
      </c>
      <c r="W20" s="5">
        <v>0.31</v>
      </c>
      <c r="X20" s="5">
        <v>0.49</v>
      </c>
      <c r="Y20" s="5">
        <v>0.48</v>
      </c>
      <c r="Z20" s="5">
        <v>0.59</v>
      </c>
      <c r="AA20" s="5">
        <v>0.31</v>
      </c>
      <c r="AB20" s="5">
        <v>0.54</v>
      </c>
    </row>
    <row r="21" spans="1:28" ht="15" thickBot="1" x14ac:dyDescent="0.25">
      <c r="D21" s="3">
        <v>2</v>
      </c>
      <c r="F21" s="1">
        <v>0.318</v>
      </c>
      <c r="G21">
        <v>0.41</v>
      </c>
      <c r="H21">
        <f t="shared" si="1"/>
        <v>0.13038</v>
      </c>
      <c r="I21">
        <f>AVERAGE(H17:H21)</f>
        <v>7.3700000000000002E-2</v>
      </c>
      <c r="T21" t="s">
        <v>19</v>
      </c>
      <c r="U21">
        <v>3</v>
      </c>
      <c r="V21" s="4">
        <v>0.19</v>
      </c>
      <c r="W21" s="5">
        <v>0.34</v>
      </c>
      <c r="X21" s="5">
        <v>0.15</v>
      </c>
      <c r="Y21" s="5">
        <v>0.13</v>
      </c>
      <c r="Z21" s="5">
        <v>0.18</v>
      </c>
    </row>
    <row r="22" spans="1:28" ht="15" thickBot="1" x14ac:dyDescent="0.25">
      <c r="A22" t="s">
        <v>15</v>
      </c>
      <c r="F22" s="1">
        <v>2.2000000000000002E-2</v>
      </c>
      <c r="G22">
        <v>2.2999999999999998</v>
      </c>
      <c r="H22">
        <f t="shared" si="1"/>
        <v>5.0599999999999999E-2</v>
      </c>
    </row>
    <row r="23" spans="1:28" ht="15" thickBot="1" x14ac:dyDescent="0.25">
      <c r="F23" s="1">
        <v>2.2000000000000002E-2</v>
      </c>
      <c r="G23">
        <v>1.0900000000000001</v>
      </c>
      <c r="H23">
        <f t="shared" si="1"/>
        <v>2.3980000000000005E-2</v>
      </c>
      <c r="V23" s="4"/>
      <c r="W23" s="4"/>
      <c r="X23" s="4"/>
    </row>
    <row r="24" spans="1:28" ht="15" thickBot="1" x14ac:dyDescent="0.25">
      <c r="F24" s="1">
        <v>0.75</v>
      </c>
      <c r="G24">
        <v>0.28999999999999998</v>
      </c>
      <c r="H24">
        <f t="shared" si="1"/>
        <v>0.21749999999999997</v>
      </c>
      <c r="V24" s="5"/>
      <c r="W24" s="5"/>
      <c r="X24" s="5"/>
    </row>
    <row r="25" spans="1:28" ht="15" thickBot="1" x14ac:dyDescent="0.25">
      <c r="F25" s="1">
        <v>0.35</v>
      </c>
      <c r="G25">
        <v>0.56999999999999995</v>
      </c>
      <c r="H25">
        <f t="shared" si="1"/>
        <v>0.19949999999999998</v>
      </c>
      <c r="V25" s="5"/>
      <c r="W25" s="5"/>
      <c r="X25" s="5"/>
    </row>
    <row r="26" spans="1:28" ht="15" thickBot="1" x14ac:dyDescent="0.25">
      <c r="D26" s="3">
        <v>3</v>
      </c>
      <c r="F26" s="1">
        <v>1.8000000000000002E-2</v>
      </c>
      <c r="G26">
        <v>0.47</v>
      </c>
      <c r="H26">
        <f t="shared" si="1"/>
        <v>8.4600000000000005E-3</v>
      </c>
      <c r="I26">
        <f>AVERAGE(H22:H26)</f>
        <v>0.10000800000000001</v>
      </c>
      <c r="J26">
        <f>AVERAGE(I13:I26)</f>
        <v>8.0362666666666666E-2</v>
      </c>
      <c r="V26" s="5"/>
      <c r="W26" s="5"/>
      <c r="X26" s="5"/>
    </row>
    <row r="27" spans="1:28" ht="15" thickBot="1" x14ac:dyDescent="0.25">
      <c r="W27" s="5"/>
      <c r="X27" s="5"/>
    </row>
    <row r="28" spans="1:28" ht="15" thickBot="1" x14ac:dyDescent="0.25">
      <c r="F28" s="1">
        <v>8.5999999999999993E-2</v>
      </c>
      <c r="G28">
        <v>1.1000000000000001</v>
      </c>
      <c r="H28">
        <f t="shared" si="1"/>
        <v>9.4600000000000004E-2</v>
      </c>
      <c r="W28" s="5"/>
    </row>
    <row r="29" spans="1:28" ht="15" thickBot="1" x14ac:dyDescent="0.25">
      <c r="A29">
        <v>413</v>
      </c>
      <c r="W29" s="5"/>
    </row>
    <row r="30" spans="1:28" x14ac:dyDescent="0.2">
      <c r="F30" t="s">
        <v>4</v>
      </c>
      <c r="G30" t="s">
        <v>5</v>
      </c>
      <c r="H30" t="s">
        <v>17</v>
      </c>
      <c r="I30" t="s">
        <v>16</v>
      </c>
    </row>
    <row r="31" spans="1:28" x14ac:dyDescent="0.2">
      <c r="F31" s="1">
        <v>8.9999999999999993E-3</v>
      </c>
      <c r="G31">
        <v>0.41</v>
      </c>
      <c r="H31">
        <v>3.1539999999999999E-2</v>
      </c>
      <c r="I31">
        <f>AVERAGE(H31:H34)</f>
        <v>1.746E-2</v>
      </c>
    </row>
    <row r="32" spans="1:28" x14ac:dyDescent="0.2">
      <c r="A32" t="s">
        <v>21</v>
      </c>
      <c r="F32" s="1">
        <v>1.4999999999999999E-2</v>
      </c>
      <c r="G32">
        <v>0.54</v>
      </c>
      <c r="H32">
        <v>1.5599999999999999E-2</v>
      </c>
    </row>
    <row r="33" spans="6:8" x14ac:dyDescent="0.2">
      <c r="F33" s="1">
        <v>7.1999999999999995E-2</v>
      </c>
      <c r="G33">
        <v>0.28000000000000003</v>
      </c>
      <c r="H33">
        <v>2.1399999999999999E-2</v>
      </c>
    </row>
    <row r="34" spans="6:8" x14ac:dyDescent="0.2">
      <c r="F34" s="1">
        <v>2.3E-2</v>
      </c>
      <c r="G34">
        <v>0.51</v>
      </c>
      <c r="H34">
        <v>1.2999999999999999E-3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MYWEI</dc:creator>
  <cp:lastModifiedBy>Kong Rui</cp:lastModifiedBy>
  <dcterms:created xsi:type="dcterms:W3CDTF">2015-06-05T18:19:34Z</dcterms:created>
  <dcterms:modified xsi:type="dcterms:W3CDTF">2024-04-03T06:33:21Z</dcterms:modified>
</cp:coreProperties>
</file>