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eos\STUDENTs$\335776\Desktop\metody_numeryczne\"/>
    </mc:Choice>
  </mc:AlternateContent>
  <xr:revisionPtr revIDLastSave="0" documentId="13_ncr:1_{C0D0FE07-AD70-48F3-ABDB-7F6DF94F451D}" xr6:coauthVersionLast="47" xr6:coauthVersionMax="47" xr10:uidLastSave="{00000000-0000-0000-0000-000000000000}"/>
  <bookViews>
    <workbookView xWindow="38280" yWindow="-120" windowWidth="38640" windowHeight="21240" activeTab="4" xr2:uid="{391522E5-5B48-4318-90F9-8D176D4D4024}"/>
  </bookViews>
  <sheets>
    <sheet name="Arkusz2 (2)" sheetId="8" r:id="rId1"/>
    <sheet name="Arkusz0" sheetId="4" r:id="rId2"/>
    <sheet name="Arkusz1" sheetId="1" r:id="rId3"/>
    <sheet name="Arkusz3" sheetId="2" r:id="rId4"/>
    <sheet name="Arkusz4" sheetId="5" r:id="rId5"/>
    <sheet name="Arkusz5" sheetId="6" r:id="rId6"/>
    <sheet name="Arkusz2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5" l="1" a="1"/>
  <c r="U11" i="5" s="1"/>
  <c r="Z5" i="5"/>
  <c r="Y6" i="5"/>
  <c r="Y5" i="5"/>
  <c r="E3" i="5"/>
  <c r="X7" i="5"/>
  <c r="X6" i="5"/>
  <c r="X5" i="5"/>
  <c r="D3" i="5"/>
  <c r="D4" i="5"/>
  <c r="M62" i="2"/>
  <c r="B3" i="8"/>
  <c r="D13" i="8" s="1"/>
  <c r="B4" i="8"/>
  <c r="C4" i="8" s="1"/>
  <c r="G14" i="8" s="1"/>
  <c r="B5" i="8"/>
  <c r="C5" i="8" s="1"/>
  <c r="G15" i="8" s="1"/>
  <c r="B6" i="8"/>
  <c r="C6" i="8" s="1"/>
  <c r="G16" i="8" s="1"/>
  <c r="B7" i="8"/>
  <c r="C7" i="8" s="1"/>
  <c r="G17" i="8" s="1"/>
  <c r="D17" i="8"/>
  <c r="B2" i="8"/>
  <c r="C2" i="8" s="1"/>
  <c r="G12" i="8" s="1"/>
  <c r="D22" i="8"/>
  <c r="D12" i="3"/>
  <c r="D2" i="3"/>
  <c r="B14" i="3"/>
  <c r="B13" i="3"/>
  <c r="B12" i="3"/>
  <c r="A14" i="3"/>
  <c r="A13" i="3"/>
  <c r="A12" i="3"/>
  <c r="D14" i="3"/>
  <c r="D13" i="3"/>
  <c r="D2" i="1"/>
  <c r="D3" i="1"/>
  <c r="D4" i="1"/>
  <c r="D6" i="1"/>
  <c r="D5" i="1"/>
  <c r="D14" i="8" l="1"/>
  <c r="D16" i="8"/>
  <c r="D15" i="8"/>
  <c r="A12" i="8"/>
  <c r="C3" i="8"/>
  <c r="G13" i="8" s="1"/>
  <c r="E16" i="8"/>
  <c r="A16" i="8"/>
  <c r="C14" i="8"/>
  <c r="B16" i="8"/>
  <c r="C16" i="8"/>
  <c r="E17" i="8"/>
  <c r="B17" i="8"/>
  <c r="A17" i="8"/>
  <c r="C17" i="8"/>
  <c r="E12" i="8"/>
  <c r="B12" i="8"/>
  <c r="C12" i="8"/>
  <c r="D12" i="8"/>
  <c r="B15" i="8"/>
  <c r="C15" i="8"/>
  <c r="E15" i="8"/>
  <c r="A15" i="8"/>
  <c r="B14" i="8"/>
  <c r="E14" i="8"/>
  <c r="A14" i="8"/>
  <c r="B13" i="8"/>
  <c r="E13" i="8"/>
  <c r="A13" i="8"/>
  <c r="C13" i="8"/>
  <c r="A19" i="3" a="1"/>
  <c r="A19" i="3" s="1"/>
  <c r="A22" i="8" l="1" a="1"/>
  <c r="A22" i="8" s="1"/>
  <c r="D3" i="3"/>
  <c r="D7" i="3"/>
  <c r="D5" i="3"/>
  <c r="D4" i="3"/>
  <c r="D6" i="3"/>
  <c r="D7" i="8" l="1"/>
  <c r="E22" i="8"/>
  <c r="F22" i="8" s="1"/>
  <c r="D4" i="8"/>
  <c r="D3" i="8"/>
  <c r="D5" i="8"/>
  <c r="D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<sst xmlns="http://schemas.openxmlformats.org/spreadsheetml/2006/main" count="64" uniqueCount="30">
  <si>
    <t>i</t>
  </si>
  <si>
    <t>SKŁADNIKI RESZTOWE - WYJŚCIE</t>
  </si>
  <si>
    <t>Obserwacja</t>
  </si>
  <si>
    <t>Przewidywane Y</t>
  </si>
  <si>
    <t>Składniki resztowe</t>
  </si>
  <si>
    <r>
      <t>x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</si>
  <si>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 xml:space="preserve">w 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</si>
  <si>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 xml:space="preserve">x </t>
    </r>
    <r>
      <rPr>
        <vertAlign val="subscript"/>
        <sz val="11"/>
        <color theme="1"/>
        <rFont val="Aptos Narrow"/>
        <family val="2"/>
        <scheme val="minor"/>
      </rPr>
      <t>i</t>
    </r>
  </si>
  <si>
    <t>F(x)=x+2</t>
  </si>
  <si>
    <t>A</t>
  </si>
  <si>
    <t>B</t>
  </si>
  <si>
    <t>C</t>
  </si>
  <si>
    <t>A*X = b / *A ^-1</t>
  </si>
  <si>
    <t>X = A^-1 *b</t>
  </si>
  <si>
    <t>F(x)=1,5x^5+0,5x^4+1</t>
  </si>
  <si>
    <t>D</t>
  </si>
  <si>
    <t>E</t>
  </si>
  <si>
    <t>F</t>
  </si>
  <si>
    <t>F(x)=ax^5+bx^4+cx^3+dx^2+ex+f</t>
  </si>
  <si>
    <r>
      <t xml:space="preserve">w </t>
    </r>
    <r>
      <rPr>
        <vertAlign val="sub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charset val="238"/>
        <scheme val="minor"/>
      </rPr>
      <t xml:space="preserve"> (węzły *dane empiryczne) </t>
    </r>
  </si>
  <si>
    <t>pi/6</t>
  </si>
  <si>
    <t>=$A$22*B2^5+$A$23*B2^4+$A$24*B2^3+$A$25*B2^2+$A$26*B2+$A$27</t>
  </si>
  <si>
    <t>xi</t>
  </si>
  <si>
    <t>wi</t>
  </si>
  <si>
    <t>x=1</t>
  </si>
  <si>
    <r>
      <t xml:space="preserve">y </t>
    </r>
    <r>
      <rPr>
        <vertAlign val="subscript"/>
        <sz val="11"/>
        <color theme="1"/>
        <rFont val="Aptos Narrow"/>
        <family val="2"/>
        <scheme val="minor"/>
      </rPr>
      <t>i</t>
    </r>
  </si>
  <si>
    <r>
      <t>a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</si>
  <si>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a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</si>
  <si>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a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</si>
  <si>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a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</si>
</sst>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left"/>
    </xf>
    <xf numFmtId="0" fontId="0" fillId="2" borderId="0" xfId="0" applyFill="1"/>
    <xf numFmtId="0" fontId="0" fillId="0" borderId="0" xfId="0" quotePrefix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'Arkusz2 (2)'!$C$1</c:f>
              <c:strCache>
                <c:ptCount val="1"/>
                <c:pt idx="0">
                  <c:v>w i (węzły *dane empiryczne)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'Arkusz2 (2)'!$B$2:$B$7</c:f>
              <c:numCache>
                <c:formatCode>General</c:formatCode>
                <c:ptCount val="6"/>
                <c:pt idx="0">
                  <c:v>0</c:v>
                </c:pt>
                <c:pt idx="1">
                  <c:v>0.78539816339744828</c:v>
                </c:pt>
                <c:pt idx="2">
                  <c:v>1.5707963267948966</c:v>
                </c:pt>
                <c:pt idx="3">
                  <c:v>2.3561944901923448</c:v>
                </c:pt>
                <c:pt idx="4">
                  <c:v>3.1415926535897931</c:v>
                </c:pt>
                <c:pt idx="5">
                  <c:v>3.9269908169872414</c:v>
                </c:pt>
              </c:numCache>
            </c:numRef>
          </c:cat>
          <c:val>
            <c:numRef>
              <c:f>'Arkusz2 (2)'!$C$2:$C$8</c:f>
              <c:numCache>
                <c:formatCode>General</c:formatCode>
                <c:ptCount val="7"/>
                <c:pt idx="0">
                  <c:v>0</c:v>
                </c:pt>
                <c:pt idx="1">
                  <c:v>0.70710678118654746</c:v>
                </c:pt>
                <c:pt idx="2">
                  <c:v>1</c:v>
                </c:pt>
                <c:pt idx="3">
                  <c:v>0.70710678118654757</c:v>
                </c:pt>
                <c:pt idx="4">
                  <c:v>1.22514845490862E-16</c:v>
                </c:pt>
                <c:pt idx="5">
                  <c:v>-0.70710678118654746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D-44B0-BE53-04907E56A26C}"/>
            </c:ext>
          </c:extLst>
        </c:ser>
        <c:ser>
          <c:idx val="1"/>
          <c:order val="1"/>
          <c:tx>
            <c:strRef>
              <c:f>'Arkusz2 (2)'!$D$1</c:f>
              <c:strCache>
                <c:ptCount val="1"/>
                <c:pt idx="0">
                  <c:v>F(x)=ax^5+bx^4+cx^3+dx^2+ex+f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'Arkusz2 (2)'!$B$2:$B$7</c:f>
              <c:numCache>
                <c:formatCode>General</c:formatCode>
                <c:ptCount val="6"/>
                <c:pt idx="0">
                  <c:v>0</c:v>
                </c:pt>
                <c:pt idx="1">
                  <c:v>0.78539816339744828</c:v>
                </c:pt>
                <c:pt idx="2">
                  <c:v>1.5707963267948966</c:v>
                </c:pt>
                <c:pt idx="3">
                  <c:v>2.3561944901923448</c:v>
                </c:pt>
                <c:pt idx="4">
                  <c:v>3.1415926535897931</c:v>
                </c:pt>
                <c:pt idx="5">
                  <c:v>3.9269908169872414</c:v>
                </c:pt>
              </c:numCache>
            </c:numRef>
          </c:cat>
          <c:val>
            <c:numRef>
              <c:f>'Arkusz2 (2)'!$D$2:$D$8</c:f>
              <c:numCache>
                <c:formatCode>General</c:formatCode>
                <c:ptCount val="7"/>
                <c:pt idx="0">
                  <c:v>0</c:v>
                </c:pt>
                <c:pt idx="1">
                  <c:v>0.70710678118654724</c:v>
                </c:pt>
                <c:pt idx="2">
                  <c:v>0.99999999999999845</c:v>
                </c:pt>
                <c:pt idx="3">
                  <c:v>0.70710678118654169</c:v>
                </c:pt>
                <c:pt idx="4">
                  <c:v>-2.042810365310288E-14</c:v>
                </c:pt>
                <c:pt idx="5">
                  <c:v>-0.70710678118659853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B4D-44B0-BE53-04907E56A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269648"/>
        <c:axId val="696271448"/>
      </c:lineChart>
      <c:catAx>
        <c:axId val="6962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71448"/>
        <c:crosses val="autoZero"/>
        <c:auto val="1"/>
        <c:lblAlgn val="ctr"/>
        <c:lblOffset val="100"/>
        <c:noMultiLvlLbl val="0"/>
      </c:catAx>
      <c:valAx>
        <c:axId val="69627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69648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Arkusz1!$B$2:$B$6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Arkusz1!$C$2:$C$6</c:f>
              <c:numCache>
                <c:formatCode>General</c:formatCode>
                <c:ptCount val="5"/>
                <c:pt idx="1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E-49C6-8077-75F652BC438D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F(x)=x+2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Arkusz1!$D$2:$D$6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E-49C6-8077-75F652BC4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441056"/>
        <c:axId val="550438896"/>
      </c:lineChart>
      <c:catAx>
        <c:axId val="5504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0438896"/>
        <c:crosses val="autoZero"/>
        <c:auto val="1"/>
        <c:lblAlgn val="ctr"/>
        <c:lblOffset val="100"/>
        <c:noMultiLvlLbl val="0"/>
      </c:catAx>
      <c:valAx>
        <c:axId val="5504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04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Arkusz2!$C$1</c:f>
              <c:strCache>
                <c:ptCount val="1"/>
                <c:pt idx="0">
                  <c:v>w 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numRef>
              <c:f>Arkusz2!$B$2:$B$7</c:f>
              <c:numCache>
                <c:formatCode>General</c:formatCode>
                <c:ptCount val="6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Arkusz2!$C$2:$C$8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22-4BE7-B099-AD7A043F29A1}"/>
            </c:ext>
          </c:extLst>
        </c:ser>
        <c:ser>
          <c:idx val="1"/>
          <c:order val="1"/>
          <c:tx>
            <c:strRef>
              <c:f>Arkusz2!$D$1</c:f>
              <c:strCache>
                <c:ptCount val="1"/>
                <c:pt idx="0">
                  <c:v>F(x)=1,5x^5+0,5x^4+1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Arkusz2!$B$2:$B$7</c:f>
              <c:numCache>
                <c:formatCode>General</c:formatCode>
                <c:ptCount val="6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</c:numCache>
            </c:numRef>
          </c:cat>
          <c:val>
            <c:numRef>
              <c:f>Arkusz2!$D$2:$D$8</c:f>
              <c:numCache>
                <c:formatCode>General</c:formatCode>
                <c:ptCount val="7"/>
                <c:pt idx="0">
                  <c:v>8.59375</c:v>
                </c:pt>
                <c:pt idx="1">
                  <c:v>-1</c:v>
                </c:pt>
                <c:pt idx="2">
                  <c:v>-0.25</c:v>
                </c:pt>
                <c:pt idx="3">
                  <c:v>1</c:v>
                </c:pt>
                <c:pt idx="4">
                  <c:v>2.75</c:v>
                </c:pt>
                <c:pt idx="5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C22-4BE7-B099-AD7A043F2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269648"/>
        <c:axId val="696271448"/>
      </c:lineChart>
      <c:catAx>
        <c:axId val="6962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71448"/>
        <c:crosses val="autoZero"/>
        <c:auto val="1"/>
        <c:lblAlgn val="ctr"/>
        <c:lblOffset val="100"/>
        <c:noMultiLvlLbl val="0"/>
      </c:catAx>
      <c:valAx>
        <c:axId val="69627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269648"/>
        <c:crossesAt val="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508994</xdr:colOff>
      <xdr:row>3</xdr:row>
      <xdr:rowOff>60127</xdr:rowOff>
    </xdr:from>
    <xdr:to>
      <xdr:col>16</xdr:col>
      <xdr:colOff>288727</xdr:colOff>
      <xdr:row>21</xdr:row>
      <xdr:rowOff>124420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D4C7B72-7B8E-49B3-A9DD-7AD756D97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167640</xdr:rowOff>
    </xdr:from>
    <xdr:to>
      <xdr:col>9</xdr:col>
      <xdr:colOff>381000</xdr:colOff>
      <xdr:row>26</xdr:row>
      <xdr:rowOff>167640</xdr:rowOff>
    </xdr:to>
    <xdr:pic>
      <xdr:nvPicPr>
        <xdr:cNvPr id="2" name="Obraz 1" descr="Interpolacja liniowa - Linear interpolation - abcdef.wiki">
          <a:extLst>
            <a:ext uri="{FF2B5EF4-FFF2-40B4-BE49-F238E27FC236}">
              <a16:creationId xmlns:a16="http://schemas.microsoft.com/office/drawing/2014/main" id="{1BBFB345-08C3-C1E0-40C1-1ED42FA8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50520"/>
          <a:ext cx="5715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</xdr:row>
      <xdr:rowOff>68580</xdr:rowOff>
    </xdr:from>
    <xdr:to>
      <xdr:col>21</xdr:col>
      <xdr:colOff>571500</xdr:colOff>
      <xdr:row>25</xdr:row>
      <xdr:rowOff>105886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49EE14-C2FD-B913-CC81-9E0E9A974C1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87"/>
        <a:stretch/>
      </xdr:blipFill>
      <xdr:spPr bwMode="auto">
        <a:xfrm>
          <a:off x="7124700" y="251460"/>
          <a:ext cx="6248400" cy="4426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681632</xdr:colOff>
      <xdr:row>1</xdr:row>
      <xdr:rowOff>594</xdr:rowOff>
    </xdr:from>
    <xdr:to>
      <xdr:col>12</xdr:col>
      <xdr:colOff>461366</xdr:colOff>
      <xdr:row>16</xdr:row>
      <xdr:rowOff>178593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BF96361-442F-6E29-93A0-9ABCB1C24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121920</xdr:rowOff>
    </xdr:from>
    <xdr:to>
      <xdr:col>10</xdr:col>
      <xdr:colOff>410321</xdr:colOff>
      <xdr:row>123</xdr:row>
      <xdr:rowOff>53340</xdr:rowOff>
    </xdr:to>
    <xdr:pic>
      <xdr:nvPicPr>
        <xdr:cNvPr id="209" name="Obraz 208">
          <a:extLst>
            <a:ext uri="{FF2B5EF4-FFF2-40B4-BE49-F238E27FC236}">
              <a16:creationId xmlns:a16="http://schemas.microsoft.com/office/drawing/2014/main" id="{7DD9EA2B-5BCD-F1B9-228C-B3C30933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3640"/>
          <a:ext cx="6506321" cy="486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8</xdr:row>
      <xdr:rowOff>91441</xdr:rowOff>
    </xdr:from>
    <xdr:to>
      <xdr:col>10</xdr:col>
      <xdr:colOff>251459</xdr:colOff>
      <xdr:row>29</xdr:row>
      <xdr:rowOff>117175</xdr:rowOff>
    </xdr:to>
    <xdr:pic>
      <xdr:nvPicPr>
        <xdr:cNvPr id="212" name="Obraz 211">
          <a:extLst>
            <a:ext uri="{FF2B5EF4-FFF2-40B4-BE49-F238E27FC236}">
              <a16:creationId xmlns:a16="http://schemas.microsoft.com/office/drawing/2014/main" id="{2FF37438-0442-3EC1-316F-4746F7A3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" y="1569721"/>
          <a:ext cx="6225539" cy="3866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7620</xdr:rowOff>
    </xdr:from>
    <xdr:to>
      <xdr:col>10</xdr:col>
      <xdr:colOff>518366</xdr:colOff>
      <xdr:row>71</xdr:row>
      <xdr:rowOff>60960</xdr:rowOff>
    </xdr:to>
    <xdr:pic>
      <xdr:nvPicPr>
        <xdr:cNvPr id="213" name="Obraz 212">
          <a:extLst>
            <a:ext uri="{FF2B5EF4-FFF2-40B4-BE49-F238E27FC236}">
              <a16:creationId xmlns:a16="http://schemas.microsoft.com/office/drawing/2014/main" id="{4CE04101-D5D3-9D9B-B13A-1003A379A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32620"/>
          <a:ext cx="6614366" cy="3528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137160</xdr:colOff>
      <xdr:row>8</xdr:row>
      <xdr:rowOff>175260</xdr:rowOff>
    </xdr:from>
    <xdr:to>
      <xdr:col>17</xdr:col>
      <xdr:colOff>312633</xdr:colOff>
      <xdr:row>24</xdr:row>
      <xdr:rowOff>173358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F1F431-623B-65D9-A60E-8BA1E776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3560" y="1653540"/>
          <a:ext cx="5052273" cy="29241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152400</xdr:rowOff>
    </xdr:from>
    <xdr:to>
      <xdr:col>8</xdr:col>
      <xdr:colOff>310736</xdr:colOff>
      <xdr:row>22</xdr:row>
      <xdr:rowOff>31224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44C80B2-6893-26AF-6FD9-7E65C2D1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30680"/>
          <a:ext cx="5187536" cy="24391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0</xdr:row>
      <xdr:rowOff>106680</xdr:rowOff>
    </xdr:from>
    <xdr:to>
      <xdr:col>11</xdr:col>
      <xdr:colOff>601148</xdr:colOff>
      <xdr:row>40</xdr:row>
      <xdr:rowOff>126855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220CB16-EE48-2956-5221-98C8C37959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11" t="8982"/>
        <a:stretch/>
      </xdr:blipFill>
      <xdr:spPr>
        <a:xfrm>
          <a:off x="388620" y="106680"/>
          <a:ext cx="6918128" cy="7335375"/>
        </a:xfrm>
        <a:prstGeom prst="rect">
          <a:avLst/>
        </a:prstGeom>
      </xdr:spPr>
    </xdr:pic>
    <xdr:clientData/>
  </xdr:twoCellAnchor>
  <xdr:twoCellAnchor editAs="oneCell">
    <xdr:from>
      <xdr:col>12</xdr:col>
      <xdr:colOff>320040</xdr:colOff>
      <xdr:row>1</xdr:row>
      <xdr:rowOff>60961</xdr:rowOff>
    </xdr:from>
    <xdr:to>
      <xdr:col>17</xdr:col>
      <xdr:colOff>599114</xdr:colOff>
      <xdr:row>7</xdr:row>
      <xdr:rowOff>167640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708EEE5-CD12-1DA0-7C7B-9D6EA9133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4526" b="91207"/>
        <a:stretch/>
      </xdr:blipFill>
      <xdr:spPr>
        <a:xfrm>
          <a:off x="7635240" y="243841"/>
          <a:ext cx="3327074" cy="12039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657821</xdr:colOff>
      <xdr:row>2</xdr:row>
      <xdr:rowOff>161329</xdr:rowOff>
    </xdr:from>
    <xdr:to>
      <xdr:col>12</xdr:col>
      <xdr:colOff>437555</xdr:colOff>
      <xdr:row>20</xdr:row>
      <xdr:rowOff>47029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C6728CF-9B1E-28CE-AD56-9B8E1E052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AB52-F0BA-4A6F-ABEA-DDBCB4023686}">
  <dimension ref="A1:I47"/>
  <sheetViews>
    <sheetView zoomScale="160" zoomScaleNormal="160" workbookViewId="0">
      <selection activeCell="C44" sqref="C44"/>
    </sheetView>
  </sheetViews>
  <sheetFormatPr defaultRowHeight="15" x14ac:dyDescent="0.25"/>
  <cols>
    <col min="1" max="1" width="7.85546875" customWidth="1"/>
    <col min="4" max="4" width="13.28515625" customWidth="1"/>
    <col min="5" max="5" width="11.140625" customWidth="1"/>
    <col min="6" max="6" width="10.7109375" customWidth="1"/>
  </cols>
  <sheetData>
    <row r="1" spans="1:7" ht="18" x14ac:dyDescent="0.35">
      <c r="A1" t="s">
        <v>0</v>
      </c>
      <c r="B1" t="s">
        <v>7</v>
      </c>
      <c r="C1" t="s">
        <v>19</v>
      </c>
      <c r="D1" t="s">
        <v>18</v>
      </c>
    </row>
    <row r="2" spans="1:7" x14ac:dyDescent="0.25">
      <c r="A2">
        <v>0</v>
      </c>
      <c r="B2">
        <f>PI()/8*A2</f>
        <v>0</v>
      </c>
      <c r="C2">
        <f>SIN(B2)</f>
        <v>0</v>
      </c>
      <c r="D2" s="16" t="s">
        <v>21</v>
      </c>
    </row>
    <row r="3" spans="1:7" x14ac:dyDescent="0.25">
      <c r="A3">
        <v>1</v>
      </c>
      <c r="B3">
        <f t="shared" ref="B3:B7" si="0">PI()/4*A3</f>
        <v>0.78539816339744828</v>
      </c>
      <c r="C3">
        <f t="shared" ref="C3:C7" si="1">SIN(B3)</f>
        <v>0.70710678118654746</v>
      </c>
      <c r="D3">
        <f t="shared" ref="D3:D7" si="2">$A$22*B3^5+$A$23*B3^4+$A$24*B3^3+$A$25*B3^2+$A$26*B3+$A$27</f>
        <v>0.70710678118654724</v>
      </c>
    </row>
    <row r="4" spans="1:7" x14ac:dyDescent="0.25">
      <c r="A4">
        <v>2</v>
      </c>
      <c r="B4">
        <f t="shared" si="0"/>
        <v>1.5707963267948966</v>
      </c>
      <c r="C4">
        <f t="shared" si="1"/>
        <v>1</v>
      </c>
      <c r="D4">
        <f t="shared" si="2"/>
        <v>0.99999999999999845</v>
      </c>
    </row>
    <row r="5" spans="1:7" ht="13.5" customHeight="1" x14ac:dyDescent="0.25">
      <c r="A5">
        <v>3</v>
      </c>
      <c r="B5">
        <f t="shared" si="0"/>
        <v>2.3561944901923448</v>
      </c>
      <c r="C5">
        <f t="shared" si="1"/>
        <v>0.70710678118654757</v>
      </c>
      <c r="D5">
        <f t="shared" si="2"/>
        <v>0.70710678118654169</v>
      </c>
    </row>
    <row r="6" spans="1:7" ht="13.5" customHeight="1" x14ac:dyDescent="0.25">
      <c r="A6">
        <v>4</v>
      </c>
      <c r="B6">
        <f t="shared" si="0"/>
        <v>3.1415926535897931</v>
      </c>
      <c r="C6">
        <f t="shared" si="1"/>
        <v>1.22514845490862E-16</v>
      </c>
      <c r="D6">
        <f t="shared" si="2"/>
        <v>-2.042810365310288E-14</v>
      </c>
    </row>
    <row r="7" spans="1:7" x14ac:dyDescent="0.25">
      <c r="A7">
        <v>5</v>
      </c>
      <c r="B7">
        <f t="shared" si="0"/>
        <v>3.9269908169872414</v>
      </c>
      <c r="C7">
        <f t="shared" si="1"/>
        <v>-0.70710678118654746</v>
      </c>
      <c r="D7">
        <f t="shared" si="2"/>
        <v>-0.70710678118659853</v>
      </c>
    </row>
    <row r="11" spans="1:7" x14ac:dyDescent="0.25">
      <c r="A11" t="s">
        <v>9</v>
      </c>
      <c r="B11" t="s">
        <v>10</v>
      </c>
      <c r="C11" t="s">
        <v>11</v>
      </c>
      <c r="D11" t="s">
        <v>15</v>
      </c>
      <c r="E11" t="s">
        <v>16</v>
      </c>
      <c r="F11" t="s">
        <v>17</v>
      </c>
    </row>
    <row r="12" spans="1:7" x14ac:dyDescent="0.25">
      <c r="A12">
        <f t="shared" ref="A12:A17" si="3">B2^5</f>
        <v>0</v>
      </c>
      <c r="B12">
        <f>B2^4</f>
        <v>0</v>
      </c>
      <c r="C12">
        <f>B2^3</f>
        <v>0</v>
      </c>
      <c r="D12">
        <f>B2^2</f>
        <v>0</v>
      </c>
      <c r="E12">
        <f>B2</f>
        <v>0</v>
      </c>
      <c r="F12">
        <v>1</v>
      </c>
      <c r="G12">
        <f>C2</f>
        <v>0</v>
      </c>
    </row>
    <row r="13" spans="1:7" x14ac:dyDescent="0.25">
      <c r="A13">
        <f t="shared" si="3"/>
        <v>0.29884734842312638</v>
      </c>
      <c r="B13">
        <f t="shared" ref="B13:B17" si="4">B3^4</f>
        <v>0.38050426185157199</v>
      </c>
      <c r="C13">
        <f t="shared" ref="C13:C17" si="5">B3^3</f>
        <v>0.48447307312968463</v>
      </c>
      <c r="D13">
        <f t="shared" ref="D13:D17" si="6">B3^2</f>
        <v>0.61685027506808487</v>
      </c>
      <c r="E13">
        <f t="shared" ref="E13:E17" si="7">B3</f>
        <v>0.78539816339744828</v>
      </c>
      <c r="F13">
        <v>1</v>
      </c>
      <c r="G13">
        <f t="shared" ref="G13:G16" si="8">C3</f>
        <v>0.70710678118654746</v>
      </c>
    </row>
    <row r="14" spans="1:7" x14ac:dyDescent="0.25">
      <c r="A14">
        <f t="shared" si="3"/>
        <v>9.5631151495400442</v>
      </c>
      <c r="B14">
        <f t="shared" si="4"/>
        <v>6.0880681896251518</v>
      </c>
      <c r="C14">
        <f t="shared" si="5"/>
        <v>3.875784585037477</v>
      </c>
      <c r="D14">
        <f t="shared" si="6"/>
        <v>2.4674011002723395</v>
      </c>
      <c r="E14">
        <f t="shared" si="7"/>
        <v>1.5707963267948966</v>
      </c>
      <c r="F14">
        <v>1</v>
      </c>
      <c r="G14">
        <f t="shared" si="8"/>
        <v>1</v>
      </c>
    </row>
    <row r="15" spans="1:7" x14ac:dyDescent="0.25">
      <c r="A15">
        <f t="shared" si="3"/>
        <v>72.619905666819719</v>
      </c>
      <c r="B15">
        <f t="shared" si="4"/>
        <v>30.820845209977332</v>
      </c>
      <c r="C15">
        <f t="shared" si="5"/>
        <v>13.080772974501485</v>
      </c>
      <c r="D15">
        <f t="shared" si="6"/>
        <v>5.5516524756127641</v>
      </c>
      <c r="E15">
        <f t="shared" si="7"/>
        <v>2.3561944901923448</v>
      </c>
      <c r="F15">
        <v>1</v>
      </c>
      <c r="G15">
        <f t="shared" si="8"/>
        <v>0.70710678118654757</v>
      </c>
    </row>
    <row r="16" spans="1:7" x14ac:dyDescent="0.25">
      <c r="A16">
        <f t="shared" si="3"/>
        <v>306.01968478528141</v>
      </c>
      <c r="B16">
        <f t="shared" si="4"/>
        <v>97.409091034002429</v>
      </c>
      <c r="C16">
        <f t="shared" si="5"/>
        <v>31.006276680299816</v>
      </c>
      <c r="D16">
        <f t="shared" si="6"/>
        <v>9.869604401089358</v>
      </c>
      <c r="E16">
        <f t="shared" si="7"/>
        <v>3.1415926535897931</v>
      </c>
      <c r="F16">
        <v>1</v>
      </c>
      <c r="G16">
        <f t="shared" si="8"/>
        <v>1.22514845490862E-16</v>
      </c>
    </row>
    <row r="17" spans="1:7" x14ac:dyDescent="0.25">
      <c r="A17">
        <f t="shared" si="3"/>
        <v>933.89796382226996</v>
      </c>
      <c r="B17">
        <f t="shared" si="4"/>
        <v>237.81516365723249</v>
      </c>
      <c r="C17">
        <f t="shared" si="5"/>
        <v>60.559134141210578</v>
      </c>
      <c r="D17">
        <f t="shared" si="6"/>
        <v>15.421256876702122</v>
      </c>
      <c r="E17">
        <f t="shared" si="7"/>
        <v>3.9269908169872414</v>
      </c>
      <c r="F17">
        <v>1</v>
      </c>
      <c r="G17">
        <f>C7</f>
        <v>-0.70710678118654746</v>
      </c>
    </row>
    <row r="21" spans="1:7" x14ac:dyDescent="0.25">
      <c r="D21" t="s">
        <v>20</v>
      </c>
    </row>
    <row r="22" spans="1:7" x14ac:dyDescent="0.25">
      <c r="A22" cm="1">
        <f t="array" ref="A22:A27">MMULT(MINVERSE(A12:F17),G12:G17)</f>
        <v>-2.8025752924429916E-3</v>
      </c>
      <c r="B22" t="s">
        <v>9</v>
      </c>
      <c r="D22" s="15">
        <f>PI()/6</f>
        <v>0.52359877559829882</v>
      </c>
      <c r="E22">
        <f>$A$22*D22^5+$A$23*D22^4+$A$24*D22^3+$A$25*D22^2+$A$26*D22+$A$27</f>
        <v>0.49714051996110969</v>
      </c>
      <c r="F22">
        <f>E22-1/2</f>
        <v>-2.8594800388903052E-3</v>
      </c>
      <c r="G22">
        <v>5.8299039780523976E-2</v>
      </c>
    </row>
    <row r="23" spans="1:7" x14ac:dyDescent="0.25">
      <c r="A23" s="3">
        <v>5.9587142186480799E-2</v>
      </c>
      <c r="B23" s="14" t="s">
        <v>10</v>
      </c>
    </row>
    <row r="24" spans="1:7" x14ac:dyDescent="0.25">
      <c r="A24">
        <v>-0.29660243598100705</v>
      </c>
      <c r="B24" t="s">
        <v>11</v>
      </c>
    </row>
    <row r="25" spans="1:7" x14ac:dyDescent="0.25">
      <c r="A25">
        <v>0.12617632670461065</v>
      </c>
      <c r="B25" t="s">
        <v>15</v>
      </c>
    </row>
    <row r="26" spans="1:7" x14ac:dyDescent="0.25">
      <c r="A26">
        <v>0.95637498106865104</v>
      </c>
      <c r="B26" t="s">
        <v>16</v>
      </c>
    </row>
    <row r="27" spans="1:7" x14ac:dyDescent="0.25">
      <c r="A27">
        <v>0</v>
      </c>
      <c r="B27" t="s">
        <v>17</v>
      </c>
    </row>
    <row r="31" spans="1:7" x14ac:dyDescent="0.25">
      <c r="A31" s="4"/>
      <c r="B31" s="4"/>
      <c r="C31" s="4"/>
      <c r="D31" s="4"/>
      <c r="E31" s="4"/>
      <c r="F31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42" spans="1:9" x14ac:dyDescent="0.25">
      <c r="A42" t="s">
        <v>1</v>
      </c>
    </row>
    <row r="43" spans="1:9" ht="15.75" thickBot="1" x14ac:dyDescent="0.3"/>
    <row r="44" spans="1:9" x14ac:dyDescent="0.25">
      <c r="A44" s="2" t="s">
        <v>2</v>
      </c>
      <c r="B44" s="2" t="s">
        <v>3</v>
      </c>
      <c r="C44" s="2" t="s">
        <v>4</v>
      </c>
    </row>
    <row r="45" spans="1:9" x14ac:dyDescent="0.25">
      <c r="A45">
        <v>1</v>
      </c>
      <c r="B45">
        <v>0</v>
      </c>
      <c r="C45">
        <v>-1</v>
      </c>
    </row>
    <row r="46" spans="1:9" x14ac:dyDescent="0.25">
      <c r="A46">
        <v>2</v>
      </c>
      <c r="B46">
        <v>-0.49999999999999994</v>
      </c>
      <c r="C46">
        <v>0.49999999999999994</v>
      </c>
    </row>
    <row r="47" spans="1:9" ht="15.75" thickBot="1" x14ac:dyDescent="0.3">
      <c r="A47" s="1">
        <v>3</v>
      </c>
      <c r="B47" s="1">
        <v>0.49999999999999989</v>
      </c>
      <c r="C47" s="1">
        <v>0.50000000000000011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28A-01AC-4F47-9CC3-2C3F16E214AB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935B-92AA-4E52-8932-F0B6F3F80080}">
  <dimension ref="A1:D6"/>
  <sheetViews>
    <sheetView zoomScale="160" zoomScaleNormal="160" workbookViewId="0">
      <selection activeCell="I23" sqref="I23"/>
    </sheetView>
  </sheetViews>
  <sheetFormatPr defaultRowHeight="15" x14ac:dyDescent="0.25"/>
  <sheetData>
    <row r="1" spans="1:4" ht="18" x14ac:dyDescent="0.35">
      <c r="A1" t="s">
        <v>0</v>
      </c>
      <c r="B1" t="s">
        <v>5</v>
      </c>
      <c r="C1" t="s">
        <v>6</v>
      </c>
      <c r="D1" t="s">
        <v>8</v>
      </c>
    </row>
    <row r="2" spans="1:4" x14ac:dyDescent="0.25">
      <c r="B2">
        <v>0</v>
      </c>
      <c r="D2">
        <f t="shared" ref="D2:D4" si="0">B2+2</f>
        <v>2</v>
      </c>
    </row>
    <row r="3" spans="1:4" x14ac:dyDescent="0.25">
      <c r="A3">
        <v>0</v>
      </c>
      <c r="B3">
        <v>1</v>
      </c>
      <c r="C3">
        <v>3</v>
      </c>
      <c r="D3">
        <f t="shared" si="0"/>
        <v>3</v>
      </c>
    </row>
    <row r="4" spans="1:4" x14ac:dyDescent="0.25">
      <c r="B4">
        <v>2</v>
      </c>
      <c r="D4">
        <f t="shared" si="0"/>
        <v>4</v>
      </c>
    </row>
    <row r="5" spans="1:4" x14ac:dyDescent="0.25">
      <c r="A5">
        <v>1</v>
      </c>
      <c r="B5">
        <v>3</v>
      </c>
      <c r="C5">
        <v>5</v>
      </c>
      <c r="D5">
        <f>B5+2</f>
        <v>5</v>
      </c>
    </row>
    <row r="6" spans="1:4" x14ac:dyDescent="0.25">
      <c r="B6">
        <v>4</v>
      </c>
      <c r="D6">
        <f>B6+2</f>
        <v>6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FEA0-1E81-48B3-8FCF-3FFC7374F745}">
  <dimension ref="A1:Q62"/>
  <sheetViews>
    <sheetView topLeftCell="A3" workbookViewId="0">
      <selection activeCell="M64" sqref="M64"/>
    </sheetView>
  </sheetViews>
  <sheetFormatPr defaultRowHeight="15" x14ac:dyDescent="0.25"/>
  <sheetData>
    <row r="1" spans="1:17" ht="18" x14ac:dyDescent="0.35">
      <c r="A1" t="s">
        <v>0</v>
      </c>
      <c r="B1" t="s">
        <v>7</v>
      </c>
      <c r="C1" t="s">
        <v>6</v>
      </c>
    </row>
    <row r="3" spans="1:17" x14ac:dyDescent="0.25">
      <c r="A3">
        <v>0</v>
      </c>
      <c r="B3">
        <v>-1</v>
      </c>
      <c r="C3">
        <v>2</v>
      </c>
    </row>
    <row r="4" spans="1:17" x14ac:dyDescent="0.25">
      <c r="A4">
        <v>1</v>
      </c>
      <c r="B4">
        <v>0</v>
      </c>
      <c r="C4">
        <v>1</v>
      </c>
      <c r="O4">
        <v>0</v>
      </c>
      <c r="P4">
        <v>-2</v>
      </c>
      <c r="Q4">
        <v>1</v>
      </c>
    </row>
    <row r="5" spans="1:17" x14ac:dyDescent="0.25">
      <c r="A5">
        <v>2</v>
      </c>
      <c r="B5">
        <v>1</v>
      </c>
      <c r="C5">
        <v>3</v>
      </c>
      <c r="O5">
        <v>1</v>
      </c>
      <c r="P5">
        <v>-1</v>
      </c>
      <c r="Q5">
        <v>2</v>
      </c>
    </row>
    <row r="6" spans="1:17" x14ac:dyDescent="0.25">
      <c r="O6">
        <v>2</v>
      </c>
      <c r="P6">
        <v>0</v>
      </c>
      <c r="Q6">
        <v>3</v>
      </c>
    </row>
    <row r="7" spans="1:17" x14ac:dyDescent="0.25">
      <c r="O7">
        <v>3</v>
      </c>
      <c r="P7">
        <v>1</v>
      </c>
      <c r="Q7">
        <v>1</v>
      </c>
    </row>
    <row r="8" spans="1:17" x14ac:dyDescent="0.25">
      <c r="O8">
        <v>4</v>
      </c>
      <c r="P8">
        <v>2</v>
      </c>
      <c r="Q8">
        <v>2</v>
      </c>
    </row>
    <row r="9" spans="1:17" x14ac:dyDescent="0.25">
      <c r="O9">
        <v>5</v>
      </c>
      <c r="P9">
        <v>3</v>
      </c>
      <c r="Q9">
        <v>2</v>
      </c>
    </row>
    <row r="20" spans="1:6" x14ac:dyDescent="0.25">
      <c r="A20" s="3"/>
      <c r="B20" s="3"/>
    </row>
    <row r="28" spans="1:6" x14ac:dyDescent="0.25">
      <c r="A28" s="4"/>
      <c r="B28" s="4"/>
      <c r="C28" s="4"/>
      <c r="D28" s="4"/>
      <c r="E28" s="4"/>
      <c r="F28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41" spans="1:9" x14ac:dyDescent="0.25">
      <c r="A41" s="4"/>
      <c r="B41" s="4"/>
      <c r="C41" s="4"/>
    </row>
    <row r="53" spans="13:15" x14ac:dyDescent="0.25">
      <c r="M53" t="s">
        <v>0</v>
      </c>
      <c r="N53" t="s">
        <v>22</v>
      </c>
      <c r="O53" t="s">
        <v>23</v>
      </c>
    </row>
    <row r="54" spans="13:15" x14ac:dyDescent="0.25">
      <c r="M54">
        <v>0</v>
      </c>
      <c r="N54">
        <v>-2</v>
      </c>
      <c r="O54">
        <v>0</v>
      </c>
    </row>
    <row r="55" spans="13:15" x14ac:dyDescent="0.25">
      <c r="M55">
        <v>1</v>
      </c>
      <c r="N55">
        <v>-1</v>
      </c>
      <c r="O55">
        <v>1</v>
      </c>
    </row>
    <row r="56" spans="13:15" x14ac:dyDescent="0.25">
      <c r="M56">
        <v>2</v>
      </c>
      <c r="N56">
        <v>0</v>
      </c>
      <c r="O56">
        <v>1</v>
      </c>
    </row>
    <row r="57" spans="13:15" x14ac:dyDescent="0.25">
      <c r="M57">
        <v>3</v>
      </c>
      <c r="N57">
        <v>2</v>
      </c>
      <c r="O57">
        <v>2</v>
      </c>
    </row>
    <row r="61" spans="13:15" x14ac:dyDescent="0.25">
      <c r="M61" t="s">
        <v>24</v>
      </c>
    </row>
    <row r="62" spans="13:15" x14ac:dyDescent="0.25">
      <c r="M62">
        <f>1/6*1^3-1/6*1+1</f>
        <v>1</v>
      </c>
    </row>
  </sheetData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4EB1-493B-4D1E-A07A-C297627806B8}">
  <dimension ref="A1:Z44"/>
  <sheetViews>
    <sheetView tabSelected="1" workbookViewId="0">
      <selection activeCell="W22" sqref="W22"/>
    </sheetView>
  </sheetViews>
  <sheetFormatPr defaultRowHeight="15" x14ac:dyDescent="0.25"/>
  <cols>
    <col min="21" max="21" width="9.42578125" bestFit="1" customWidth="1"/>
  </cols>
  <sheetData>
    <row r="1" spans="1:26" ht="18" x14ac:dyDescent="0.35">
      <c r="A1" t="s">
        <v>0</v>
      </c>
      <c r="B1" t="s">
        <v>7</v>
      </c>
      <c r="C1" t="s">
        <v>25</v>
      </c>
    </row>
    <row r="2" spans="1:26" ht="18" x14ac:dyDescent="0.35">
      <c r="C2" s="20" t="s">
        <v>26</v>
      </c>
      <c r="D2" t="s">
        <v>27</v>
      </c>
      <c r="E2" t="s">
        <v>28</v>
      </c>
      <c r="F2" t="s">
        <v>29</v>
      </c>
    </row>
    <row r="3" spans="1:26" ht="18" x14ac:dyDescent="0.35">
      <c r="A3">
        <v>0</v>
      </c>
      <c r="B3">
        <v>-1</v>
      </c>
      <c r="C3" s="17">
        <v>2</v>
      </c>
      <c r="D3" s="18">
        <f>(C3-C4)/(B3-B4)</f>
        <v>-1</v>
      </c>
      <c r="E3" s="19">
        <f>(D3-D4)/(B3-B5)</f>
        <v>1.5</v>
      </c>
      <c r="U3" t="s">
        <v>0</v>
      </c>
      <c r="V3" t="s">
        <v>7</v>
      </c>
      <c r="W3" t="s">
        <v>25</v>
      </c>
    </row>
    <row r="4" spans="1:26" ht="18" x14ac:dyDescent="0.35">
      <c r="A4">
        <v>1</v>
      </c>
      <c r="B4">
        <v>0</v>
      </c>
      <c r="C4">
        <v>1</v>
      </c>
      <c r="D4">
        <f>(C4-C5)/(B4-B5)</f>
        <v>2</v>
      </c>
      <c r="U4" s="21"/>
      <c r="V4" s="21"/>
      <c r="W4" s="20" t="s">
        <v>26</v>
      </c>
      <c r="X4" t="s">
        <v>27</v>
      </c>
      <c r="Y4" t="s">
        <v>28</v>
      </c>
      <c r="Z4" t="s">
        <v>29</v>
      </c>
    </row>
    <row r="5" spans="1:26" x14ac:dyDescent="0.25">
      <c r="A5">
        <v>2</v>
      </c>
      <c r="B5">
        <v>1</v>
      </c>
      <c r="C5">
        <v>3</v>
      </c>
      <c r="U5" s="21">
        <v>0</v>
      </c>
      <c r="V5" s="21">
        <v>-1</v>
      </c>
      <c r="W5" s="20">
        <v>2</v>
      </c>
      <c r="X5">
        <f>(W5-W6)/(V5-V6)</f>
        <v>-1</v>
      </c>
      <c r="Y5">
        <f>(X5-X6)/(V5-V7)</f>
        <v>1.5</v>
      </c>
      <c r="Z5">
        <f>(Y5-Y6)/(V5-V8)</f>
        <v>-1</v>
      </c>
    </row>
    <row r="6" spans="1:26" x14ac:dyDescent="0.25">
      <c r="U6" s="21">
        <v>1</v>
      </c>
      <c r="V6" s="21">
        <v>0</v>
      </c>
      <c r="W6" s="21">
        <v>1</v>
      </c>
      <c r="X6">
        <f>(W6-W7)/(V6-V7)</f>
        <v>2</v>
      </c>
      <c r="Y6">
        <f>(X6-X7)/(V6-V8)</f>
        <v>-1.5</v>
      </c>
    </row>
    <row r="7" spans="1:26" x14ac:dyDescent="0.25">
      <c r="U7" s="21">
        <v>2</v>
      </c>
      <c r="V7" s="21">
        <v>1</v>
      </c>
      <c r="W7" s="21">
        <v>3</v>
      </c>
      <c r="X7">
        <f>(W7-W8)/(V7-V8)</f>
        <v>-1</v>
      </c>
    </row>
    <row r="8" spans="1:26" x14ac:dyDescent="0.25">
      <c r="U8" s="22">
        <v>3</v>
      </c>
      <c r="V8" s="22">
        <v>2</v>
      </c>
      <c r="W8" s="22">
        <v>2</v>
      </c>
    </row>
    <row r="11" spans="1:26" x14ac:dyDescent="0.25">
      <c r="U11" t="e" cm="1">
        <f t="array" ref="U11">W5+X5*(V5+V13V5)+Y5*(V5-V5)*(V5-V6)+Z5*(V5-V5)*(V5-V6)*(V5-V7)</f>
        <v>#NAME?</v>
      </c>
    </row>
    <row r="20" spans="1:6" x14ac:dyDescent="0.25">
      <c r="A20" s="3"/>
      <c r="B20" s="3"/>
    </row>
    <row r="28" spans="1:6" x14ac:dyDescent="0.25">
      <c r="A28" s="4"/>
      <c r="B28" s="4"/>
      <c r="C28" s="4"/>
      <c r="D28" s="4"/>
      <c r="E28" s="4"/>
      <c r="F28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9" spans="1:9" x14ac:dyDescent="0.25">
      <c r="A39" t="s">
        <v>1</v>
      </c>
    </row>
    <row r="40" spans="1:9" ht="15.75" thickBot="1" x14ac:dyDescent="0.3"/>
    <row r="41" spans="1:9" x14ac:dyDescent="0.25">
      <c r="A41" s="2" t="s">
        <v>2</v>
      </c>
      <c r="B41" s="2" t="s">
        <v>3</v>
      </c>
      <c r="C41" s="2" t="s">
        <v>4</v>
      </c>
    </row>
    <row r="42" spans="1:9" x14ac:dyDescent="0.25">
      <c r="A42">
        <v>1</v>
      </c>
      <c r="B42">
        <v>0</v>
      </c>
      <c r="C42">
        <v>-1</v>
      </c>
    </row>
    <row r="43" spans="1:9" x14ac:dyDescent="0.25">
      <c r="A43">
        <v>2</v>
      </c>
      <c r="B43">
        <v>-0.49999999999999994</v>
      </c>
      <c r="C43">
        <v>0.49999999999999994</v>
      </c>
    </row>
    <row r="44" spans="1:9" ht="15.75" thickBot="1" x14ac:dyDescent="0.3">
      <c r="A44" s="1">
        <v>3</v>
      </c>
      <c r="B44" s="1">
        <v>0.49999999999999989</v>
      </c>
      <c r="C44" s="1">
        <v>0.50000000000000011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8365-3568-4DC0-A2CD-4CFC0A374285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9494-AD96-485F-A50F-671186343356}">
  <dimension ref="A1:I46"/>
  <sheetViews>
    <sheetView zoomScale="160" zoomScaleNormal="160" workbookViewId="0">
      <selection activeCell="D2" sqref="D2"/>
    </sheetView>
  </sheetViews>
  <sheetFormatPr defaultRowHeight="15" x14ac:dyDescent="0.25"/>
  <cols>
    <col min="4" max="4" width="13.28515625" customWidth="1"/>
  </cols>
  <sheetData>
    <row r="1" spans="1:4" ht="18" x14ac:dyDescent="0.35">
      <c r="A1" t="s">
        <v>0</v>
      </c>
      <c r="B1" t="s">
        <v>7</v>
      </c>
      <c r="C1" t="s">
        <v>6</v>
      </c>
      <c r="D1" t="s">
        <v>14</v>
      </c>
    </row>
    <row r="2" spans="1:4" x14ac:dyDescent="0.25">
      <c r="B2">
        <v>-1.5</v>
      </c>
      <c r="C2">
        <v>1</v>
      </c>
      <c r="D2">
        <f>$A$19*B2^5+$A$20*B2^4+$A$21</f>
        <v>8.59375</v>
      </c>
    </row>
    <row r="3" spans="1:4" x14ac:dyDescent="0.25">
      <c r="A3">
        <v>0</v>
      </c>
      <c r="B3">
        <v>-1</v>
      </c>
      <c r="C3">
        <v>3</v>
      </c>
      <c r="D3">
        <f t="shared" ref="D3:D7" si="0">$A$19*B3^2+$A$20*B3+$A$21</f>
        <v>-1</v>
      </c>
    </row>
    <row r="4" spans="1:4" x14ac:dyDescent="0.25">
      <c r="B4">
        <v>-0.5</v>
      </c>
      <c r="C4">
        <v>1</v>
      </c>
      <c r="D4">
        <f t="shared" si="0"/>
        <v>-0.25</v>
      </c>
    </row>
    <row r="5" spans="1:4" ht="13.5" customHeight="1" x14ac:dyDescent="0.25">
      <c r="A5">
        <v>1</v>
      </c>
      <c r="B5">
        <v>0</v>
      </c>
      <c r="C5">
        <v>1</v>
      </c>
      <c r="D5">
        <f t="shared" si="0"/>
        <v>1</v>
      </c>
    </row>
    <row r="6" spans="1:4" ht="13.5" customHeight="1" x14ac:dyDescent="0.25">
      <c r="B6">
        <v>0.5</v>
      </c>
      <c r="C6">
        <v>-1</v>
      </c>
      <c r="D6">
        <f t="shared" si="0"/>
        <v>2.75</v>
      </c>
    </row>
    <row r="7" spans="1:4" x14ac:dyDescent="0.25">
      <c r="A7">
        <v>2</v>
      </c>
      <c r="B7">
        <v>1</v>
      </c>
      <c r="C7">
        <v>5</v>
      </c>
      <c r="D7">
        <f t="shared" si="0"/>
        <v>5</v>
      </c>
    </row>
    <row r="10" spans="1:4" ht="15.75" thickBot="1" x14ac:dyDescent="0.3"/>
    <row r="11" spans="1:4" ht="15.75" thickBot="1" x14ac:dyDescent="0.3">
      <c r="A11" s="11" t="s">
        <v>9</v>
      </c>
      <c r="B11" s="12" t="s">
        <v>10</v>
      </c>
      <c r="C11" s="13" t="s">
        <v>11</v>
      </c>
      <c r="D11" s="8"/>
    </row>
    <row r="12" spans="1:4" x14ac:dyDescent="0.25">
      <c r="A12" s="5">
        <f>B3^5</f>
        <v>-1</v>
      </c>
      <c r="B12">
        <f>B3^4</f>
        <v>1</v>
      </c>
      <c r="C12">
        <v>1</v>
      </c>
      <c r="D12" s="9">
        <f>C3</f>
        <v>3</v>
      </c>
    </row>
    <row r="13" spans="1:4" x14ac:dyDescent="0.25">
      <c r="A13" s="5">
        <f>B5^5</f>
        <v>0</v>
      </c>
      <c r="B13">
        <f>B5^4</f>
        <v>0</v>
      </c>
      <c r="C13">
        <v>1</v>
      </c>
      <c r="D13" s="9">
        <f>C5</f>
        <v>1</v>
      </c>
    </row>
    <row r="14" spans="1:4" ht="15.75" thickBot="1" x14ac:dyDescent="0.3">
      <c r="A14" s="6">
        <f>B7^5</f>
        <v>1</v>
      </c>
      <c r="B14" s="7">
        <f>B7^4</f>
        <v>1</v>
      </c>
      <c r="C14" s="7">
        <v>1</v>
      </c>
      <c r="D14" s="10">
        <f>C7</f>
        <v>5</v>
      </c>
    </row>
    <row r="17" spans="1:6" x14ac:dyDescent="0.25">
      <c r="A17" t="s">
        <v>12</v>
      </c>
    </row>
    <row r="18" spans="1:6" x14ac:dyDescent="0.25">
      <c r="A18" t="s">
        <v>13</v>
      </c>
    </row>
    <row r="19" spans="1:6" x14ac:dyDescent="0.25">
      <c r="A19" cm="1">
        <f t="array" ref="A19:A21">MMULT(MINVERSE(A12:C14),D12:D14)</f>
        <v>1</v>
      </c>
    </row>
    <row r="20" spans="1:6" x14ac:dyDescent="0.25">
      <c r="A20">
        <v>3</v>
      </c>
    </row>
    <row r="21" spans="1:6" x14ac:dyDescent="0.25">
      <c r="A21">
        <v>1</v>
      </c>
    </row>
    <row r="22" spans="1:6" x14ac:dyDescent="0.25">
      <c r="A22" s="3"/>
      <c r="B22" s="3"/>
    </row>
    <row r="30" spans="1:6" x14ac:dyDescent="0.25">
      <c r="A30" s="4"/>
      <c r="B30" s="4"/>
      <c r="C30" s="4"/>
      <c r="D30" s="4"/>
      <c r="E30" s="4"/>
      <c r="F30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41" spans="1:9" x14ac:dyDescent="0.25">
      <c r="A41" t="s">
        <v>1</v>
      </c>
    </row>
    <row r="42" spans="1:9" ht="15.75" thickBot="1" x14ac:dyDescent="0.3"/>
    <row r="43" spans="1:9" x14ac:dyDescent="0.25">
      <c r="A43" s="2" t="s">
        <v>2</v>
      </c>
      <c r="B43" s="2" t="s">
        <v>3</v>
      </c>
      <c r="C43" s="2" t="s">
        <v>4</v>
      </c>
    </row>
    <row r="44" spans="1:9" x14ac:dyDescent="0.25">
      <c r="A44">
        <v>1</v>
      </c>
      <c r="B44">
        <v>0</v>
      </c>
      <c r="C44">
        <v>-1</v>
      </c>
    </row>
    <row r="45" spans="1:9" x14ac:dyDescent="0.25">
      <c r="A45">
        <v>2</v>
      </c>
      <c r="B45">
        <v>-0.49999999999999994</v>
      </c>
      <c r="C45">
        <v>0.49999999999999994</v>
      </c>
    </row>
    <row r="46" spans="1:9" ht="15.75" thickBot="1" x14ac:dyDescent="0.3">
      <c r="A46" s="1">
        <v>3</v>
      </c>
      <c r="B46" s="1">
        <v>0.49999999999999989</v>
      </c>
      <c r="C46" s="1">
        <v>0.50000000000000011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Arkusz2 (2)</vt:lpstr>
      <vt:lpstr>Arkusz0</vt:lpstr>
      <vt:lpstr>Arkusz1</vt:lpstr>
      <vt:lpstr>Arkusz3</vt:lpstr>
      <vt:lpstr>Arkusz4</vt:lpstr>
      <vt:lpstr>Arkusz5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Pankowski Andrzej</dc:creator>
  <cp:lastModifiedBy>Malesa Krystian (STUD)</cp:lastModifiedBy>
  <cp:lastPrinted>2025-02-25T10:14:28Z</cp:lastPrinted>
  <dcterms:created xsi:type="dcterms:W3CDTF">2025-02-24T22:01:42Z</dcterms:created>
  <dcterms:modified xsi:type="dcterms:W3CDTF">2025-03-04T15:43:54Z</dcterms:modified>
</cp:coreProperties>
</file>