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kumenty\jamro\Projekty\Inżynier\MSA\"/>
    </mc:Choice>
  </mc:AlternateContent>
  <xr:revisionPtr revIDLastSave="0" documentId="8_{270D35DA-8C57-40F3-95E6-A9101EA10FCB}" xr6:coauthVersionLast="47" xr6:coauthVersionMax="47" xr10:uidLastSave="{00000000-0000-0000-0000-000000000000}"/>
  <bookViews>
    <workbookView xWindow="-108" yWindow="-108" windowWidth="23256" windowHeight="12456" activeTab="1" xr2:uid="{A6858769-7200-4519-BD16-802F2DBBB0A0}"/>
  </bookViews>
  <sheets>
    <sheet name="Info" sheetId="1" r:id="rId1"/>
    <sheet name="Typ 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9" i="2" l="1"/>
  <c r="AB8" i="2"/>
  <c r="V11" i="2"/>
  <c r="AG8" i="2" s="1"/>
  <c r="AG10" i="2" l="1"/>
</calcChain>
</file>

<file path=xl/sharedStrings.xml><?xml version="1.0" encoding="utf-8"?>
<sst xmlns="http://schemas.openxmlformats.org/spreadsheetml/2006/main" count="43" uniqueCount="39">
  <si>
    <t>Dokładność</t>
  </si>
  <si>
    <t>Odtwarzalność pochodzi od operatora</t>
  </si>
  <si>
    <t>Stabilność</t>
  </si>
  <si>
    <t>Rozróżnialność</t>
  </si>
  <si>
    <t>Dokładność (BIAS) - odległość między wymiarem rzeczywistym a średnią wymiarów zmierzonych</t>
  </si>
  <si>
    <t>Powtarzalność pochodzi od przyrządu - ten sam operator mierzy ten sam przedmiot w ten sam sposób tym samym przyrządem wiele razy</t>
  </si>
  <si>
    <t>MSA - liczbowe</t>
  </si>
  <si>
    <t>Powtarzalność</t>
  </si>
  <si>
    <t>1. Wybrać WZORZEC - najlepiej ze środka pola tolerancji, wymiar wzorca zmierzyć urządzeniem o klasę dokładniejszym niż testowane.</t>
  </si>
  <si>
    <t>Xm - wartość rzeczywista wzorca</t>
  </si>
  <si>
    <t>X - średnia z 50 zmierzonych wartości</t>
  </si>
  <si>
    <t>Źródło: https://www.matemaks.pl/odchylenie-standardowe.html</t>
  </si>
  <si>
    <r>
      <t xml:space="preserve">Sg - odchylenie standardowe (mówi o ile średnio odchylały się zmierzone wartości od średniej z ich wszystkich) Fromuła Excel: </t>
    </r>
    <r>
      <rPr>
        <b/>
        <sz val="11"/>
        <color theme="1"/>
        <rFont val="Aptos Narrow"/>
        <family val="2"/>
        <scheme val="minor"/>
      </rPr>
      <t>STDEV.S</t>
    </r>
  </si>
  <si>
    <t>[mm]</t>
  </si>
  <si>
    <t>T - tolerancja (wymiar graniczny górny  "A" - wymiar graniczny dolny "B") lub (odchyłka górna "Es" - odchyłka dolna "Ei") lub (upper specification limit "USL" – Lower Specification Limit "LSL")</t>
  </si>
  <si>
    <t>Tolerancja:</t>
  </si>
  <si>
    <t>Srednia z pomiarów:</t>
  </si>
  <si>
    <t>Odchylenie standardowe:</t>
  </si>
  <si>
    <t>k:</t>
  </si>
  <si>
    <t>Powtarzalność Cg:</t>
  </si>
  <si>
    <t>Dokładność Cgk:</t>
  </si>
  <si>
    <t>Wymiar graniczny górny:</t>
  </si>
  <si>
    <t>Wymiar graniczny dolny:</t>
  </si>
  <si>
    <t>Wyniki pomiarów:</t>
  </si>
  <si>
    <t>Typ 1</t>
  </si>
  <si>
    <t>Minimalne Cg Cgk</t>
  </si>
  <si>
    <t>((V12/100)*V11)/(6*AB9)</t>
  </si>
  <si>
    <t>(((V12/200)*V11)-ABS(AB8-V8))/(3*AB9)</t>
  </si>
  <si>
    <t>Formuła</t>
  </si>
  <si>
    <t>Wymiar wzorcowy:</t>
  </si>
  <si>
    <t>Wskaźniki zdolności (muszą być większe od 1.33):</t>
  </si>
  <si>
    <t>Liniowość - Sprawdza jak dokładny jest pomiar dla różnych przedziałów wartości np dla wymiarów 10mm, 50mm, 100mm</t>
  </si>
  <si>
    <t>k - współczynnik pomniejszenia tolerancji od 10 do 20 (domyślnie przyjmuje 20, dla bardziej rygorystycznych pomiarów wybrać 10)</t>
  </si>
  <si>
    <t>2. Wykonać wiele (np. 50) pomiarów WZORCA w możliwie rzeczywistych warunkach.</t>
  </si>
  <si>
    <t>4. Obliczyć wskaźniki Cg i Cgk.</t>
  </si>
  <si>
    <t>3. Obliczyć średnią oraz odchylenie standardowe z pomiarów.</t>
  </si>
  <si>
    <t>INSTRUKCJA</t>
  </si>
  <si>
    <t>MSA procedura 1. Określenie powtarzalności I dokładności.</t>
  </si>
  <si>
    <t>5. Aby system pomiarowy był dokładny I powtarzalny wskaźniki muszą być większe od 1.33.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</si>
</sst>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rgb="FFFFC000"/>
      </bottom>
      <diagonal/>
    </border>
    <border>
      <left style="thick">
        <color rgb="FFFFC000"/>
      </left>
      <right/>
      <top style="thick">
        <color rgb="FFFFC000"/>
      </top>
      <bottom/>
      <diagonal/>
    </border>
    <border>
      <left/>
      <right/>
      <top style="thick">
        <color rgb="FFFFC000"/>
      </top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 style="thick">
        <color rgb="FFFFC000"/>
      </left>
      <right/>
      <top/>
      <bottom/>
      <diagonal/>
    </border>
    <border>
      <left/>
      <right style="thick">
        <color rgb="FFFFC000"/>
      </right>
      <top/>
      <bottom/>
      <diagonal/>
    </border>
    <border>
      <left style="thick">
        <color rgb="FFFFC000"/>
      </left>
      <right/>
      <top/>
      <bottom style="thick">
        <color rgb="FFFFC00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 style="thick">
        <color rgb="FF7030A0"/>
      </left>
      <right/>
      <top style="thick">
        <color rgb="FF7030A0"/>
      </top>
      <bottom/>
      <diagonal/>
    </border>
    <border>
      <left/>
      <right/>
      <top style="thick">
        <color rgb="FF7030A0"/>
      </top>
      <bottom/>
      <diagonal/>
    </border>
    <border>
      <left/>
      <right style="thick">
        <color rgb="FF7030A0"/>
      </right>
      <top style="thick">
        <color rgb="FF7030A0"/>
      </top>
      <bottom/>
      <diagonal/>
    </border>
    <border>
      <left style="thick">
        <color rgb="FF7030A0"/>
      </left>
      <right/>
      <top/>
      <bottom style="thick">
        <color rgb="FF7030A0"/>
      </bottom>
      <diagonal/>
    </border>
    <border>
      <left/>
      <right/>
      <top/>
      <bottom style="thick">
        <color rgb="FF7030A0"/>
      </bottom>
      <diagonal/>
    </border>
    <border>
      <left/>
      <right style="thick">
        <color rgb="FF7030A0"/>
      </right>
      <top/>
      <bottom style="thick">
        <color rgb="FF7030A0"/>
      </bottom>
      <diagonal/>
    </border>
    <border>
      <left style="thick">
        <color rgb="FF7030A0"/>
      </left>
      <right/>
      <top/>
      <bottom/>
      <diagonal/>
    </border>
    <border>
      <left/>
      <right style="thick">
        <color rgb="FF7030A0"/>
      </right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1" applyNumberFormat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/>
    <xf numFmtId="0" fontId="0" fillId="0" borderId="6" xfId="0" applyBorder="1" applyAlignment="1">
      <alignment horizontal="left" vertical="center"/>
    </xf>
    <xf numFmtId="0" fontId="0" fillId="0" borderId="7" xfId="0" applyBorder="1"/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/>
    <xf numFmtId="0" fontId="3" fillId="2" borderId="0" xfId="1"/>
    <xf numFmtId="0" fontId="5" fillId="0" borderId="11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4" fillId="3" borderId="1" xfId="2"/>
    <xf numFmtId="0" fontId="5" fillId="0" borderId="10" xfId="0" applyFont="1" applyBorder="1" applyAlignment="1">
      <alignment horizontal="left" vertical="center"/>
    </xf>
    <xf numFmtId="0" fontId="5" fillId="0" borderId="12" xfId="0" applyFont="1" applyBorder="1" applyAlignment="1">
      <alignment horizontal="center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5" fillId="0" borderId="15" xfId="0" applyFont="1" applyBorder="1" applyAlignment="1">
      <alignment horizontal="center" vertical="center"/>
    </xf>
  </cellXfs>
  <cellStyles count="3">
    <cellStyle name="Input" xfId="2" builtinId="20"/>
    <cellStyle name="Neutral" xfId="1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'Typ 1'!$U$15:$U$65</c:f>
              <c:numCache>
                <c:formatCode>General</c:formatCode>
                <c:ptCount val="51"/>
                <c:pt idx="1">
                  <c:v>50.11</c:v>
                </c:pt>
                <c:pt idx="2">
                  <c:v>50.1</c:v>
                </c:pt>
                <c:pt idx="3">
                  <c:v>50.1</c:v>
                </c:pt>
                <c:pt idx="4">
                  <c:v>50.1</c:v>
                </c:pt>
                <c:pt idx="5">
                  <c:v>50.19</c:v>
                </c:pt>
                <c:pt idx="6">
                  <c:v>50.11</c:v>
                </c:pt>
                <c:pt idx="7">
                  <c:v>50.11</c:v>
                </c:pt>
                <c:pt idx="8">
                  <c:v>50.11</c:v>
                </c:pt>
                <c:pt idx="9">
                  <c:v>50.11</c:v>
                </c:pt>
                <c:pt idx="10">
                  <c:v>50.14</c:v>
                </c:pt>
                <c:pt idx="11">
                  <c:v>50.11</c:v>
                </c:pt>
                <c:pt idx="12">
                  <c:v>50.11</c:v>
                </c:pt>
                <c:pt idx="13">
                  <c:v>50.11</c:v>
                </c:pt>
                <c:pt idx="14">
                  <c:v>50.1</c:v>
                </c:pt>
                <c:pt idx="15">
                  <c:v>50.11</c:v>
                </c:pt>
                <c:pt idx="16">
                  <c:v>50.11</c:v>
                </c:pt>
                <c:pt idx="17">
                  <c:v>50.1</c:v>
                </c:pt>
                <c:pt idx="18">
                  <c:v>50.1</c:v>
                </c:pt>
                <c:pt idx="19">
                  <c:v>50.1</c:v>
                </c:pt>
                <c:pt idx="20">
                  <c:v>50.11</c:v>
                </c:pt>
                <c:pt idx="21">
                  <c:v>50.11</c:v>
                </c:pt>
                <c:pt idx="22">
                  <c:v>50.11</c:v>
                </c:pt>
                <c:pt idx="23">
                  <c:v>50.1</c:v>
                </c:pt>
                <c:pt idx="24">
                  <c:v>50.11</c:v>
                </c:pt>
                <c:pt idx="25">
                  <c:v>50.12</c:v>
                </c:pt>
                <c:pt idx="26">
                  <c:v>50.11</c:v>
                </c:pt>
                <c:pt idx="27">
                  <c:v>50.11</c:v>
                </c:pt>
                <c:pt idx="28">
                  <c:v>50.12</c:v>
                </c:pt>
                <c:pt idx="29">
                  <c:v>50.1</c:v>
                </c:pt>
                <c:pt idx="30">
                  <c:v>50.12</c:v>
                </c:pt>
                <c:pt idx="31">
                  <c:v>50.11</c:v>
                </c:pt>
                <c:pt idx="32">
                  <c:v>50.11</c:v>
                </c:pt>
                <c:pt idx="33">
                  <c:v>50.1</c:v>
                </c:pt>
                <c:pt idx="34">
                  <c:v>50.1</c:v>
                </c:pt>
                <c:pt idx="35">
                  <c:v>50.11</c:v>
                </c:pt>
                <c:pt idx="36">
                  <c:v>50.11</c:v>
                </c:pt>
                <c:pt idx="37">
                  <c:v>50.12</c:v>
                </c:pt>
                <c:pt idx="38">
                  <c:v>50.11</c:v>
                </c:pt>
                <c:pt idx="39">
                  <c:v>50.1</c:v>
                </c:pt>
                <c:pt idx="40">
                  <c:v>50.11</c:v>
                </c:pt>
                <c:pt idx="41">
                  <c:v>50.11</c:v>
                </c:pt>
                <c:pt idx="42">
                  <c:v>50.11</c:v>
                </c:pt>
                <c:pt idx="43">
                  <c:v>50.1</c:v>
                </c:pt>
                <c:pt idx="44">
                  <c:v>50.11</c:v>
                </c:pt>
                <c:pt idx="45">
                  <c:v>50.12</c:v>
                </c:pt>
                <c:pt idx="46">
                  <c:v>50.11</c:v>
                </c:pt>
                <c:pt idx="47">
                  <c:v>50.1</c:v>
                </c:pt>
                <c:pt idx="48">
                  <c:v>50.12</c:v>
                </c:pt>
                <c:pt idx="49">
                  <c:v>50.11</c:v>
                </c:pt>
                <c:pt idx="50">
                  <c:v>50.11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64-4EB7-B1F4-4269FAFB1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304399"/>
        <c:axId val="394306319"/>
      </c:lineChart>
      <c:scatterChart>
        <c:scatterStyle val="lineMarker"/>
        <c:varyColors val="0"/>
        <c:ser>
          <c:idx val="0"/>
          <c:order val="1"/>
          <c:tx>
            <c:strRef>
              <c:f>'Typ 1'!$S$8:$U$8</c:f>
              <c:strCache>
                <c:ptCount val="1"/>
                <c:pt idx="0">
                  <c:v>Wymiar wzorcowy: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plus"/>
            <c:errValType val="fixedVal"/>
            <c:noEndCap val="1"/>
            <c:val val="50"/>
            <c:spPr>
              <a:noFill/>
              <a:ln w="15875" cap="flat" cmpd="sng" algn="ctr">
                <a:solidFill>
                  <a:srgbClr val="00B050"/>
                </a:solidFill>
                <a:prstDash val="sysDash"/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'Typ 1'!$V$8</c:f>
              <c:numCache>
                <c:formatCode>General</c:formatCode>
                <c:ptCount val="1"/>
                <c:pt idx="0">
                  <c:v>50.110999999999997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64-4EB7-B1F4-4269FAFB12DB}"/>
            </c:ext>
          </c:extLst>
        </c:ser>
        <c:ser>
          <c:idx val="2"/>
          <c:order val="2"/>
          <c:tx>
            <c:strRef>
              <c:f>'Typ 1'!$S$9:$U$9</c:f>
              <c:strCache>
                <c:ptCount val="1"/>
                <c:pt idx="0">
                  <c:v>Wymiar graniczny górny: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plus"/>
            <c:errValType val="fixedVal"/>
            <c:noEndCap val="1"/>
            <c:val val="50"/>
            <c:spPr>
              <a:noFill/>
              <a:ln w="15875" cap="flat" cmpd="sng" algn="ctr">
                <a:solidFill>
                  <a:srgbClr val="FF0000"/>
                </a:solidFill>
                <a:prstDash val="sysDot"/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'Typ 1'!$V$9</c:f>
              <c:numCache>
                <c:formatCode>General</c:formatCode>
                <c:ptCount val="1"/>
                <c:pt idx="0">
                  <c:v>50.5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464-4EB7-B1F4-4269FAFB12DB}"/>
            </c:ext>
          </c:extLst>
        </c:ser>
        <c:ser>
          <c:idx val="3"/>
          <c:order val="3"/>
          <c:tx>
            <c:strRef>
              <c:f>'Typ 1'!$S$10:$U$10</c:f>
              <c:strCache>
                <c:ptCount val="1"/>
                <c:pt idx="0">
                  <c:v>Wymiar graniczny dolny: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plus"/>
            <c:errValType val="fixedVal"/>
            <c:noEndCap val="1"/>
            <c:val val="50"/>
            <c:spPr>
              <a:noFill/>
              <a:ln w="15875" cap="flat" cmpd="sng" algn="ctr">
                <a:solidFill>
                  <a:srgbClr val="FF0000"/>
                </a:solidFill>
                <a:prstDash val="sysDot"/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'Typ 1'!$V$10</c:f>
              <c:numCache>
                <c:formatCode>General</c:formatCode>
                <c:ptCount val="1"/>
                <c:pt idx="0">
                  <c:v>49.5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464-4EB7-B1F4-4269FAFB1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04399"/>
        <c:axId val="394306319"/>
      </c:scatterChart>
      <c:catAx>
        <c:axId val="39430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06319"/>
        <c:crosses val="autoZero"/>
        <c:auto val="1"/>
        <c:lblAlgn val="ctr"/>
        <c:lblOffset val="100"/>
        <c:noMultiLvlLbl val="0"/>
      </c:catAx>
      <c:valAx>
        <c:axId val="3943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0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20</xdr:row>
      <xdr:rowOff>8964</xdr:rowOff>
    </xdr:from>
    <xdr:to>
      <xdr:col>6</xdr:col>
      <xdr:colOff>457882</xdr:colOff>
      <xdr:row>28</xdr:row>
      <xdr:rowOff>100868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5359C63-3DB4-42CF-A78B-C2C138D312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3657599"/>
          <a:ext cx="2286682" cy="1526257"/>
        </a:xfrm>
        <a:prstGeom prst="rect">
          <a:avLst/>
        </a:prstGeom>
      </xdr:spPr>
    </xdr:pic>
    <xdr:clientData/>
  </xdr:twoCellAnchor>
  <xdr:twoCellAnchor editAs="oneCell">
    <xdr:from>
      <xdr:col>2</xdr:col>
      <xdr:colOff>600635</xdr:colOff>
      <xdr:row>32</xdr:row>
      <xdr:rowOff>62753</xdr:rowOff>
    </xdr:from>
    <xdr:to>
      <xdr:col>11</xdr:col>
      <xdr:colOff>281043</xdr:colOff>
      <xdr:row>44</xdr:row>
      <xdr:rowOff>162012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735E32D-38A0-4EB0-BD84-9F37F0BA14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9835" y="5862918"/>
          <a:ext cx="5166808" cy="2250788"/>
        </a:xfrm>
        <a:prstGeom prst="rect">
          <a:avLst/>
        </a:prstGeom>
      </xdr:spPr>
    </xdr:pic>
    <xdr:clientData/>
  </xdr:twoCellAnchor>
  <xdr:twoCellAnchor editAs="oneCell">
    <xdr:from>
      <xdr:col>2</xdr:col>
      <xdr:colOff>555812</xdr:colOff>
      <xdr:row>53</xdr:row>
      <xdr:rowOff>17931</xdr:rowOff>
    </xdr:from>
    <xdr:to>
      <xdr:col>17</xdr:col>
      <xdr:colOff>225027</xdr:colOff>
      <xdr:row>65</xdr:row>
      <xdr:rowOff>39209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776B230-79B4-4EED-A375-7BD4906A29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75012" y="9583272"/>
          <a:ext cx="8813215" cy="2172808"/>
        </a:xfrm>
        <a:prstGeom prst="rect">
          <a:avLst/>
        </a:prstGeom>
      </xdr:spPr>
    </xdr:pic>
    <xdr:clientData/>
  </xdr:twoCellAnchor>
  <xdr:twoCellAnchor>
    <xdr:from>
      <xdr:col>23</xdr:col>
      <xdr:colOff>246529</xdr:colOff>
      <xdr:row>14</xdr:row>
      <xdr:rowOff>89645</xdr:rowOff>
    </xdr:from>
    <xdr:to>
      <xdr:col>36</xdr:col>
      <xdr:colOff>493058</xdr:colOff>
      <xdr:row>38</xdr:row>
      <xdr:rowOff>107576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5277BBC-540F-5127-A246-E0F34DE1F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08A49-D851-4522-BCA3-11F56E8F07FE}">
  <dimension ref="C6:D13"/>
  <sheetViews>
    <sheetView zoomScale="85" zoomScaleNormal="85" workbookViewId="0">
      <selection activeCell="D6" sqref="D6"/>
    </sheetView>
  </sheetViews>
  <sheetFormatPr defaultRowHeight="14.4" x14ac:dyDescent="0.3"/>
  <sheetData>
    <row r="6" spans="3:4" x14ac:dyDescent="0.3">
      <c r="C6" t="s">
        <v>6</v>
      </c>
    </row>
    <row r="8" spans="3:4" x14ac:dyDescent="0.3">
      <c r="C8" s="2" t="s">
        <v>24</v>
      </c>
      <c r="D8" t="s">
        <v>4</v>
      </c>
    </row>
    <row r="9" spans="3:4" x14ac:dyDescent="0.3">
      <c r="C9" s="2"/>
      <c r="D9" t="s">
        <v>5</v>
      </c>
    </row>
    <row r="10" spans="3:4" x14ac:dyDescent="0.3">
      <c r="D10" t="s">
        <v>1</v>
      </c>
    </row>
    <row r="11" spans="3:4" x14ac:dyDescent="0.3">
      <c r="D11" t="s">
        <v>2</v>
      </c>
    </row>
    <row r="12" spans="3:4" x14ac:dyDescent="0.3">
      <c r="D12" t="s">
        <v>31</v>
      </c>
    </row>
    <row r="13" spans="3:4" x14ac:dyDescent="0.3">
      <c r="D13" t="s">
        <v>3</v>
      </c>
    </row>
  </sheetData>
  <mergeCells count="1">
    <mergeCell ref="C8:C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4BAFD-8CA7-4DD6-97AB-6F2CB31CEBED}">
  <dimension ref="D2:AG68"/>
  <sheetViews>
    <sheetView tabSelected="1" topLeftCell="G1" zoomScale="85" zoomScaleNormal="85" workbookViewId="0">
      <selection activeCell="O24" sqref="O24"/>
    </sheetView>
  </sheetViews>
  <sheetFormatPr defaultRowHeight="14.4" x14ac:dyDescent="0.3"/>
  <sheetData>
    <row r="2" spans="4:33" x14ac:dyDescent="0.3">
      <c r="L2" s="5" t="s">
        <v>37</v>
      </c>
      <c r="M2" s="5"/>
      <c r="N2" s="5"/>
      <c r="O2" s="5"/>
      <c r="P2" s="5"/>
      <c r="Q2" s="5"/>
      <c r="R2" s="5"/>
      <c r="S2" s="5"/>
      <c r="T2" s="5"/>
    </row>
    <row r="3" spans="4:33" x14ac:dyDescent="0.3">
      <c r="L3" s="5"/>
      <c r="M3" s="5"/>
      <c r="N3" s="5"/>
      <c r="O3" s="5"/>
      <c r="P3" s="5"/>
      <c r="Q3" s="5"/>
      <c r="R3" s="5"/>
      <c r="S3" s="5"/>
      <c r="T3" s="5"/>
    </row>
    <row r="4" spans="4:33" x14ac:dyDescent="0.3">
      <c r="L4" s="5"/>
      <c r="M4" s="5"/>
      <c r="N4" s="5"/>
      <c r="O4" s="5"/>
      <c r="P4" s="5"/>
      <c r="Q4" s="5"/>
      <c r="R4" s="5"/>
      <c r="S4" s="5"/>
      <c r="T4" s="5"/>
    </row>
    <row r="5" spans="4:33" x14ac:dyDescent="0.3">
      <c r="L5" s="5"/>
      <c r="M5" s="5"/>
      <c r="N5" s="5"/>
      <c r="O5" s="5"/>
      <c r="P5" s="5"/>
      <c r="Q5" s="5"/>
      <c r="R5" s="5"/>
      <c r="S5" s="5"/>
      <c r="T5" s="5"/>
    </row>
    <row r="7" spans="4:33" ht="15" thickBot="1" x14ac:dyDescent="0.35"/>
    <row r="8" spans="4:33" ht="15" thickTop="1" x14ac:dyDescent="0.3">
      <c r="D8" s="5" t="s">
        <v>36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S8" s="11" t="s">
        <v>29</v>
      </c>
      <c r="T8" s="12"/>
      <c r="U8" s="12"/>
      <c r="V8" s="23">
        <v>50.110999999999997</v>
      </c>
      <c r="W8" s="13" t="s">
        <v>13</v>
      </c>
      <c r="Y8" s="4" t="s">
        <v>16</v>
      </c>
      <c r="Z8" s="4"/>
      <c r="AA8" s="4"/>
      <c r="AB8">
        <f>AVERAGE(U16:U65)</f>
        <v>50.11059999999997</v>
      </c>
      <c r="AD8" s="24" t="s">
        <v>19</v>
      </c>
      <c r="AE8" s="20"/>
      <c r="AF8" s="20"/>
      <c r="AG8" s="25">
        <f>((V12/100)*V11)/(6*AB9)</f>
        <v>2.421898862646592</v>
      </c>
    </row>
    <row r="9" spans="4:33" x14ac:dyDescent="0.3"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S9" s="14" t="s">
        <v>21</v>
      </c>
      <c r="T9" s="7"/>
      <c r="U9" s="7"/>
      <c r="V9" s="23">
        <v>50.5</v>
      </c>
      <c r="W9" s="15" t="s">
        <v>13</v>
      </c>
      <c r="Y9" s="4" t="s">
        <v>17</v>
      </c>
      <c r="Z9" s="4"/>
      <c r="AA9" s="4"/>
      <c r="AB9">
        <f>_xlfn.STDEV.S(U16:U65)</f>
        <v>1.376330525086728E-2</v>
      </c>
      <c r="AD9" s="26"/>
      <c r="AE9" s="21"/>
      <c r="AF9" s="21"/>
      <c r="AG9" s="27"/>
    </row>
    <row r="10" spans="4:33" ht="15" customHeight="1" x14ac:dyDescent="0.3">
      <c r="D10" t="s">
        <v>8</v>
      </c>
      <c r="S10" s="16" t="s">
        <v>22</v>
      </c>
      <c r="T10" s="9"/>
      <c r="U10" s="9"/>
      <c r="V10" s="23">
        <v>49.5</v>
      </c>
      <c r="W10" s="15" t="s">
        <v>13</v>
      </c>
      <c r="Y10" s="4" t="s">
        <v>25</v>
      </c>
      <c r="Z10" s="4"/>
      <c r="AA10" s="4"/>
      <c r="AB10" s="19">
        <v>1.33</v>
      </c>
      <c r="AD10" s="26" t="s">
        <v>20</v>
      </c>
      <c r="AE10" s="21"/>
      <c r="AF10" s="21"/>
      <c r="AG10" s="27">
        <f>(((V12/200)*V11)-ABS(AB8-V8))/(3*AB9)</f>
        <v>2.4122112671953402</v>
      </c>
    </row>
    <row r="11" spans="4:33" ht="15" customHeight="1" thickBot="1" x14ac:dyDescent="0.35">
      <c r="D11" t="s">
        <v>33</v>
      </c>
      <c r="S11" s="14" t="s">
        <v>15</v>
      </c>
      <c r="T11" s="7"/>
      <c r="U11" s="7"/>
      <c r="V11" s="8">
        <f>ABS(V9-V10)</f>
        <v>1</v>
      </c>
      <c r="W11" s="15" t="s">
        <v>13</v>
      </c>
      <c r="AD11" s="28"/>
      <c r="AE11" s="22"/>
      <c r="AF11" s="22"/>
      <c r="AG11" s="29"/>
    </row>
    <row r="12" spans="4:33" ht="15.6" thickTop="1" thickBot="1" x14ac:dyDescent="0.35">
      <c r="D12" t="s">
        <v>35</v>
      </c>
      <c r="S12" s="17" t="s">
        <v>18</v>
      </c>
      <c r="T12" s="10"/>
      <c r="U12" s="10"/>
      <c r="V12" s="23">
        <v>20</v>
      </c>
      <c r="W12" s="18"/>
    </row>
    <row r="13" spans="4:33" ht="15" thickTop="1" x14ac:dyDescent="0.3">
      <c r="D13" t="s">
        <v>34</v>
      </c>
    </row>
    <row r="14" spans="4:33" x14ac:dyDescent="0.3">
      <c r="D14" t="s">
        <v>38</v>
      </c>
      <c r="S14" s="1"/>
      <c r="T14" s="1"/>
      <c r="U14" s="1"/>
    </row>
    <row r="15" spans="4:33" x14ac:dyDescent="0.3">
      <c r="S15" s="4" t="s">
        <v>23</v>
      </c>
      <c r="T15" s="4"/>
      <c r="U15" s="4"/>
      <c r="V15" s="6"/>
      <c r="W15" s="6"/>
    </row>
    <row r="16" spans="4:33" x14ac:dyDescent="0.3">
      <c r="D16" s="5" t="s">
        <v>30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U16">
        <v>50.11</v>
      </c>
    </row>
    <row r="17" spans="4:21" x14ac:dyDescent="0.3"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U17">
        <v>50.1</v>
      </c>
    </row>
    <row r="18" spans="4:21" x14ac:dyDescent="0.3">
      <c r="U18">
        <v>50.1</v>
      </c>
    </row>
    <row r="19" spans="4:21" x14ac:dyDescent="0.3">
      <c r="U19">
        <v>50.1</v>
      </c>
    </row>
    <row r="20" spans="4:21" x14ac:dyDescent="0.3">
      <c r="D20" t="s">
        <v>7</v>
      </c>
      <c r="U20">
        <v>50.19</v>
      </c>
    </row>
    <row r="21" spans="4:21" x14ac:dyDescent="0.3">
      <c r="U21">
        <v>50.11</v>
      </c>
    </row>
    <row r="22" spans="4:21" x14ac:dyDescent="0.3">
      <c r="U22">
        <v>50.11</v>
      </c>
    </row>
    <row r="23" spans="4:21" x14ac:dyDescent="0.3">
      <c r="H23" t="s">
        <v>28</v>
      </c>
      <c r="U23">
        <v>50.11</v>
      </c>
    </row>
    <row r="24" spans="4:21" x14ac:dyDescent="0.3">
      <c r="H24" t="s">
        <v>26</v>
      </c>
      <c r="O24" s="8"/>
      <c r="U24">
        <v>50.11</v>
      </c>
    </row>
    <row r="25" spans="4:21" x14ac:dyDescent="0.3">
      <c r="O25" s="8"/>
      <c r="U25">
        <v>50.14</v>
      </c>
    </row>
    <row r="26" spans="4:21" x14ac:dyDescent="0.3">
      <c r="U26">
        <v>50.11</v>
      </c>
    </row>
    <row r="27" spans="4:21" x14ac:dyDescent="0.3">
      <c r="U27">
        <v>50.11</v>
      </c>
    </row>
    <row r="28" spans="4:21" x14ac:dyDescent="0.3">
      <c r="U28">
        <v>50.11</v>
      </c>
    </row>
    <row r="29" spans="4:21" x14ac:dyDescent="0.3">
      <c r="U29">
        <v>50.1</v>
      </c>
    </row>
    <row r="30" spans="4:21" x14ac:dyDescent="0.3">
      <c r="U30">
        <v>50.11</v>
      </c>
    </row>
    <row r="31" spans="4:21" x14ac:dyDescent="0.3">
      <c r="U31">
        <v>50.11</v>
      </c>
    </row>
    <row r="32" spans="4:21" x14ac:dyDescent="0.3">
      <c r="D32" t="s">
        <v>0</v>
      </c>
      <c r="U32">
        <v>50.1</v>
      </c>
    </row>
    <row r="33" spans="4:21" x14ac:dyDescent="0.3">
      <c r="U33">
        <v>50.1</v>
      </c>
    </row>
    <row r="34" spans="4:21" x14ac:dyDescent="0.3">
      <c r="U34">
        <v>50.1</v>
      </c>
    </row>
    <row r="35" spans="4:21" x14ac:dyDescent="0.3">
      <c r="M35" t="s">
        <v>28</v>
      </c>
      <c r="U35">
        <v>50.11</v>
      </c>
    </row>
    <row r="36" spans="4:21" x14ac:dyDescent="0.3">
      <c r="M36" t="s">
        <v>27</v>
      </c>
      <c r="U36">
        <v>50.11</v>
      </c>
    </row>
    <row r="37" spans="4:21" x14ac:dyDescent="0.3">
      <c r="U37">
        <v>50.11</v>
      </c>
    </row>
    <row r="38" spans="4:21" x14ac:dyDescent="0.3">
      <c r="U38">
        <v>50.1</v>
      </c>
    </row>
    <row r="39" spans="4:21" x14ac:dyDescent="0.3">
      <c r="U39">
        <v>50.11</v>
      </c>
    </row>
    <row r="40" spans="4:21" x14ac:dyDescent="0.3">
      <c r="U40">
        <v>50.12</v>
      </c>
    </row>
    <row r="41" spans="4:21" x14ac:dyDescent="0.3">
      <c r="U41">
        <v>50.11</v>
      </c>
    </row>
    <row r="42" spans="4:21" x14ac:dyDescent="0.3">
      <c r="U42">
        <v>50.11</v>
      </c>
    </row>
    <row r="43" spans="4:21" x14ac:dyDescent="0.3">
      <c r="U43">
        <v>50.12</v>
      </c>
    </row>
    <row r="44" spans="4:21" x14ac:dyDescent="0.3">
      <c r="U44">
        <v>50.1</v>
      </c>
    </row>
    <row r="45" spans="4:21" x14ac:dyDescent="0.3">
      <c r="U45">
        <v>50.12</v>
      </c>
    </row>
    <row r="46" spans="4:21" x14ac:dyDescent="0.3">
      <c r="U46">
        <v>50.11</v>
      </c>
    </row>
    <row r="47" spans="4:21" x14ac:dyDescent="0.3">
      <c r="U47">
        <v>50.11</v>
      </c>
    </row>
    <row r="48" spans="4:21" x14ac:dyDescent="0.3">
      <c r="D48" s="3" t="s">
        <v>14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U48">
        <v>50.1</v>
      </c>
    </row>
    <row r="49" spans="4:21" ht="14.4" customHeight="1" x14ac:dyDescent="0.3"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U49">
        <v>50.1</v>
      </c>
    </row>
    <row r="50" spans="4:21" x14ac:dyDescent="0.3">
      <c r="D50" t="s">
        <v>32</v>
      </c>
      <c r="U50">
        <v>50.11</v>
      </c>
    </row>
    <row r="51" spans="4:21" x14ac:dyDescent="0.3">
      <c r="D51" t="s">
        <v>9</v>
      </c>
      <c r="U51">
        <v>50.11</v>
      </c>
    </row>
    <row r="52" spans="4:21" x14ac:dyDescent="0.3">
      <c r="D52" t="s">
        <v>10</v>
      </c>
      <c r="U52">
        <v>50.12</v>
      </c>
    </row>
    <row r="53" spans="4:21" x14ac:dyDescent="0.3">
      <c r="D53" t="s">
        <v>12</v>
      </c>
      <c r="U53">
        <v>50.11</v>
      </c>
    </row>
    <row r="54" spans="4:21" x14ac:dyDescent="0.3">
      <c r="U54">
        <v>50.1</v>
      </c>
    </row>
    <row r="55" spans="4:21" x14ac:dyDescent="0.3">
      <c r="U55">
        <v>50.11</v>
      </c>
    </row>
    <row r="56" spans="4:21" x14ac:dyDescent="0.3">
      <c r="U56">
        <v>50.11</v>
      </c>
    </row>
    <row r="57" spans="4:21" x14ac:dyDescent="0.3">
      <c r="U57">
        <v>50.11</v>
      </c>
    </row>
    <row r="58" spans="4:21" x14ac:dyDescent="0.3">
      <c r="U58">
        <v>50.1</v>
      </c>
    </row>
    <row r="59" spans="4:21" x14ac:dyDescent="0.3">
      <c r="U59">
        <v>50.11</v>
      </c>
    </row>
    <row r="60" spans="4:21" x14ac:dyDescent="0.3">
      <c r="U60">
        <v>50.12</v>
      </c>
    </row>
    <row r="61" spans="4:21" x14ac:dyDescent="0.3">
      <c r="U61">
        <v>50.11</v>
      </c>
    </row>
    <row r="62" spans="4:21" x14ac:dyDescent="0.3">
      <c r="U62">
        <v>50.1</v>
      </c>
    </row>
    <row r="63" spans="4:21" x14ac:dyDescent="0.3">
      <c r="U63">
        <v>50.12</v>
      </c>
    </row>
    <row r="64" spans="4:21" x14ac:dyDescent="0.3">
      <c r="U64">
        <v>50.11</v>
      </c>
    </row>
    <row r="65" spans="4:21" x14ac:dyDescent="0.3">
      <c r="U65">
        <v>50.11</v>
      </c>
    </row>
    <row r="68" spans="4:21" x14ac:dyDescent="0.3">
      <c r="D68" t="s">
        <v>11</v>
      </c>
    </row>
  </sheetData>
  <mergeCells count="16">
    <mergeCell ref="AG10:AG11"/>
    <mergeCell ref="AG8:AG9"/>
    <mergeCell ref="AD8:AF9"/>
    <mergeCell ref="D8:P9"/>
    <mergeCell ref="L2:T5"/>
    <mergeCell ref="S8:U8"/>
    <mergeCell ref="Y8:AA8"/>
    <mergeCell ref="Y9:AA9"/>
    <mergeCell ref="S12:U12"/>
    <mergeCell ref="Y10:AA10"/>
    <mergeCell ref="AD10:AF11"/>
    <mergeCell ref="D48:P49"/>
    <mergeCell ref="S15:U15"/>
    <mergeCell ref="S11:U11"/>
    <mergeCell ref="S9:U9"/>
    <mergeCell ref="D16:O17"/>
  </mergeCells>
  <conditionalFormatting sqref="AG8">
    <cfRule type="cellIs" dxfId="3" priority="4" operator="greaterThan">
      <formula>$AB$10</formula>
    </cfRule>
  </conditionalFormatting>
  <conditionalFormatting sqref="AG10">
    <cfRule type="cellIs" dxfId="2" priority="3" operator="greaterThan">
      <formula>$AB$10</formula>
    </cfRule>
  </conditionalFormatting>
  <conditionalFormatting sqref="AG8 AG10">
    <cfRule type="cellIs" dxfId="1" priority="1" operator="equal">
      <formula>$AB$10</formula>
    </cfRule>
    <cfRule type="cellIs" dxfId="0" priority="2" operator="lessThan">
      <formula>$AB$10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Typ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Krystian Jamrogiewicz</dc:creator>
  <cp:lastModifiedBy>Krystian Jamrogiewicz</cp:lastModifiedBy>
  <dcterms:created xsi:type="dcterms:W3CDTF">2024-05-15T12:35:16Z</dcterms:created>
  <dcterms:modified xsi:type="dcterms:W3CDTF">2024-05-16T10:43:30Z</dcterms:modified>
</cp:coreProperties>
</file>