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er\Desktop\BC\BP\PyroPara_0.1\kk_manual\"/>
    </mc:Choice>
  </mc:AlternateContent>
  <xr:revisionPtr revIDLastSave="0" documentId="13_ncr:1_{2DF99E4C-C496-427D-9516-6F3BD5D3A506}" xr6:coauthVersionLast="47" xr6:coauthVersionMax="47" xr10:uidLastSave="{00000000-0000-0000-0000-000000000000}"/>
  <bookViews>
    <workbookView xWindow="-110" yWindow="-110" windowWidth="22620" windowHeight="13620" xr2:uid="{56D9331B-6D62-4AA3-8793-FCAA25F689CB}"/>
  </bookViews>
  <sheets>
    <sheet name="MDF_moc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11" i="1"/>
  <c r="E15" i="1"/>
  <c r="E14" i="1"/>
  <c r="E17" i="1" s="1"/>
  <c r="E13" i="1"/>
  <c r="E16" i="1" s="1"/>
  <c r="E12" i="1"/>
  <c r="G10" i="1"/>
  <c r="G11" i="1"/>
  <c r="G9" i="1"/>
  <c r="F10" i="1"/>
  <c r="F11" i="1"/>
  <c r="F9" i="1"/>
  <c r="E10" i="1"/>
  <c r="E9" i="1"/>
  <c r="F13" i="1"/>
  <c r="F16" i="1" s="1"/>
  <c r="G13" i="1"/>
  <c r="G16" i="1" s="1"/>
  <c r="F14" i="1"/>
  <c r="F17" i="1" s="1"/>
  <c r="G14" i="1"/>
  <c r="G17" i="1" s="1"/>
  <c r="F12" i="1"/>
  <c r="F15" i="1" s="1"/>
  <c r="G12" i="1"/>
  <c r="G15" i="1" s="1"/>
</calcChain>
</file>

<file path=xl/sharedStrings.xml><?xml version="1.0" encoding="utf-8"?>
<sst xmlns="http://schemas.openxmlformats.org/spreadsheetml/2006/main" count="15" uniqueCount="15">
  <si>
    <t>heating rate [K]</t>
  </si>
  <si>
    <t>temperatures</t>
  </si>
  <si>
    <t>ln(beta/Tp^2)</t>
  </si>
  <si>
    <t>[K]</t>
  </si>
  <si>
    <t>1/Tp</t>
  </si>
  <si>
    <t>1/tp e3</t>
  </si>
  <si>
    <t>717,68201</t>
  </si>
  <si>
    <t>701,841989</t>
  </si>
  <si>
    <t>669,305</t>
  </si>
  <si>
    <t>497,115</t>
  </si>
  <si>
    <t>489,727</t>
  </si>
  <si>
    <t>488,36201</t>
  </si>
  <si>
    <t xml:space="preserve">  #not accurate</t>
  </si>
  <si>
    <t>Ei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</si>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</sst>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0336832895889"/>
          <c:y val="2.5428331875182269E-2"/>
          <c:w val="0.78252296587926506"/>
          <c:h val="0.82775444736074655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MDF_mockup!$E$12:$G$12</c:f>
              <c:numCache>
                <c:formatCode>General</c:formatCode>
                <c:ptCount val="3"/>
                <c:pt idx="0">
                  <c:v>2.0116069722297659E-3</c:v>
                </c:pt>
                <c:pt idx="1">
                  <c:v>2.0419539866088658E-3</c:v>
                </c:pt>
                <c:pt idx="2">
                  <c:v>2.0476613240247741E-3</c:v>
                </c:pt>
              </c:numCache>
            </c:numRef>
          </c:xVal>
          <c:yVal>
            <c:numRef>
              <c:f>MDF_mockup!$E$9:$G$9</c:f>
              <c:numCache>
                <c:formatCode>General</c:formatCode>
                <c:ptCount val="3"/>
                <c:pt idx="0">
                  <c:v>-8.5056197698927694</c:v>
                </c:pt>
                <c:pt idx="1">
                  <c:v>-8.986498804309397</c:v>
                </c:pt>
                <c:pt idx="2">
                  <c:v>-10.079528816222727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3A-418A-B286-63921E26D58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61806649168854"/>
                  <c:y val="1.8404418197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MDF_mockup!$E$13:$G$13</c:f>
              <c:numCache>
                <c:formatCode>General</c:formatCode>
                <c:ptCount val="3"/>
                <c:pt idx="0">
                  <c:v>1.5134386007570008E-3</c:v>
                </c:pt>
                <c:pt idx="1">
                  <c:v>1.5389279046440876E-3</c:v>
                </c:pt>
                <c:pt idx="2">
                  <c:v>1.589729078370464E-3</c:v>
                </c:pt>
              </c:numCache>
            </c:numRef>
          </c:xVal>
          <c:yVal>
            <c:numRef>
              <c:f>MDF_mockup!$E$10:$G$10</c:f>
              <c:numCache>
                <c:formatCode>General</c:formatCode>
                <c:ptCount val="3"/>
                <c:pt idx="0">
                  <c:v>-9.0747189906610259</c:v>
                </c:pt>
                <c:pt idx="1">
                  <c:v>-9.5521411599539885</c:v>
                </c:pt>
                <c:pt idx="2">
                  <c:v>-10.585798243466272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3A-418A-B286-63921E26D58B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MDF_mockup!$E$14:$G$14</c:f>
              <c:numCache>
                <c:formatCode>General</c:formatCode>
                <c:ptCount val="3"/>
                <c:pt idx="0">
                  <c:v>1.3933747621735705E-3</c:v>
                </c:pt>
                <c:pt idx="1">
                  <c:v>1.4248221332907455E-3</c:v>
                </c:pt>
                <c:pt idx="2">
                  <c:v>1.4940871501034657E-3</c:v>
                </c:pt>
              </c:numCache>
            </c:numRef>
          </c:xVal>
          <c:yVal>
            <c:numRef>
              <c:f>MDF_mockup!$E$11:$G$11</c:f>
              <c:numCache>
                <c:formatCode>General</c:formatCode>
                <c:ptCount val="3"/>
                <c:pt idx="0">
                  <c:v>-9.2400301704482981</c:v>
                </c:pt>
                <c:pt idx="1">
                  <c:v>-9.7062192019285796</c:v>
                </c:pt>
                <c:pt idx="2">
                  <c:v>-10.709894628146456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3A-418A-B286-63921E26D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74496"/>
        <c:axId val="379267504"/>
      </c:scatterChart>
      <c:valAx>
        <c:axId val="379074496"/>
        <c:scaling>
          <c:orientation val="minMax"/>
          <c:min val="1.1000000000000003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1/Tp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9267504"/>
        <c:crosses val="autoZero"/>
        <c:crossBetween val="midCat"/>
      </c:valAx>
      <c:valAx>
        <c:axId val="379267504"/>
        <c:scaling>
          <c:orientation val="minMax"/>
          <c:max val="-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</a:t>
                </a:r>
                <a:r>
                  <a:rPr lang="el-GR"/>
                  <a:t>β</a:t>
                </a:r>
                <a:r>
                  <a:rPr lang="en-US"/>
                  <a:t>/Tp^2)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907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37467191601062"/>
          <c:y val="0.11747521143190434"/>
          <c:w val="0.19568482064741904"/>
          <c:h val="0.1649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66675</xdr:rowOff>
    </xdr:from>
    <xdr:to>
      <xdr:col>17</xdr:col>
      <xdr:colOff>390525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3486A-9F30-4356-BFDE-2AF8983C1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0792-E97C-4612-95E0-6A6DB801ACB9}">
  <dimension ref="D5:H22"/>
  <sheetViews>
    <sheetView tabSelected="1" topLeftCell="B3" workbookViewId="0">
      <selection activeCell="H22" sqref="H22"/>
    </sheetView>
  </sheetViews>
  <sheetFormatPr defaultRowHeight="14.5" x14ac:dyDescent="0.35"/>
  <cols>
    <col min="4" max="4" width="13.6328125" bestFit="1" customWidth="1"/>
    <col min="5" max="5" width="7.81640625" bestFit="1" customWidth="1"/>
    <col min="6" max="7" width="9.26953125" bestFit="1" customWidth="1"/>
  </cols>
  <sheetData>
    <row r="5" spans="4:8" x14ac:dyDescent="0.35">
      <c r="D5" s="2" t="s">
        <v>0</v>
      </c>
      <c r="E5" s="1">
        <v>50</v>
      </c>
      <c r="F5" s="1">
        <v>30</v>
      </c>
      <c r="G5" s="1">
        <v>10</v>
      </c>
    </row>
    <row r="6" spans="4:8" x14ac:dyDescent="0.35">
      <c r="D6" s="3" t="s">
        <v>1</v>
      </c>
      <c r="E6" t="s">
        <v>9</v>
      </c>
      <c r="F6" t="s">
        <v>10</v>
      </c>
      <c r="G6" t="s">
        <v>11</v>
      </c>
    </row>
    <row r="7" spans="4:8" x14ac:dyDescent="0.35">
      <c r="D7" s="3" t="s">
        <v>3</v>
      </c>
      <c r="E7">
        <v>660.74698999999998</v>
      </c>
      <c r="F7">
        <v>649.80301999999995</v>
      </c>
      <c r="G7">
        <v>629.03800000000001</v>
      </c>
    </row>
    <row r="8" spans="4:8" x14ac:dyDescent="0.35">
      <c r="D8" s="2"/>
      <c r="E8" s="1" t="s">
        <v>6</v>
      </c>
      <c r="F8" s="1" t="s">
        <v>7</v>
      </c>
      <c r="G8" s="1" t="s">
        <v>8</v>
      </c>
    </row>
    <row r="9" spans="4:8" x14ac:dyDescent="0.35">
      <c r="D9" s="3" t="s">
        <v>2</v>
      </c>
      <c r="E9" s="8">
        <f>LN(($E$5/(E6^2)))</f>
        <v>-8.5056197698927694</v>
      </c>
      <c r="F9" s="8">
        <f>LN(($F$5/(F6^2)))</f>
        <v>-8.986498804309397</v>
      </c>
      <c r="G9" s="8">
        <f>LN(($G$5/(G6^2)))</f>
        <v>-10.079528816222727</v>
      </c>
      <c r="H9" s="8">
        <v>1</v>
      </c>
    </row>
    <row r="10" spans="4:8" x14ac:dyDescent="0.35">
      <c r="D10" s="3"/>
      <c r="E10">
        <f t="shared" ref="E10:E11" si="0">LN(($E$5/(E7^2)))</f>
        <v>-9.0747189906610259</v>
      </c>
      <c r="F10">
        <f t="shared" ref="F10:F11" si="1">LN(($F$5/(F7^2)))</f>
        <v>-9.5521411599539885</v>
      </c>
      <c r="G10">
        <f t="shared" ref="G10:G11" si="2">LN(($G$5/(G7^2)))</f>
        <v>-10.585798243466272</v>
      </c>
      <c r="H10">
        <v>2</v>
      </c>
    </row>
    <row r="11" spans="4:8" x14ac:dyDescent="0.35">
      <c r="D11" s="2"/>
      <c r="E11" s="5">
        <f>LN(($E$5/(E8^2)))</f>
        <v>-9.2400301704482981</v>
      </c>
      <c r="F11" s="1">
        <f t="shared" si="1"/>
        <v>-9.7062192019285796</v>
      </c>
      <c r="G11" s="1">
        <f t="shared" si="2"/>
        <v>-10.709894628146456</v>
      </c>
      <c r="H11">
        <v>3</v>
      </c>
    </row>
    <row r="12" spans="4:8" x14ac:dyDescent="0.35">
      <c r="D12" s="3" t="s">
        <v>4</v>
      </c>
      <c r="E12" s="8">
        <f>1/E6</f>
        <v>2.0116069722297659E-3</v>
      </c>
      <c r="F12" s="8">
        <f t="shared" ref="F12:G12" si="3">1/F6</f>
        <v>2.0419539866088658E-3</v>
      </c>
      <c r="G12" s="8">
        <f t="shared" si="3"/>
        <v>2.0476613240247741E-3</v>
      </c>
      <c r="H12" s="8" t="s">
        <v>12</v>
      </c>
    </row>
    <row r="13" spans="4:8" x14ac:dyDescent="0.35">
      <c r="D13" s="4"/>
      <c r="E13">
        <f>1/E7</f>
        <v>1.5134386007570008E-3</v>
      </c>
      <c r="F13">
        <f t="shared" ref="F13:G13" si="4">1/F7</f>
        <v>1.5389279046440876E-3</v>
      </c>
      <c r="G13">
        <f t="shared" si="4"/>
        <v>1.589729078370464E-3</v>
      </c>
    </row>
    <row r="14" spans="4:8" x14ac:dyDescent="0.35">
      <c r="D14" s="6"/>
      <c r="E14" s="1">
        <f>1/E8</f>
        <v>1.3933747621735705E-3</v>
      </c>
      <c r="F14" s="1">
        <f t="shared" ref="F14:G14" si="5">1/F8</f>
        <v>1.4248221332907455E-3</v>
      </c>
      <c r="G14" s="1">
        <f t="shared" si="5"/>
        <v>1.4940871501034657E-3</v>
      </c>
    </row>
    <row r="15" spans="4:8" x14ac:dyDescent="0.35">
      <c r="D15" s="7" t="s">
        <v>5</v>
      </c>
      <c r="E15">
        <f>E12 * 10^3</f>
        <v>2.011606972229766</v>
      </c>
      <c r="F15">
        <f t="shared" ref="F15:G15" si="6">F12 * 10^3</f>
        <v>2.0419539866088656</v>
      </c>
      <c r="G15">
        <f t="shared" si="6"/>
        <v>2.0476613240247743</v>
      </c>
    </row>
    <row r="16" spans="4:8" x14ac:dyDescent="0.35">
      <c r="D16" s="4"/>
      <c r="E16">
        <f t="shared" ref="E16:G16" si="7">E13 * 10^3</f>
        <v>1.5134386007570009</v>
      </c>
      <c r="F16">
        <f t="shared" si="7"/>
        <v>1.5389279046440876</v>
      </c>
      <c r="G16">
        <f t="shared" si="7"/>
        <v>1.5897290783704641</v>
      </c>
    </row>
    <row r="17" spans="4:7" x14ac:dyDescent="0.35">
      <c r="D17" s="4"/>
      <c r="E17">
        <f t="shared" ref="E17:G17" si="8">E14 * 10^3</f>
        <v>1.3933747621735706</v>
      </c>
      <c r="F17">
        <f t="shared" si="8"/>
        <v>1.4248221332907456</v>
      </c>
      <c r="G17">
        <f t="shared" si="8"/>
        <v>1.4940871501034658</v>
      </c>
    </row>
    <row r="19" spans="4:7" x14ac:dyDescent="0.35">
      <c r="E19" t="s">
        <v>13</v>
      </c>
      <c r="F19" t="s">
        <v>14</v>
      </c>
    </row>
    <row r="20" spans="4:7" x14ac:dyDescent="0.35">
      <c r="D20">
        <v>1</v>
      </c>
    </row>
    <row r="21" spans="4:7" x14ac:dyDescent="0.35">
      <c r="D21">
        <v>2</v>
      </c>
      <c r="E21">
        <f>19884*8.314</f>
        <v>165315.576</v>
      </c>
    </row>
    <row r="22" spans="4:7" x14ac:dyDescent="0.35">
      <c r="D22">
        <v>3</v>
      </c>
      <c r="E22">
        <f>14578*8.314</f>
        <v>121201.492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MDF_mockup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Kryštof Majer</dc:creator>
  <cp:lastModifiedBy>Kryštof Majer</cp:lastModifiedBy>
  <dcterms:created xsi:type="dcterms:W3CDTF">2021-10-31T10:02:53Z</dcterms:created>
  <dcterms:modified xsi:type="dcterms:W3CDTF">2021-11-02T16:31:35Z</dcterms:modified>
</cp:coreProperties>
</file>