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krystofslama/Documents/ČZU/Užitá Matematika/"/>
    </mc:Choice>
  </mc:AlternateContent>
  <xr:revisionPtr revIDLastSave="0" documentId="8_{C78D7538-01A2-2643-84BC-4591A7E91A2A}" xr6:coauthVersionLast="47" xr6:coauthVersionMax="47" xr10:uidLastSave="{00000000-0000-0000-0000-000000000000}"/>
  <bookViews>
    <workbookView xWindow="11640" yWindow="760" windowWidth="18440" windowHeight="16780" xr2:uid="{00000000-000D-0000-FFFF-FFFF00000000}"/>
  </bookViews>
  <sheets>
    <sheet name="Okružák 1 Rozvoz výukových sad" sheetId="1" r:id="rId1"/>
    <sheet name="Okružák 2 Vrtná hlavice pro D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0" i="1" l="1"/>
  <c r="T52" i="1"/>
  <c r="T48" i="1"/>
  <c r="T46" i="1"/>
  <c r="I58" i="1"/>
  <c r="M24" i="1" l="1"/>
  <c r="F33" i="1"/>
  <c r="G33" i="1"/>
  <c r="H33" i="1"/>
  <c r="E33" i="1"/>
  <c r="F31" i="1"/>
  <c r="G31" i="1"/>
  <c r="H31" i="1"/>
  <c r="E31" i="1"/>
  <c r="K33" i="1" l="1"/>
  <c r="K31" i="1" l="1"/>
  <c r="D32" i="1"/>
  <c r="D30" i="1"/>
  <c r="D14" i="1"/>
</calcChain>
</file>

<file path=xl/sharedStrings.xml><?xml version="1.0" encoding="utf-8"?>
<sst xmlns="http://schemas.openxmlformats.org/spreadsheetml/2006/main" count="224" uniqueCount="102">
  <si>
    <t>Požadavky škol:</t>
  </si>
  <si>
    <t>Vzdálenosti:</t>
  </si>
  <si>
    <t>Sklad</t>
  </si>
  <si>
    <r>
      <t>S</t>
    </r>
    <r>
      <rPr>
        <vertAlign val="subscript"/>
        <sz val="12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 xml:space="preserve"> 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</si>
  <si>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 xml:space="preserve"> 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</si>
  <si>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3</t>
    </r>
    <r>
      <rPr>
        <sz val="12"/>
        <color theme="1"/>
        <rFont val="Times New Roman"/>
        <family val="1"/>
        <charset val="238"/>
      </rPr>
      <t xml:space="preserve"> 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</si>
  <si>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4</t>
    </r>
    <r>
      <rPr>
        <sz val="12"/>
        <color theme="1"/>
        <rFont val="Times New Roman"/>
        <family val="1"/>
        <charset val="238"/>
      </rPr>
      <t xml:space="preserve"> 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</si>
  <si>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5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</si>
  <si>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6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</si>
  <si>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7</t>
    </r>
  </si>
  <si>
    <t>---</t>
  </si>
  <si>
    <r>
      <t>S</t>
    </r>
    <r>
      <rPr>
        <vertAlign val="subscript"/>
        <sz val="12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 xml:space="preserve">:   50 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</si>
  <si>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1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</si>
  <si>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 xml:space="preserve">: 400 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</si>
  <si>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2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</si>
  <si>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3</t>
    </r>
    <r>
      <rPr>
        <sz val="12"/>
        <color theme="1"/>
        <rFont val="Times New Roman"/>
        <family val="1"/>
        <charset val="238"/>
      </rPr>
      <t xml:space="preserve">: 250 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</si>
  <si>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4</t>
    </r>
    <r>
      <rPr>
        <sz val="12"/>
        <color theme="1"/>
        <rFont val="Times New Roman"/>
        <family val="1"/>
        <charset val="238"/>
      </rPr>
      <t xml:space="preserve">: 300 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</si>
  <si>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4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</si>
  <si>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5</t>
    </r>
    <r>
      <rPr>
        <sz val="12"/>
        <color theme="1"/>
        <rFont val="Times New Roman"/>
        <family val="1"/>
        <charset val="238"/>
      </rPr>
      <t>: 300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</si>
  <si>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7</t>
    </r>
    <r>
      <rPr>
        <sz val="12"/>
        <color theme="1"/>
        <rFont val="Times New Roman"/>
        <family val="1"/>
        <charset val="238"/>
      </rPr>
      <t>: 100</t>
    </r>
  </si>
  <si>
    <t>Okruh 1</t>
  </si>
  <si>
    <t>Okruh 2</t>
  </si>
  <si>
    <t>Zbylá kapacita</t>
  </si>
  <si>
    <t>S1</t>
  </si>
  <si>
    <t>S2</t>
  </si>
  <si>
    <t>S3</t>
  </si>
  <si>
    <t>S4</t>
  </si>
  <si>
    <t>S5</t>
  </si>
  <si>
    <t>S6</t>
  </si>
  <si>
    <t>S7</t>
  </si>
  <si>
    <t>Celkem</t>
  </si>
  <si>
    <r>
      <t>S</t>
    </r>
    <r>
      <rPr>
        <vertAlign val="subscript"/>
        <sz val="12"/>
        <color theme="1"/>
        <rFont val="Times New Roman"/>
        <family val="1"/>
        <charset val="238"/>
      </rPr>
      <t>6</t>
    </r>
    <r>
      <rPr>
        <sz val="12"/>
        <color theme="1"/>
        <rFont val="Times New Roman"/>
        <family val="1"/>
        <charset val="238"/>
      </rPr>
      <t>: 100</t>
    </r>
  </si>
  <si>
    <t xml:space="preserve"> ---</t>
  </si>
  <si>
    <t>Metoda nejbližšího souseda</t>
  </si>
  <si>
    <t>Vogelova aproximační metoda</t>
  </si>
  <si>
    <r>
      <rPr>
        <b/>
        <u/>
        <sz val="12"/>
        <color theme="1"/>
        <rFont val="Times New Roman"/>
        <family val="1"/>
        <charset val="238"/>
      </rPr>
      <t>Mayerova metoda</t>
    </r>
    <r>
      <rPr>
        <sz val="12"/>
        <color theme="1"/>
        <rFont val="Times New Roman"/>
        <family val="1"/>
        <charset val="238"/>
      </rPr>
      <t xml:space="preserve"> pro rozřazení míst do jednotlivých okruhů (pozor: neslouží ke stanovení pořadí míst v okruhu)</t>
    </r>
  </si>
  <si>
    <t>Kapacita vozidla</t>
  </si>
  <si>
    <t>ks výukových sad</t>
  </si>
  <si>
    <r>
      <t>O</t>
    </r>
    <r>
      <rPr>
        <vertAlign val="subscript"/>
        <sz val="12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 xml:space="preserve"> 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</si>
  <si>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 xml:space="preserve"> 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</si>
  <si>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3</t>
    </r>
    <r>
      <rPr>
        <sz val="12"/>
        <color theme="1"/>
        <rFont val="Times New Roman"/>
        <family val="1"/>
        <charset val="238"/>
      </rPr>
      <t xml:space="preserve"> 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</si>
  <si>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4</t>
    </r>
    <r>
      <rPr>
        <sz val="12"/>
        <color theme="1"/>
        <rFont val="Times New Roman"/>
        <family val="1"/>
        <charset val="238"/>
      </rPr>
      <t xml:space="preserve"> 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</si>
  <si>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5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</si>
  <si>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6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</si>
  <si>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7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</si>
  <si>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1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</si>
  <si>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2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</si>
  <si>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4</t>
    </r>
  </si>
  <si>
    <t>Manipulační čas vrtné hlavice (s)</t>
  </si>
  <si>
    <t>Příklad 1 - Rozvoz výukových sad - Okružní dopravní problém (víceokružní)</t>
  </si>
  <si>
    <t>Příklad 2 - Vývrt otvorů plošného spoje (jednookurhový problém)</t>
  </si>
  <si>
    <t>M.M.</t>
  </si>
  <si>
    <t>1) Ze skladu v radku nejvzalenejsi bod =&gt; S6 (12)</t>
  </si>
  <si>
    <t>3) V radku sklad a S6 hledame min. cislo (krom zelenych =&gt; S1(</t>
  </si>
  <si>
    <t>5) Oznacim sklad, S6, S1 a hledame v radku nejnizsi cislo a oznacime sloupec</t>
  </si>
  <si>
    <t>4) Zapisu dal</t>
  </si>
  <si>
    <t>sklad-S6-S1-S3-S2</t>
  </si>
  <si>
    <t>okruh 1</t>
  </si>
  <si>
    <t>okruh 2</t>
  </si>
  <si>
    <t>6) atd, dokud nenaplnime limit tech 800 a ze zbytku 2 okruh</t>
  </si>
  <si>
    <t>sklad-S4-S5-S7</t>
  </si>
  <si>
    <t>dif1</t>
  </si>
  <si>
    <t>dif2</t>
  </si>
  <si>
    <t>-</t>
  </si>
  <si>
    <t>Sklad-S3</t>
  </si>
  <si>
    <t>Trasa</t>
  </si>
  <si>
    <t>S1-S6</t>
  </si>
  <si>
    <t>dif3</t>
  </si>
  <si>
    <t>S3-S2</t>
  </si>
  <si>
    <t>Dilky</t>
  </si>
  <si>
    <t>Vzdalenost</t>
  </si>
  <si>
    <t>S2-S1</t>
  </si>
  <si>
    <t>S6-Sklad</t>
  </si>
  <si>
    <t>Celk. km</t>
  </si>
  <si>
    <t>1)Vogelova metoda</t>
  </si>
  <si>
    <t>1.1) Rozdíl v řádku a sloupci(dvou nejmenších čísel) =&gt; dif1</t>
  </si>
  <si>
    <t>1.2) Vyberu největší z dif1</t>
  </si>
  <si>
    <t>1.3) V tom řádku nebo sloupci vyberu nejmenší vzdalenost</t>
  </si>
  <si>
    <t>2) Zapsat dil sklad-S3</t>
  </si>
  <si>
    <t>3) Zakazat sklad-S3 políčko proti cyklu a nechat zakazany</t>
  </si>
  <si>
    <t>4) Opakovat</t>
  </si>
  <si>
    <t>5) Dovyberem ze zbytku =&gt; S1-S1(3), S6-Sklad(12)</t>
  </si>
  <si>
    <t>6) Slozit Trasu z cest</t>
  </si>
  <si>
    <t>Sklad-S5</t>
  </si>
  <si>
    <t>Sklad-S7</t>
  </si>
  <si>
    <t>S7-S5</t>
  </si>
  <si>
    <t>S5-S4</t>
  </si>
  <si>
    <t>S4-Sklad</t>
  </si>
  <si>
    <t>S4-S5</t>
  </si>
  <si>
    <t>S5-S7</t>
  </si>
  <si>
    <t>S7-Sklad</t>
  </si>
  <si>
    <t>Sklad-S4</t>
  </si>
  <si>
    <t>S4-S7</t>
  </si>
  <si>
    <t>2) vybrat v sloupci sklad nejmensi =&gt; S7</t>
  </si>
  <si>
    <t>3) Z sloupce S7 vybírat další</t>
  </si>
  <si>
    <t>4) Nevracet se tam kde jsem byl</t>
  </si>
  <si>
    <t>6) Opakovat pro vše (S4, S5, S7)</t>
  </si>
  <si>
    <t>Celkem km</t>
  </si>
  <si>
    <t>7) Vybrat nejmenší</t>
  </si>
  <si>
    <t>1) Začít ve skladu (zelena)</t>
  </si>
  <si>
    <t>5) Dokud se nevratim (cervena)</t>
  </si>
  <si>
    <t>2) Zapisu cesty sklad-S6 a spotreby 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</si>
</sst>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vertAlign val="subscript"/>
      <sz val="12"/>
      <color theme="1"/>
      <name val="Times New Roman"/>
      <family val="1"/>
      <charset val="238"/>
    </font>
    <font>
      <b/>
      <u/>
      <sz val="11"/>
      <color theme="1"/>
      <name val="Calibri"/>
      <family val="2"/>
      <charset val="238"/>
      <scheme val="minor"/>
    </font>
    <font>
      <b/>
      <u/>
      <sz val="12"/>
      <color theme="1"/>
      <name val="Times New Roman"/>
      <family val="1"/>
      <charset val="238"/>
    </font>
    <font>
      <b/>
      <u/>
      <sz val="14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4" fillId="0" borderId="0" xfId="0" applyFont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Border="1"/>
    <xf numFmtId="0" fontId="1" fillId="0" borderId="13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2" fillId="0" borderId="20" xfId="0" applyFont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1" fillId="6" borderId="19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quotePrefix="1"/>
    <xf numFmtId="0" fontId="0" fillId="8" borderId="0" xfId="0" applyFill="1"/>
    <xf numFmtId="0" fontId="1" fillId="8" borderId="11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0" fillId="4" borderId="0" xfId="0" applyFill="1"/>
    <xf numFmtId="0" fontId="2" fillId="7" borderId="10" xfId="0" applyFont="1" applyFill="1" applyBorder="1" applyAlignment="1">
      <alignment horizontal="center" vertical="center" wrapText="1"/>
    </xf>
    <xf numFmtId="0" fontId="8" fillId="9" borderId="0" xfId="0" applyFont="1" applyFill="1" applyBorder="1" applyAlignment="1">
      <alignment horizontal="left" vertical="center"/>
    </xf>
    <xf numFmtId="0" fontId="1" fillId="9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1"/>
  <sheetViews>
    <sheetView showGridLines="0" tabSelected="1" workbookViewId="0">
      <selection activeCell="M23" sqref="M23"/>
    </sheetView>
  </sheetViews>
  <sheetFormatPr baseColWidth="10" defaultColWidth="8.83203125" defaultRowHeight="15" x14ac:dyDescent="0.2"/>
  <cols>
    <col min="6" max="6" width="9.1640625" customWidth="1"/>
    <col min="15" max="15" width="11.83203125" bestFit="1" customWidth="1"/>
  </cols>
  <sheetData>
    <row r="1" spans="1:16" ht="19" x14ac:dyDescent="0.25">
      <c r="A1" s="27" t="s">
        <v>49</v>
      </c>
    </row>
    <row r="3" spans="1:16" ht="16" thickBot="1" x14ac:dyDescent="0.25">
      <c r="P3" t="s">
        <v>51</v>
      </c>
    </row>
    <row r="4" spans="1:16" ht="16" x14ac:dyDescent="0.2">
      <c r="B4" s="28" t="s">
        <v>0</v>
      </c>
      <c r="C4" s="1"/>
      <c r="D4" s="1"/>
      <c r="E4" s="30" t="s">
        <v>1</v>
      </c>
      <c r="F4" s="31"/>
      <c r="G4" s="31"/>
      <c r="H4" s="31"/>
      <c r="I4" s="31"/>
      <c r="J4" s="31"/>
      <c r="K4" s="31"/>
      <c r="L4" s="31"/>
      <c r="M4" s="32"/>
      <c r="P4" t="s">
        <v>52</v>
      </c>
    </row>
    <row r="5" spans="1:16" ht="20" thickBot="1" x14ac:dyDescent="0.25">
      <c r="B5" s="29"/>
      <c r="C5" s="1"/>
      <c r="D5" s="1"/>
      <c r="E5" s="10"/>
      <c r="F5" s="9" t="s">
        <v>2</v>
      </c>
      <c r="G5" s="9" t="s">
        <v>3</v>
      </c>
      <c r="H5" s="9" t="s">
        <v>4</v>
      </c>
      <c r="I5" s="9" t="s">
        <v>5</v>
      </c>
      <c r="J5" s="9" t="s">
        <v>6</v>
      </c>
      <c r="K5" s="9" t="s">
        <v>7</v>
      </c>
      <c r="L5" s="9" t="s">
        <v>8</v>
      </c>
      <c r="M5" s="11" t="s">
        <v>9</v>
      </c>
      <c r="P5" s="77" t="s">
        <v>101</v>
      </c>
    </row>
    <row r="6" spans="1:16" ht="18" thickBot="1" x14ac:dyDescent="0.25">
      <c r="B6" s="2"/>
      <c r="C6" s="1"/>
      <c r="D6" s="1"/>
      <c r="E6" s="12" t="s">
        <v>2</v>
      </c>
      <c r="F6" s="8" t="s">
        <v>10</v>
      </c>
      <c r="G6" s="8">
        <v>3</v>
      </c>
      <c r="H6" s="8">
        <v>4</v>
      </c>
      <c r="I6" s="8">
        <v>2</v>
      </c>
      <c r="J6" s="8">
        <v>6</v>
      </c>
      <c r="K6" s="8">
        <v>8</v>
      </c>
      <c r="L6" s="8">
        <v>12</v>
      </c>
      <c r="M6" s="13">
        <v>5</v>
      </c>
      <c r="P6" t="s">
        <v>53</v>
      </c>
    </row>
    <row r="7" spans="1:16" ht="20" thickBot="1" x14ac:dyDescent="0.25">
      <c r="B7" s="3" t="s">
        <v>11</v>
      </c>
      <c r="C7" s="5" t="s">
        <v>23</v>
      </c>
      <c r="D7" s="1">
        <v>50</v>
      </c>
      <c r="E7" s="12" t="s">
        <v>12</v>
      </c>
      <c r="F7" s="8">
        <v>3</v>
      </c>
      <c r="G7" s="8" t="s">
        <v>10</v>
      </c>
      <c r="H7" s="8">
        <v>3</v>
      </c>
      <c r="I7" s="8">
        <v>12</v>
      </c>
      <c r="J7" s="8">
        <v>3</v>
      </c>
      <c r="K7" s="8">
        <v>2</v>
      </c>
      <c r="L7" s="8">
        <v>2</v>
      </c>
      <c r="M7" s="13">
        <v>8</v>
      </c>
      <c r="P7" t="s">
        <v>55</v>
      </c>
    </row>
    <row r="8" spans="1:16" ht="20" thickBot="1" x14ac:dyDescent="0.25">
      <c r="B8" s="3" t="s">
        <v>13</v>
      </c>
      <c r="C8" s="5" t="s">
        <v>24</v>
      </c>
      <c r="D8" s="1">
        <v>400</v>
      </c>
      <c r="E8" s="12" t="s">
        <v>14</v>
      </c>
      <c r="F8" s="8">
        <v>4</v>
      </c>
      <c r="G8" s="8">
        <v>3</v>
      </c>
      <c r="H8" s="8" t="s">
        <v>10</v>
      </c>
      <c r="I8" s="8">
        <v>2</v>
      </c>
      <c r="J8" s="8">
        <v>5</v>
      </c>
      <c r="K8" s="8">
        <v>6</v>
      </c>
      <c r="L8" s="8">
        <v>3</v>
      </c>
      <c r="M8" s="13">
        <v>1</v>
      </c>
      <c r="P8" t="s">
        <v>54</v>
      </c>
    </row>
    <row r="9" spans="1:16" ht="20" thickBot="1" x14ac:dyDescent="0.25">
      <c r="B9" s="3" t="s">
        <v>15</v>
      </c>
      <c r="C9" s="5" t="s">
        <v>25</v>
      </c>
      <c r="D9" s="1">
        <v>250</v>
      </c>
      <c r="E9" s="12" t="s">
        <v>5</v>
      </c>
      <c r="F9" s="8">
        <v>2</v>
      </c>
      <c r="G9" s="8">
        <v>12</v>
      </c>
      <c r="H9" s="8">
        <v>2</v>
      </c>
      <c r="I9" s="8" t="s">
        <v>10</v>
      </c>
      <c r="J9" s="8">
        <v>5</v>
      </c>
      <c r="K9" s="8">
        <v>2</v>
      </c>
      <c r="L9" s="8">
        <v>2</v>
      </c>
      <c r="M9" s="13">
        <v>3</v>
      </c>
      <c r="P9" t="s">
        <v>59</v>
      </c>
    </row>
    <row r="10" spans="1:16" ht="20" thickBot="1" x14ac:dyDescent="0.25">
      <c r="B10" s="3" t="s">
        <v>16</v>
      </c>
      <c r="C10" s="5" t="s">
        <v>26</v>
      </c>
      <c r="D10" s="1">
        <v>300</v>
      </c>
      <c r="E10" s="12" t="s">
        <v>17</v>
      </c>
      <c r="F10" s="8">
        <v>6</v>
      </c>
      <c r="G10" s="8">
        <v>3</v>
      </c>
      <c r="H10" s="8">
        <v>5</v>
      </c>
      <c r="I10" s="8">
        <v>5</v>
      </c>
      <c r="J10" s="8" t="s">
        <v>10</v>
      </c>
      <c r="K10" s="8">
        <v>1</v>
      </c>
      <c r="L10" s="8">
        <v>2</v>
      </c>
      <c r="M10" s="13">
        <v>2</v>
      </c>
    </row>
    <row r="11" spans="1:16" ht="20" thickBot="1" x14ac:dyDescent="0.25">
      <c r="B11" s="3" t="s">
        <v>18</v>
      </c>
      <c r="C11" s="5" t="s">
        <v>27</v>
      </c>
      <c r="D11" s="1">
        <v>300</v>
      </c>
      <c r="E11" s="12" t="s">
        <v>7</v>
      </c>
      <c r="F11" s="8">
        <v>8</v>
      </c>
      <c r="G11" s="8">
        <v>2</v>
      </c>
      <c r="H11" s="8">
        <v>6</v>
      </c>
      <c r="I11" s="8">
        <v>2</v>
      </c>
      <c r="J11" s="8">
        <v>1</v>
      </c>
      <c r="K11" s="8" t="s">
        <v>10</v>
      </c>
      <c r="L11" s="8">
        <v>5</v>
      </c>
      <c r="M11" s="13">
        <v>1</v>
      </c>
    </row>
    <row r="12" spans="1:16" ht="20" thickBot="1" x14ac:dyDescent="0.25">
      <c r="B12" s="3" t="s">
        <v>31</v>
      </c>
      <c r="C12" s="5" t="s">
        <v>28</v>
      </c>
      <c r="D12" s="1">
        <v>100</v>
      </c>
      <c r="E12" s="12" t="s">
        <v>8</v>
      </c>
      <c r="F12" s="8">
        <v>12</v>
      </c>
      <c r="G12" s="8">
        <v>2</v>
      </c>
      <c r="H12" s="8">
        <v>3</v>
      </c>
      <c r="I12" s="8">
        <v>2</v>
      </c>
      <c r="J12" s="8">
        <v>2</v>
      </c>
      <c r="K12" s="8">
        <v>5</v>
      </c>
      <c r="L12" s="8" t="s">
        <v>10</v>
      </c>
      <c r="M12" s="13">
        <v>3</v>
      </c>
    </row>
    <row r="13" spans="1:16" ht="20" thickBot="1" x14ac:dyDescent="0.25">
      <c r="B13" s="3" t="s">
        <v>19</v>
      </c>
      <c r="C13" s="5" t="s">
        <v>29</v>
      </c>
      <c r="D13" s="1">
        <v>100</v>
      </c>
      <c r="E13" s="14" t="s">
        <v>9</v>
      </c>
      <c r="F13" s="15">
        <v>5</v>
      </c>
      <c r="G13" s="15">
        <v>8</v>
      </c>
      <c r="H13" s="15">
        <v>1</v>
      </c>
      <c r="I13" s="15">
        <v>3</v>
      </c>
      <c r="J13" s="15">
        <v>2</v>
      </c>
      <c r="K13" s="15">
        <v>1</v>
      </c>
      <c r="L13" s="15">
        <v>3</v>
      </c>
      <c r="M13" s="16" t="s">
        <v>10</v>
      </c>
    </row>
    <row r="14" spans="1:16" ht="17" x14ac:dyDescent="0.2">
      <c r="C14" s="5" t="s">
        <v>30</v>
      </c>
      <c r="D14" s="4">
        <f>SUM(D7:D13)</f>
        <v>1500</v>
      </c>
    </row>
    <row r="16" spans="1:16" ht="16" x14ac:dyDescent="0.2">
      <c r="B16" s="24" t="s">
        <v>35</v>
      </c>
    </row>
    <row r="17" spans="3:16" ht="16" thickBot="1" x14ac:dyDescent="0.25">
      <c r="M17" t="s">
        <v>57</v>
      </c>
      <c r="P17" t="s">
        <v>58</v>
      </c>
    </row>
    <row r="18" spans="3:16" ht="19" x14ac:dyDescent="0.2">
      <c r="C18" s="17"/>
      <c r="D18" s="39" t="s">
        <v>2</v>
      </c>
      <c r="E18" s="39" t="s">
        <v>3</v>
      </c>
      <c r="F18" s="39" t="s">
        <v>4</v>
      </c>
      <c r="G18" s="39" t="s">
        <v>5</v>
      </c>
      <c r="H18" s="42" t="s">
        <v>6</v>
      </c>
      <c r="I18" s="42" t="s">
        <v>7</v>
      </c>
      <c r="J18" s="39" t="s">
        <v>8</v>
      </c>
      <c r="K18" s="45" t="s">
        <v>9</v>
      </c>
      <c r="M18" s="77" t="s">
        <v>56</v>
      </c>
      <c r="P18" t="s">
        <v>60</v>
      </c>
    </row>
    <row r="19" spans="3:16" ht="17" x14ac:dyDescent="0.2">
      <c r="C19" s="12" t="s">
        <v>2</v>
      </c>
      <c r="D19" s="37" t="s">
        <v>10</v>
      </c>
      <c r="E19" s="37">
        <v>3</v>
      </c>
      <c r="F19" s="37">
        <v>4</v>
      </c>
      <c r="G19" s="37">
        <v>2</v>
      </c>
      <c r="H19" s="43">
        <v>6</v>
      </c>
      <c r="I19" s="43">
        <v>8</v>
      </c>
      <c r="J19" s="37">
        <v>12</v>
      </c>
      <c r="K19" s="46">
        <v>5</v>
      </c>
      <c r="M19" s="78">
        <v>100</v>
      </c>
    </row>
    <row r="20" spans="3:16" ht="19" x14ac:dyDescent="0.2">
      <c r="C20" s="12" t="s">
        <v>12</v>
      </c>
      <c r="D20" s="37">
        <v>3</v>
      </c>
      <c r="E20" s="37" t="s">
        <v>10</v>
      </c>
      <c r="F20" s="37">
        <v>3</v>
      </c>
      <c r="G20" s="37">
        <v>12</v>
      </c>
      <c r="H20" s="43">
        <v>3</v>
      </c>
      <c r="I20" s="43">
        <v>3</v>
      </c>
      <c r="J20" s="37">
        <v>2</v>
      </c>
      <c r="K20" s="46">
        <v>8</v>
      </c>
      <c r="M20" s="78">
        <v>50</v>
      </c>
    </row>
    <row r="21" spans="3:16" ht="19" x14ac:dyDescent="0.2">
      <c r="C21" s="12" t="s">
        <v>14</v>
      </c>
      <c r="D21" s="37">
        <v>4</v>
      </c>
      <c r="E21" s="37">
        <v>3</v>
      </c>
      <c r="F21" s="37" t="s">
        <v>10</v>
      </c>
      <c r="G21" s="37">
        <v>2</v>
      </c>
      <c r="H21" s="43">
        <v>5</v>
      </c>
      <c r="I21" s="43">
        <v>6</v>
      </c>
      <c r="J21" s="37">
        <v>3</v>
      </c>
      <c r="K21" s="46">
        <v>1</v>
      </c>
      <c r="M21" s="78">
        <v>250</v>
      </c>
    </row>
    <row r="22" spans="3:16" ht="19" x14ac:dyDescent="0.2">
      <c r="C22" s="12" t="s">
        <v>5</v>
      </c>
      <c r="D22" s="37">
        <v>2</v>
      </c>
      <c r="E22" s="37">
        <v>12</v>
      </c>
      <c r="F22" s="37">
        <v>2</v>
      </c>
      <c r="G22" s="37" t="s">
        <v>10</v>
      </c>
      <c r="H22" s="43">
        <v>5</v>
      </c>
      <c r="I22" s="43">
        <v>2</v>
      </c>
      <c r="J22" s="37">
        <v>2</v>
      </c>
      <c r="K22" s="46">
        <v>3</v>
      </c>
      <c r="M22" s="78">
        <v>400</v>
      </c>
    </row>
    <row r="23" spans="3:16" ht="19" x14ac:dyDescent="0.2">
      <c r="C23" s="12" t="s">
        <v>17</v>
      </c>
      <c r="D23" s="37">
        <v>6</v>
      </c>
      <c r="E23" s="37">
        <v>3</v>
      </c>
      <c r="F23" s="37">
        <v>5</v>
      </c>
      <c r="G23" s="37">
        <v>5</v>
      </c>
      <c r="H23" s="43" t="s">
        <v>10</v>
      </c>
      <c r="I23" s="43">
        <v>1</v>
      </c>
      <c r="J23" s="37">
        <v>4</v>
      </c>
      <c r="K23" s="46">
        <v>2</v>
      </c>
    </row>
    <row r="24" spans="3:16" ht="19" x14ac:dyDescent="0.2">
      <c r="C24" s="12" t="s">
        <v>7</v>
      </c>
      <c r="D24" s="37">
        <v>8</v>
      </c>
      <c r="E24" s="37">
        <v>3</v>
      </c>
      <c r="F24" s="37">
        <v>6</v>
      </c>
      <c r="G24" s="37">
        <v>2</v>
      </c>
      <c r="H24" s="43">
        <v>1</v>
      </c>
      <c r="I24" s="43" t="s">
        <v>10</v>
      </c>
      <c r="J24" s="37">
        <v>5</v>
      </c>
      <c r="K24" s="46">
        <v>1</v>
      </c>
      <c r="M24">
        <f>SUM(M19,M20,M21,M22)</f>
        <v>800</v>
      </c>
    </row>
    <row r="25" spans="3:16" ht="19" x14ac:dyDescent="0.2">
      <c r="C25" s="12" t="s">
        <v>8</v>
      </c>
      <c r="D25" s="37">
        <v>12</v>
      </c>
      <c r="E25" s="37">
        <v>2</v>
      </c>
      <c r="F25" s="37">
        <v>3</v>
      </c>
      <c r="G25" s="37">
        <v>2</v>
      </c>
      <c r="H25" s="43">
        <v>4</v>
      </c>
      <c r="I25" s="43">
        <v>5</v>
      </c>
      <c r="J25" s="37" t="s">
        <v>10</v>
      </c>
      <c r="K25" s="46">
        <v>3</v>
      </c>
    </row>
    <row r="26" spans="3:16" ht="20" thickBot="1" x14ac:dyDescent="0.25">
      <c r="C26" s="14" t="s">
        <v>9</v>
      </c>
      <c r="D26" s="38">
        <v>5</v>
      </c>
      <c r="E26" s="38">
        <v>8</v>
      </c>
      <c r="F26" s="38">
        <v>1</v>
      </c>
      <c r="G26" s="38">
        <v>3</v>
      </c>
      <c r="H26" s="44">
        <v>2</v>
      </c>
      <c r="I26" s="44">
        <v>1</v>
      </c>
      <c r="J26" s="38">
        <v>3</v>
      </c>
      <c r="K26" s="47" t="s">
        <v>10</v>
      </c>
    </row>
    <row r="27" spans="3:16" ht="16" x14ac:dyDescent="0.2">
      <c r="C27" s="5"/>
      <c r="D27" s="1"/>
      <c r="E27" s="1"/>
      <c r="F27" s="1"/>
      <c r="G27" s="1"/>
      <c r="H27" s="1"/>
      <c r="I27" s="1"/>
      <c r="J27" s="1"/>
      <c r="K27" s="1"/>
    </row>
    <row r="29" spans="3:16" ht="16" thickBot="1" x14ac:dyDescent="0.25">
      <c r="D29" s="4"/>
      <c r="E29" s="4"/>
      <c r="F29" s="4"/>
      <c r="G29" s="4"/>
      <c r="H29" s="4"/>
      <c r="I29" s="4"/>
      <c r="J29" s="33" t="s">
        <v>36</v>
      </c>
      <c r="K29" s="33" t="s">
        <v>22</v>
      </c>
      <c r="M29" s="4"/>
    </row>
    <row r="30" spans="3:16" ht="16" thickBot="1" x14ac:dyDescent="0.25">
      <c r="C30" s="6" t="s">
        <v>20</v>
      </c>
      <c r="D30" s="22" t="str">
        <f>C19</f>
        <v>Sklad</v>
      </c>
      <c r="E30" s="21" t="s">
        <v>28</v>
      </c>
      <c r="F30" s="21" t="s">
        <v>23</v>
      </c>
      <c r="G30" s="21" t="s">
        <v>25</v>
      </c>
      <c r="H30" s="23" t="s">
        <v>24</v>
      </c>
      <c r="I30" s="4"/>
      <c r="J30" s="33"/>
      <c r="K30" s="33"/>
      <c r="M30" s="4"/>
    </row>
    <row r="31" spans="3:16" ht="16" thickBot="1" x14ac:dyDescent="0.25">
      <c r="D31" s="4"/>
      <c r="E31" s="4">
        <f>IFERROR(VLOOKUP(E30,$C$7:$D$13,2,0),"")</f>
        <v>100</v>
      </c>
      <c r="F31" s="4">
        <f t="shared" ref="F31:H31" si="0">IFERROR(VLOOKUP(F30,$C$7:$D$13,2,0),"")</f>
        <v>50</v>
      </c>
      <c r="G31" s="4">
        <f t="shared" si="0"/>
        <v>250</v>
      </c>
      <c r="H31" s="4">
        <f t="shared" si="0"/>
        <v>400</v>
      </c>
      <c r="I31" s="4"/>
      <c r="J31" s="4">
        <v>800</v>
      </c>
      <c r="K31" s="4">
        <f>J31-SUM(E31:H31)</f>
        <v>0</v>
      </c>
      <c r="L31" t="s">
        <v>37</v>
      </c>
      <c r="M31" s="4"/>
    </row>
    <row r="32" spans="3:16" ht="16" thickBot="1" x14ac:dyDescent="0.25">
      <c r="C32" s="7" t="s">
        <v>21</v>
      </c>
      <c r="D32" s="22" t="str">
        <f>C19</f>
        <v>Sklad</v>
      </c>
      <c r="E32" s="21" t="s">
        <v>26</v>
      </c>
      <c r="F32" s="21" t="s">
        <v>27</v>
      </c>
      <c r="G32" s="21" t="s">
        <v>29</v>
      </c>
      <c r="H32" s="23"/>
      <c r="I32" s="4"/>
      <c r="J32" s="4"/>
      <c r="K32" s="4"/>
      <c r="M32" s="4"/>
    </row>
    <row r="33" spans="1:20" x14ac:dyDescent="0.2">
      <c r="D33" s="4"/>
      <c r="E33" s="4">
        <f>IFERROR(VLOOKUP(E32,$C$7:$D$13,2,0),"")</f>
        <v>300</v>
      </c>
      <c r="F33" s="4">
        <f t="shared" ref="F33:H33" si="1">IFERROR(VLOOKUP(F32,$C$7:$D$13,2,0),"")</f>
        <v>300</v>
      </c>
      <c r="G33" s="4">
        <f t="shared" si="1"/>
        <v>100</v>
      </c>
      <c r="H33" s="4" t="str">
        <f t="shared" si="1"/>
        <v/>
      </c>
      <c r="I33" s="4"/>
      <c r="J33" s="4">
        <v>800</v>
      </c>
      <c r="K33" s="4">
        <f>J33-SUM(E33:H33)</f>
        <v>100</v>
      </c>
      <c r="L33" t="s">
        <v>37</v>
      </c>
      <c r="M33" s="4"/>
    </row>
    <row r="34" spans="1:20" x14ac:dyDescent="0.2">
      <c r="E34" s="4"/>
      <c r="F34" s="4"/>
      <c r="G34" s="4"/>
      <c r="H34" s="4"/>
      <c r="I34" s="4"/>
      <c r="J34" s="4"/>
      <c r="K34" s="4"/>
      <c r="L34" s="4"/>
      <c r="M34" s="4"/>
    </row>
    <row r="36" spans="1:20" x14ac:dyDescent="0.2">
      <c r="B36" s="20" t="s">
        <v>34</v>
      </c>
      <c r="P36" s="20" t="s">
        <v>33</v>
      </c>
    </row>
    <row r="37" spans="1:20" x14ac:dyDescent="0.2">
      <c r="C37" s="4"/>
      <c r="D37" s="4"/>
      <c r="E37" s="4"/>
      <c r="F37" s="4"/>
    </row>
    <row r="38" spans="1:20" ht="16" thickBot="1" x14ac:dyDescent="0.25">
      <c r="C38" s="4"/>
      <c r="D38" s="4"/>
      <c r="E38" s="4"/>
      <c r="F38" s="4"/>
      <c r="I38" s="50"/>
    </row>
    <row r="39" spans="1:20" ht="19" x14ac:dyDescent="0.2">
      <c r="B39" s="39" t="s">
        <v>2</v>
      </c>
      <c r="C39" s="39" t="s">
        <v>3</v>
      </c>
      <c r="D39" s="39" t="s">
        <v>4</v>
      </c>
      <c r="E39" s="60" t="s">
        <v>5</v>
      </c>
      <c r="F39" s="39" t="s">
        <v>8</v>
      </c>
      <c r="H39" s="40" t="s">
        <v>61</v>
      </c>
      <c r="I39" s="48" t="s">
        <v>62</v>
      </c>
      <c r="J39" s="4" t="s">
        <v>67</v>
      </c>
      <c r="K39" s="4"/>
      <c r="Q39" s="75" t="s">
        <v>2</v>
      </c>
      <c r="R39" s="67" t="s">
        <v>6</v>
      </c>
      <c r="S39" s="67" t="s">
        <v>7</v>
      </c>
      <c r="T39" s="68" t="s">
        <v>9</v>
      </c>
    </row>
    <row r="40" spans="1:20" ht="17" x14ac:dyDescent="0.2">
      <c r="A40" s="12" t="s">
        <v>2</v>
      </c>
      <c r="B40" s="58" t="s">
        <v>10</v>
      </c>
      <c r="C40" s="58">
        <v>3</v>
      </c>
      <c r="D40" s="58">
        <v>4</v>
      </c>
      <c r="E40" s="57">
        <v>2</v>
      </c>
      <c r="F40" s="59">
        <v>12</v>
      </c>
      <c r="G40" s="51"/>
      <c r="H40" s="49">
        <v>1</v>
      </c>
      <c r="I40" s="4" t="s">
        <v>63</v>
      </c>
      <c r="J40" s="4" t="s">
        <v>63</v>
      </c>
      <c r="K40" s="4"/>
      <c r="P40" s="76" t="s">
        <v>2</v>
      </c>
      <c r="Q40" s="71" t="s">
        <v>10</v>
      </c>
      <c r="R40" s="74">
        <v>6</v>
      </c>
      <c r="S40" s="65">
        <v>8</v>
      </c>
      <c r="T40" s="66">
        <v>5</v>
      </c>
    </row>
    <row r="41" spans="1:20" ht="19" x14ac:dyDescent="0.2">
      <c r="A41" s="12" t="s">
        <v>12</v>
      </c>
      <c r="B41" s="58">
        <v>3</v>
      </c>
      <c r="C41" s="58" t="s">
        <v>10</v>
      </c>
      <c r="D41" s="58">
        <v>3</v>
      </c>
      <c r="E41" s="58">
        <v>12</v>
      </c>
      <c r="F41" s="64">
        <v>2</v>
      </c>
      <c r="G41" s="41"/>
      <c r="H41" s="41">
        <v>1</v>
      </c>
      <c r="I41" s="63">
        <v>1</v>
      </c>
      <c r="J41" s="4" t="s">
        <v>63</v>
      </c>
      <c r="K41" s="4"/>
      <c r="P41" s="12" t="s">
        <v>17</v>
      </c>
      <c r="Q41">
        <v>6</v>
      </c>
      <c r="R41" s="65" t="s">
        <v>10</v>
      </c>
      <c r="S41" s="74">
        <v>1</v>
      </c>
      <c r="T41" s="66">
        <v>2</v>
      </c>
    </row>
    <row r="42" spans="1:20" ht="19" x14ac:dyDescent="0.2">
      <c r="A42" s="12" t="s">
        <v>14</v>
      </c>
      <c r="B42" s="58">
        <v>4</v>
      </c>
      <c r="C42" s="37">
        <v>3</v>
      </c>
      <c r="D42" s="58" t="s">
        <v>10</v>
      </c>
      <c r="E42" s="58">
        <v>2</v>
      </c>
      <c r="F42" s="59">
        <v>3</v>
      </c>
      <c r="G42" s="41"/>
      <c r="H42" s="54">
        <v>1</v>
      </c>
      <c r="I42" s="4">
        <v>0</v>
      </c>
      <c r="J42" s="4">
        <v>1</v>
      </c>
      <c r="K42" s="4"/>
      <c r="P42" s="12" t="s">
        <v>7</v>
      </c>
      <c r="Q42">
        <v>8</v>
      </c>
      <c r="R42" s="65">
        <v>1</v>
      </c>
      <c r="S42" s="65" t="s">
        <v>10</v>
      </c>
      <c r="T42" s="73">
        <v>1</v>
      </c>
    </row>
    <row r="43" spans="1:20" ht="20" thickBot="1" x14ac:dyDescent="0.25">
      <c r="A43" s="12" t="s">
        <v>5</v>
      </c>
      <c r="B43" s="58">
        <v>2</v>
      </c>
      <c r="C43" s="58">
        <v>12</v>
      </c>
      <c r="D43" s="57">
        <v>2</v>
      </c>
      <c r="E43" s="58" t="s">
        <v>10</v>
      </c>
      <c r="F43" s="59">
        <v>2</v>
      </c>
      <c r="G43" s="41"/>
      <c r="H43" s="54">
        <v>0</v>
      </c>
      <c r="I43" s="4">
        <v>0</v>
      </c>
      <c r="J43" s="63">
        <v>10</v>
      </c>
      <c r="K43" s="4"/>
      <c r="P43" s="14" t="s">
        <v>9</v>
      </c>
      <c r="Q43" s="72">
        <v>5</v>
      </c>
      <c r="R43" s="52">
        <v>2</v>
      </c>
      <c r="S43" s="52">
        <v>1</v>
      </c>
      <c r="T43" s="69" t="s">
        <v>10</v>
      </c>
    </row>
    <row r="44" spans="1:20" ht="19" x14ac:dyDescent="0.2">
      <c r="A44" s="55" t="s">
        <v>8</v>
      </c>
      <c r="B44" s="56">
        <v>12</v>
      </c>
      <c r="C44" s="61">
        <v>2</v>
      </c>
      <c r="D44" s="61">
        <v>3</v>
      </c>
      <c r="E44" s="61">
        <v>2</v>
      </c>
      <c r="F44" s="61" t="s">
        <v>10</v>
      </c>
      <c r="G44" s="41"/>
      <c r="H44" s="41">
        <v>0</v>
      </c>
      <c r="I44" s="4">
        <v>1</v>
      </c>
      <c r="J44" s="4">
        <v>9</v>
      </c>
      <c r="K44" s="4"/>
    </row>
    <row r="45" spans="1:20" ht="17" x14ac:dyDescent="0.2">
      <c r="A45" s="40"/>
      <c r="B45" s="41"/>
      <c r="C45" s="41"/>
      <c r="D45" s="41"/>
      <c r="E45" s="41"/>
      <c r="F45" s="41"/>
      <c r="G45" s="41"/>
      <c r="H45" s="50"/>
      <c r="I45" s="41"/>
      <c r="P45" s="40" t="s">
        <v>84</v>
      </c>
      <c r="Q45" t="s">
        <v>85</v>
      </c>
      <c r="R45" t="s">
        <v>86</v>
      </c>
      <c r="S45" t="s">
        <v>87</v>
      </c>
      <c r="T45" t="s">
        <v>97</v>
      </c>
    </row>
    <row r="46" spans="1:20" ht="16" x14ac:dyDescent="0.2">
      <c r="A46" s="53"/>
      <c r="B46" s="53"/>
      <c r="C46" s="41"/>
      <c r="D46" s="53"/>
      <c r="E46" s="41"/>
      <c r="F46" s="41"/>
      <c r="G46" s="41"/>
      <c r="H46" s="50"/>
      <c r="I46" s="41"/>
      <c r="P46">
        <v>5</v>
      </c>
      <c r="Q46" s="41">
        <v>1</v>
      </c>
      <c r="R46" s="41">
        <v>1</v>
      </c>
      <c r="S46" s="41">
        <v>6</v>
      </c>
      <c r="T46">
        <f>P46+Q46+R46+S46</f>
        <v>13</v>
      </c>
    </row>
    <row r="47" spans="1:20" ht="17" x14ac:dyDescent="0.2">
      <c r="G47" s="41"/>
      <c r="H47" s="41"/>
      <c r="I47" s="41"/>
      <c r="P47" s="40" t="s">
        <v>88</v>
      </c>
      <c r="Q47" t="s">
        <v>89</v>
      </c>
      <c r="R47" t="s">
        <v>90</v>
      </c>
      <c r="S47" t="s">
        <v>91</v>
      </c>
    </row>
    <row r="48" spans="1:20" ht="17" x14ac:dyDescent="0.2">
      <c r="A48" s="40" t="s">
        <v>61</v>
      </c>
      <c r="B48" s="41">
        <v>1</v>
      </c>
      <c r="C48" s="41">
        <v>1</v>
      </c>
      <c r="D48" s="41">
        <v>1</v>
      </c>
      <c r="E48" s="41">
        <v>0</v>
      </c>
      <c r="F48" s="41">
        <v>0</v>
      </c>
      <c r="P48">
        <v>1</v>
      </c>
      <c r="Q48">
        <v>1</v>
      </c>
      <c r="R48">
        <v>5</v>
      </c>
      <c r="S48">
        <v>6</v>
      </c>
      <c r="T48">
        <f t="shared" ref="T47:T52" si="2">P48+Q48+R48+S48</f>
        <v>13</v>
      </c>
    </row>
    <row r="49" spans="1:20" ht="17" x14ac:dyDescent="0.2">
      <c r="A49" s="40" t="s">
        <v>62</v>
      </c>
      <c r="B49" s="62">
        <v>1</v>
      </c>
      <c r="C49" s="41">
        <v>1</v>
      </c>
      <c r="D49" s="41">
        <v>1</v>
      </c>
      <c r="E49" s="41" t="s">
        <v>63</v>
      </c>
      <c r="F49" s="41">
        <v>0</v>
      </c>
      <c r="P49" t="s">
        <v>86</v>
      </c>
      <c r="Q49" t="s">
        <v>92</v>
      </c>
      <c r="R49" t="s">
        <v>90</v>
      </c>
      <c r="S49" t="s">
        <v>83</v>
      </c>
    </row>
    <row r="50" spans="1:20" ht="17" x14ac:dyDescent="0.2">
      <c r="A50" s="40" t="s">
        <v>67</v>
      </c>
      <c r="B50" s="62">
        <v>8</v>
      </c>
      <c r="C50" s="62">
        <v>9</v>
      </c>
      <c r="D50" s="41">
        <v>1</v>
      </c>
      <c r="E50" s="62" t="s">
        <v>63</v>
      </c>
      <c r="F50" s="62" t="s">
        <v>63</v>
      </c>
      <c r="P50">
        <v>1</v>
      </c>
      <c r="Q50">
        <v>2</v>
      </c>
      <c r="R50">
        <v>5</v>
      </c>
      <c r="S50">
        <v>8</v>
      </c>
      <c r="T50">
        <f t="shared" si="2"/>
        <v>16</v>
      </c>
    </row>
    <row r="51" spans="1:20" x14ac:dyDescent="0.2">
      <c r="A51" s="62"/>
      <c r="B51" s="62"/>
      <c r="C51" s="62"/>
      <c r="D51" s="62"/>
      <c r="E51" s="62"/>
      <c r="F51" s="62"/>
      <c r="P51" t="s">
        <v>85</v>
      </c>
      <c r="Q51" t="s">
        <v>86</v>
      </c>
      <c r="R51" t="s">
        <v>87</v>
      </c>
      <c r="S51" t="s">
        <v>84</v>
      </c>
    </row>
    <row r="52" spans="1:20" x14ac:dyDescent="0.2">
      <c r="A52" s="62"/>
      <c r="B52" s="62"/>
      <c r="C52" s="62"/>
      <c r="D52" s="62"/>
      <c r="E52" s="62"/>
      <c r="F52" s="62"/>
      <c r="P52">
        <v>1</v>
      </c>
      <c r="Q52">
        <v>1</v>
      </c>
      <c r="R52">
        <v>6</v>
      </c>
      <c r="S52">
        <v>5</v>
      </c>
      <c r="T52">
        <f t="shared" si="2"/>
        <v>13</v>
      </c>
    </row>
    <row r="53" spans="1:20" x14ac:dyDescent="0.2">
      <c r="A53" s="53"/>
      <c r="B53" s="53"/>
      <c r="C53" s="53"/>
      <c r="D53" s="53"/>
      <c r="E53" s="53"/>
      <c r="F53" s="53"/>
    </row>
    <row r="54" spans="1:20" x14ac:dyDescent="0.2">
      <c r="B54" s="4">
        <v>2</v>
      </c>
      <c r="C54" s="4">
        <v>2</v>
      </c>
      <c r="D54" s="4">
        <v>2</v>
      </c>
      <c r="E54" s="4">
        <v>3</v>
      </c>
      <c r="F54" s="4">
        <v>12</v>
      </c>
    </row>
    <row r="55" spans="1:20" x14ac:dyDescent="0.2">
      <c r="A55" t="s">
        <v>69</v>
      </c>
      <c r="B55" s="4" t="s">
        <v>64</v>
      </c>
      <c r="C55" s="4" t="s">
        <v>66</v>
      </c>
      <c r="D55" s="4" t="s">
        <v>68</v>
      </c>
      <c r="E55" s="4" t="s">
        <v>71</v>
      </c>
      <c r="F55" s="4" t="s">
        <v>72</v>
      </c>
      <c r="H55" s="4" t="s">
        <v>65</v>
      </c>
      <c r="I55" s="4" t="s">
        <v>64</v>
      </c>
      <c r="J55" s="4" t="s">
        <v>68</v>
      </c>
      <c r="K55" s="4" t="s">
        <v>71</v>
      </c>
      <c r="L55" s="4" t="s">
        <v>66</v>
      </c>
      <c r="M55" s="4" t="s">
        <v>72</v>
      </c>
      <c r="P55" s="70" t="s">
        <v>99</v>
      </c>
    </row>
    <row r="56" spans="1:20" x14ac:dyDescent="0.2">
      <c r="H56" t="s">
        <v>70</v>
      </c>
      <c r="I56">
        <v>2</v>
      </c>
      <c r="J56">
        <v>2</v>
      </c>
      <c r="K56">
        <v>3</v>
      </c>
      <c r="L56">
        <v>2</v>
      </c>
      <c r="M56">
        <v>12</v>
      </c>
      <c r="P56" s="70" t="s">
        <v>93</v>
      </c>
    </row>
    <row r="57" spans="1:20" x14ac:dyDescent="0.2">
      <c r="P57" s="70" t="s">
        <v>94</v>
      </c>
    </row>
    <row r="58" spans="1:20" x14ac:dyDescent="0.2">
      <c r="H58" t="s">
        <v>73</v>
      </c>
      <c r="I58">
        <f>SUM(I56:M56)</f>
        <v>21</v>
      </c>
      <c r="P58" s="70" t="s">
        <v>95</v>
      </c>
    </row>
    <row r="59" spans="1:20" x14ac:dyDescent="0.2">
      <c r="P59" s="70" t="s">
        <v>100</v>
      </c>
    </row>
    <row r="61" spans="1:20" x14ac:dyDescent="0.2">
      <c r="P61" s="70" t="s">
        <v>96</v>
      </c>
    </row>
    <row r="62" spans="1:20" x14ac:dyDescent="0.2">
      <c r="A62" t="s">
        <v>74</v>
      </c>
      <c r="P62" s="70" t="s">
        <v>98</v>
      </c>
    </row>
    <row r="63" spans="1:20" x14ac:dyDescent="0.2">
      <c r="B63" t="s">
        <v>75</v>
      </c>
      <c r="P63" s="70"/>
    </row>
    <row r="64" spans="1:20" x14ac:dyDescent="0.2">
      <c r="B64" t="s">
        <v>76</v>
      </c>
    </row>
    <row r="65" spans="1:2" x14ac:dyDescent="0.2">
      <c r="B65" t="s">
        <v>77</v>
      </c>
    </row>
    <row r="66" spans="1:2" x14ac:dyDescent="0.2">
      <c r="A66" t="s">
        <v>78</v>
      </c>
    </row>
    <row r="67" spans="1:2" x14ac:dyDescent="0.2">
      <c r="A67" t="s">
        <v>79</v>
      </c>
    </row>
    <row r="68" spans="1:2" x14ac:dyDescent="0.2">
      <c r="A68" t="s">
        <v>80</v>
      </c>
    </row>
    <row r="70" spans="1:2" x14ac:dyDescent="0.2">
      <c r="A70" t="s">
        <v>81</v>
      </c>
    </row>
    <row r="71" spans="1:2" x14ac:dyDescent="0.2">
      <c r="A71" t="s">
        <v>82</v>
      </c>
    </row>
  </sheetData>
  <mergeCells count="4">
    <mergeCell ref="B4:B5"/>
    <mergeCell ref="E4:M4"/>
    <mergeCell ref="J29:J30"/>
    <mergeCell ref="K29:K30"/>
  </mergeCells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showGridLines="0" workbookViewId="0">
      <selection activeCell="A2" sqref="A2"/>
    </sheetView>
  </sheetViews>
  <sheetFormatPr baseColWidth="10" defaultColWidth="8.83203125" defaultRowHeight="15" x14ac:dyDescent="0.2"/>
  <sheetData>
    <row r="1" spans="1:10" ht="19" x14ac:dyDescent="0.25">
      <c r="A1" s="27" t="s">
        <v>50</v>
      </c>
    </row>
    <row r="2" spans="1:10" ht="16" thickBot="1" x14ac:dyDescent="0.25"/>
    <row r="3" spans="1:10" ht="17" thickBot="1" x14ac:dyDescent="0.25">
      <c r="C3" s="34" t="s">
        <v>48</v>
      </c>
      <c r="D3" s="35"/>
      <c r="E3" s="35"/>
      <c r="F3" s="35"/>
      <c r="G3" s="35"/>
      <c r="H3" s="35"/>
      <c r="I3" s="35"/>
      <c r="J3" s="36"/>
    </row>
    <row r="4" spans="1:10" ht="20" thickBot="1" x14ac:dyDescent="0.25">
      <c r="C4" s="2"/>
      <c r="D4" s="25" t="s">
        <v>38</v>
      </c>
      <c r="E4" s="25" t="s">
        <v>39</v>
      </c>
      <c r="F4" s="25" t="s">
        <v>40</v>
      </c>
      <c r="G4" s="25" t="s">
        <v>41</v>
      </c>
      <c r="H4" s="25" t="s">
        <v>42</v>
      </c>
      <c r="I4" s="25" t="s">
        <v>43</v>
      </c>
      <c r="J4" s="25" t="s">
        <v>44</v>
      </c>
    </row>
    <row r="5" spans="1:10" ht="20" thickBot="1" x14ac:dyDescent="0.25">
      <c r="C5" s="3" t="s">
        <v>45</v>
      </c>
      <c r="D5" s="26" t="s">
        <v>32</v>
      </c>
      <c r="E5" s="26">
        <v>3</v>
      </c>
      <c r="F5" s="26">
        <v>10</v>
      </c>
      <c r="G5" s="26">
        <v>3</v>
      </c>
      <c r="H5" s="26">
        <v>3</v>
      </c>
      <c r="I5" s="26">
        <v>3</v>
      </c>
      <c r="J5" s="26">
        <v>8</v>
      </c>
    </row>
    <row r="6" spans="1:10" ht="20" thickBot="1" x14ac:dyDescent="0.25">
      <c r="C6" s="3" t="s">
        <v>46</v>
      </c>
      <c r="D6" s="26">
        <v>3</v>
      </c>
      <c r="E6" s="26" t="s">
        <v>32</v>
      </c>
      <c r="F6" s="26">
        <v>3</v>
      </c>
      <c r="G6" s="26">
        <v>6</v>
      </c>
      <c r="H6" s="26">
        <v>6</v>
      </c>
      <c r="I6" s="26">
        <v>7</v>
      </c>
      <c r="J6" s="26">
        <v>1</v>
      </c>
    </row>
    <row r="7" spans="1:10" ht="20" thickBot="1" x14ac:dyDescent="0.25">
      <c r="C7" s="3" t="s">
        <v>40</v>
      </c>
      <c r="D7" s="26">
        <v>10</v>
      </c>
      <c r="E7" s="26">
        <v>3</v>
      </c>
      <c r="F7" s="26" t="s">
        <v>32</v>
      </c>
      <c r="G7" s="26">
        <v>5</v>
      </c>
      <c r="H7" s="26">
        <v>2</v>
      </c>
      <c r="I7" s="26">
        <v>2</v>
      </c>
      <c r="J7" s="26">
        <v>3</v>
      </c>
    </row>
    <row r="8" spans="1:10" ht="20" thickBot="1" x14ac:dyDescent="0.25">
      <c r="C8" s="3" t="s">
        <v>47</v>
      </c>
      <c r="D8" s="26">
        <v>3</v>
      </c>
      <c r="E8" s="26">
        <v>6</v>
      </c>
      <c r="F8" s="26">
        <v>5</v>
      </c>
      <c r="G8" s="26" t="s">
        <v>32</v>
      </c>
      <c r="H8" s="26">
        <v>1</v>
      </c>
      <c r="I8" s="26">
        <v>2</v>
      </c>
      <c r="J8" s="26">
        <v>2</v>
      </c>
    </row>
    <row r="9" spans="1:10" ht="20" thickBot="1" x14ac:dyDescent="0.25">
      <c r="C9" s="3" t="s">
        <v>42</v>
      </c>
      <c r="D9" s="26">
        <v>3</v>
      </c>
      <c r="E9" s="26">
        <v>6</v>
      </c>
      <c r="F9" s="26">
        <v>2</v>
      </c>
      <c r="G9" s="26">
        <v>1</v>
      </c>
      <c r="H9" s="26" t="s">
        <v>32</v>
      </c>
      <c r="I9" s="26">
        <v>6</v>
      </c>
      <c r="J9" s="26">
        <v>2</v>
      </c>
    </row>
    <row r="10" spans="1:10" ht="20" thickBot="1" x14ac:dyDescent="0.25">
      <c r="C10" s="3" t="s">
        <v>43</v>
      </c>
      <c r="D10" s="26">
        <v>3</v>
      </c>
      <c r="E10" s="26">
        <v>7</v>
      </c>
      <c r="F10" s="26">
        <v>2</v>
      </c>
      <c r="G10" s="26">
        <v>2</v>
      </c>
      <c r="H10" s="26">
        <v>6</v>
      </c>
      <c r="I10" s="26" t="s">
        <v>32</v>
      </c>
      <c r="J10" s="26">
        <v>13</v>
      </c>
    </row>
    <row r="11" spans="1:10" ht="20" thickBot="1" x14ac:dyDescent="0.25">
      <c r="C11" s="3" t="s">
        <v>44</v>
      </c>
      <c r="D11" s="26">
        <v>8</v>
      </c>
      <c r="E11" s="26">
        <v>1</v>
      </c>
      <c r="F11" s="26">
        <v>3</v>
      </c>
      <c r="G11" s="26">
        <v>2</v>
      </c>
      <c r="H11" s="26">
        <v>2</v>
      </c>
      <c r="I11" s="26">
        <v>13</v>
      </c>
      <c r="J11" s="26" t="s">
        <v>32</v>
      </c>
    </row>
    <row r="15" spans="1:10" x14ac:dyDescent="0.2">
      <c r="B15" s="20" t="s">
        <v>34</v>
      </c>
    </row>
    <row r="16" spans="1:10" ht="16" thickBot="1" x14ac:dyDescent="0.25"/>
    <row r="17" spans="3:11" ht="19" x14ac:dyDescent="0.2">
      <c r="C17" s="17"/>
      <c r="D17" s="18" t="s">
        <v>38</v>
      </c>
      <c r="E17" s="18" t="s">
        <v>39</v>
      </c>
      <c r="F17" s="18" t="s">
        <v>40</v>
      </c>
      <c r="G17" s="18" t="s">
        <v>41</v>
      </c>
      <c r="H17" s="18" t="s">
        <v>42</v>
      </c>
      <c r="I17" s="18" t="s">
        <v>43</v>
      </c>
      <c r="J17" s="19" t="s">
        <v>44</v>
      </c>
    </row>
    <row r="18" spans="3:11" ht="19" x14ac:dyDescent="0.2">
      <c r="C18" s="12" t="s">
        <v>45</v>
      </c>
      <c r="D18" s="8" t="s">
        <v>32</v>
      </c>
      <c r="E18" s="8">
        <v>3</v>
      </c>
      <c r="F18" s="8">
        <v>10</v>
      </c>
      <c r="G18" s="8">
        <v>3</v>
      </c>
      <c r="H18" s="8">
        <v>3</v>
      </c>
      <c r="I18" s="8">
        <v>3</v>
      </c>
      <c r="J18" s="13">
        <v>8</v>
      </c>
      <c r="K18" s="4"/>
    </row>
    <row r="19" spans="3:11" ht="19" x14ac:dyDescent="0.2">
      <c r="C19" s="12" t="s">
        <v>46</v>
      </c>
      <c r="D19" s="8">
        <v>3</v>
      </c>
      <c r="E19" s="8" t="s">
        <v>32</v>
      </c>
      <c r="F19" s="8">
        <v>3</v>
      </c>
      <c r="G19" s="8">
        <v>6</v>
      </c>
      <c r="H19" s="8">
        <v>6</v>
      </c>
      <c r="I19" s="8">
        <v>7</v>
      </c>
      <c r="J19" s="13">
        <v>1</v>
      </c>
      <c r="K19" s="4"/>
    </row>
    <row r="20" spans="3:11" ht="19" x14ac:dyDescent="0.2">
      <c r="C20" s="12" t="s">
        <v>40</v>
      </c>
      <c r="D20" s="8">
        <v>10</v>
      </c>
      <c r="E20" s="8">
        <v>3</v>
      </c>
      <c r="F20" s="8" t="s">
        <v>32</v>
      </c>
      <c r="G20" s="8">
        <v>5</v>
      </c>
      <c r="H20" s="8">
        <v>2</v>
      </c>
      <c r="I20" s="8">
        <v>2</v>
      </c>
      <c r="J20" s="13">
        <v>3</v>
      </c>
      <c r="K20" s="4"/>
    </row>
    <row r="21" spans="3:11" ht="19" x14ac:dyDescent="0.2">
      <c r="C21" s="12" t="s">
        <v>47</v>
      </c>
      <c r="D21" s="8">
        <v>3</v>
      </c>
      <c r="E21" s="8">
        <v>6</v>
      </c>
      <c r="F21" s="8">
        <v>5</v>
      </c>
      <c r="G21" s="8" t="s">
        <v>32</v>
      </c>
      <c r="H21" s="8">
        <v>1</v>
      </c>
      <c r="I21" s="8">
        <v>2</v>
      </c>
      <c r="J21" s="13">
        <v>2</v>
      </c>
      <c r="K21" s="4"/>
    </row>
    <row r="22" spans="3:11" ht="19" x14ac:dyDescent="0.2">
      <c r="C22" s="12" t="s">
        <v>42</v>
      </c>
      <c r="D22" s="8">
        <v>3</v>
      </c>
      <c r="E22" s="8">
        <v>6</v>
      </c>
      <c r="F22" s="8">
        <v>2</v>
      </c>
      <c r="G22" s="8">
        <v>1</v>
      </c>
      <c r="H22" s="8" t="s">
        <v>32</v>
      </c>
      <c r="I22" s="8">
        <v>6</v>
      </c>
      <c r="J22" s="13">
        <v>2</v>
      </c>
      <c r="K22" s="4"/>
    </row>
    <row r="23" spans="3:11" ht="19" x14ac:dyDescent="0.2">
      <c r="C23" s="12" t="s">
        <v>43</v>
      </c>
      <c r="D23" s="8">
        <v>3</v>
      </c>
      <c r="E23" s="8">
        <v>7</v>
      </c>
      <c r="F23" s="8">
        <v>2</v>
      </c>
      <c r="G23" s="8">
        <v>2</v>
      </c>
      <c r="H23" s="8">
        <v>6</v>
      </c>
      <c r="I23" s="8" t="s">
        <v>32</v>
      </c>
      <c r="J23" s="13">
        <v>13</v>
      </c>
      <c r="K23" s="4"/>
    </row>
    <row r="24" spans="3:11" ht="20" thickBot="1" x14ac:dyDescent="0.25">
      <c r="C24" s="14" t="s">
        <v>44</v>
      </c>
      <c r="D24" s="15">
        <v>8</v>
      </c>
      <c r="E24" s="15">
        <v>1</v>
      </c>
      <c r="F24" s="15">
        <v>3</v>
      </c>
      <c r="G24" s="15">
        <v>2</v>
      </c>
      <c r="H24" s="15">
        <v>2</v>
      </c>
      <c r="I24" s="15">
        <v>13</v>
      </c>
      <c r="J24" s="16" t="s">
        <v>32</v>
      </c>
      <c r="K24" s="4"/>
    </row>
    <row r="25" spans="3:11" x14ac:dyDescent="0.2">
      <c r="D25" s="4"/>
      <c r="E25" s="4"/>
      <c r="F25" s="4"/>
      <c r="G25" s="4"/>
      <c r="H25" s="4"/>
      <c r="I25" s="4"/>
      <c r="J25" s="4"/>
    </row>
  </sheetData>
  <mergeCells count="1">
    <mergeCell ref="C3:J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Okružák 1 Rozvoz výukových sad</vt:lpstr>
      <vt:lpstr>Okružák 2 Vrtná hlavice pro DPS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rydvalj</dc:creator>
  <cp:lastModifiedBy>Sláma Kryštof (S-PEF)</cp:lastModifiedBy>
  <dcterms:created xsi:type="dcterms:W3CDTF">2020-09-22T12:42:22Z</dcterms:created>
  <dcterms:modified xsi:type="dcterms:W3CDTF">2024-11-14T16:25:43Z</dcterms:modified>
</cp:coreProperties>
</file>