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ystofslama/Documents/ČZU/Užitá Matematika/"/>
    </mc:Choice>
  </mc:AlternateContent>
  <xr:revisionPtr revIDLastSave="0" documentId="8_{098BDC54-B01A-B648-8636-3C6E2FB3A5F3}" xr6:coauthVersionLast="47" xr6:coauthVersionMax="47" xr10:uidLastSave="{00000000-0000-0000-0000-000000000000}"/>
  <bookViews>
    <workbookView xWindow="0" yWindow="740" windowWidth="30240" windowHeight="18900" tabRatio="688" xr2:uid="{00000000-000D-0000-FFFF-FFFF00000000}"/>
  </bookViews>
  <sheets>
    <sheet name="Příklad 1 - Část A" sheetId="1" r:id="rId1"/>
    <sheet name="Příklad 1 - Část B" sheetId="13" r:id="rId2"/>
  </sheets>
  <definedNames>
    <definedName name="_xlchart.v1.0" hidden="1">'Příklad 1 - Část A'!$B$19:$B$25</definedName>
    <definedName name="_xlchart.v1.1" hidden="1">'Příklad 1 - Část A'!$C$19:$C$25</definedName>
    <definedName name="_xlchart.v1.10" hidden="1">'Příklad 1 - Část A'!$Q$5:$Q$11</definedName>
    <definedName name="_xlchart.v1.11" hidden="1">'Příklad 1 - Část A'!$R$5:$R$11</definedName>
    <definedName name="_xlchart.v1.12" hidden="1">'Příklad 1 - Část A'!$S$5:$S$11</definedName>
    <definedName name="_xlchart.v1.13" hidden="1">'Příklad 1 - Část A'!$T$5:$T$11</definedName>
    <definedName name="_xlchart.v1.14" hidden="1">'Příklad 1 - Část A'!$U$5:$U$11</definedName>
    <definedName name="_xlchart.v1.15" hidden="1">'Příklad 1 - Část A'!$Q$10:$U$10</definedName>
    <definedName name="_xlchart.v1.16" hidden="1">'Příklad 1 - Část A'!$Q$11:$U$11</definedName>
    <definedName name="_xlchart.v1.17" hidden="1">'Příklad 1 - Část A'!$Q$5:$U$5</definedName>
    <definedName name="_xlchart.v1.18" hidden="1">'Příklad 1 - Část A'!$Q$6:$U$6</definedName>
    <definedName name="_xlchart.v1.19" hidden="1">'Příklad 1 - Část A'!$Q$7:$U$7</definedName>
    <definedName name="_xlchart.v1.2" hidden="1">'Příklad 1 - Část A'!$B$19:$B$25</definedName>
    <definedName name="_xlchart.v1.20" hidden="1">'Příklad 1 - Část A'!$Q$8:$U$8</definedName>
    <definedName name="_xlchart.v1.21" hidden="1">'Příklad 1 - Část A'!$Q$9:$U$9</definedName>
    <definedName name="_xlchart.v1.22" hidden="1">'Příklad 1 - Část A'!$B$19:$B$25</definedName>
    <definedName name="_xlchart.v1.23" hidden="1">'Příklad 1 - Část A'!$C$19:$C$25</definedName>
    <definedName name="_xlchart.v1.29" hidden="1">'Příklad 1 - Část A'!$Q$5:$Q$11</definedName>
    <definedName name="_xlchart.v1.3" hidden="1">'Příklad 1 - Část A'!$C$19:$C$25</definedName>
    <definedName name="_xlchart.v1.30" hidden="1">'Příklad 1 - Část A'!$R$5:$R$11</definedName>
    <definedName name="_xlchart.v1.31" hidden="1">'Příklad 1 - Část A'!$S$5:$S$11</definedName>
    <definedName name="_xlchart.v1.32" hidden="1">'Příklad 1 - Část A'!$T$5:$T$11</definedName>
    <definedName name="_xlchart.v1.33" hidden="1">'Příklad 1 - Část A'!$U$5:$U$11</definedName>
    <definedName name="_xlchart.v1.34" hidden="1">'Příklad 1 - Část A'!$B$19:$B$25</definedName>
    <definedName name="_xlchart.v1.35" hidden="1">'Příklad 1 - Část A'!$C$19:$C$25</definedName>
    <definedName name="_xlchart.v1.4" hidden="1">'Příklad 1 - Část A'!$B$19:$B$25</definedName>
    <definedName name="_xlchart.v1.5" hidden="1">'Příklad 1 - Část A'!$C$19:$C$25</definedName>
    <definedName name="_xlchart.v1.6" hidden="1">'Příklad 1 - Část A'!$B$19:$B$25</definedName>
    <definedName name="_xlchart.v1.7" hidden="1">'Příklad 1 - Část A'!$C$19:$C$25</definedName>
    <definedName name="_xlchart.v1.8" hidden="1">'Příklad 1 - Část A'!$B$19:$B$25</definedName>
    <definedName name="_xlchart.v1.9" hidden="1">'Příklad 1 - Část A'!$C$19:$C$25</definedName>
    <definedName name="_xlchart.v2.24" hidden="1">'Příklad 1 - Část A'!$Q$5:$Q$11</definedName>
    <definedName name="_xlchart.v2.25" hidden="1">'Příklad 1 - Část A'!$R$5:$R$11</definedName>
    <definedName name="_xlchart.v2.26" hidden="1">'Příklad 1 - Část A'!$S$5:$S$11</definedName>
    <definedName name="_xlchart.v2.27" hidden="1">'Příklad 1 - Část A'!$T$5:$T$11</definedName>
    <definedName name="_xlchart.v2.28" hidden="1">'Příklad 1 - Část A'!$U$5:$U$11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1" l="1"/>
  <c r="C20" i="1"/>
  <c r="C21" i="1"/>
  <c r="C22" i="1"/>
  <c r="C23" i="1"/>
  <c r="C24" i="1"/>
  <c r="C25" i="1"/>
  <c r="C19" i="1"/>
  <c r="B20" i="1"/>
  <c r="B21" i="1"/>
  <c r="B22" i="1"/>
  <c r="B23" i="1"/>
  <c r="B24" i="1"/>
  <c r="B25" i="1"/>
  <c r="B19" i="1"/>
  <c r="R27" i="13"/>
  <c r="R28" i="13"/>
  <c r="R29" i="13"/>
  <c r="R30" i="13"/>
  <c r="R31" i="13"/>
  <c r="R32" i="13"/>
  <c r="R26" i="13"/>
  <c r="P27" i="13"/>
  <c r="P28" i="13"/>
  <c r="P29" i="13"/>
  <c r="P30" i="13"/>
  <c r="P31" i="13"/>
  <c r="P32" i="13"/>
  <c r="P26" i="13"/>
  <c r="K32" i="13"/>
  <c r="L32" i="13"/>
  <c r="M32" i="13"/>
  <c r="N32" i="13"/>
  <c r="J32" i="13"/>
  <c r="K31" i="13"/>
  <c r="L31" i="13"/>
  <c r="M31" i="13"/>
  <c r="N31" i="13"/>
  <c r="J31" i="13"/>
  <c r="K30" i="13"/>
  <c r="L30" i="13"/>
  <c r="M30" i="13"/>
  <c r="N30" i="13"/>
  <c r="J30" i="13"/>
  <c r="K29" i="13"/>
  <c r="L29" i="13"/>
  <c r="M29" i="13"/>
  <c r="N29" i="13"/>
  <c r="J29" i="13"/>
  <c r="K28" i="13"/>
  <c r="L28" i="13"/>
  <c r="M28" i="13"/>
  <c r="N28" i="13"/>
  <c r="J28" i="13"/>
  <c r="K27" i="13"/>
  <c r="L27" i="13"/>
  <c r="M27" i="13"/>
  <c r="N27" i="13"/>
  <c r="J27" i="13"/>
  <c r="J26" i="13"/>
  <c r="X17" i="13"/>
  <c r="X18" i="13"/>
  <c r="X19" i="13"/>
  <c r="X20" i="13"/>
  <c r="X21" i="13"/>
  <c r="X16" i="13"/>
  <c r="X15" i="13"/>
  <c r="V16" i="13"/>
  <c r="V17" i="13"/>
  <c r="V18" i="13"/>
  <c r="V19" i="13"/>
  <c r="V20" i="13"/>
  <c r="V21" i="13"/>
  <c r="V15" i="13"/>
  <c r="U16" i="13"/>
  <c r="U17" i="13"/>
  <c r="U18" i="13"/>
  <c r="U19" i="13"/>
  <c r="U20" i="13"/>
  <c r="U21" i="13"/>
  <c r="R17" i="13"/>
  <c r="P17" i="13"/>
  <c r="L16" i="13"/>
  <c r="L17" i="13"/>
  <c r="Q17" i="13" s="1"/>
  <c r="J16" i="13"/>
  <c r="R16" i="13" s="1"/>
  <c r="K16" i="13"/>
  <c r="M16" i="13"/>
  <c r="N16" i="13"/>
  <c r="J17" i="13"/>
  <c r="K17" i="13"/>
  <c r="M17" i="13"/>
  <c r="N17" i="13"/>
  <c r="K15" i="13"/>
  <c r="L15" i="13"/>
  <c r="M15" i="13"/>
  <c r="N15" i="13"/>
  <c r="J15" i="13"/>
  <c r="R15" i="13" s="1"/>
  <c r="Q6" i="1"/>
  <c r="R6" i="1"/>
  <c r="S6" i="1"/>
  <c r="T6" i="1"/>
  <c r="U6" i="1"/>
  <c r="Q7" i="1"/>
  <c r="R7" i="1"/>
  <c r="S7" i="1"/>
  <c r="T7" i="1"/>
  <c r="U7" i="1"/>
  <c r="Q8" i="1"/>
  <c r="R8" i="1"/>
  <c r="S8" i="1"/>
  <c r="T8" i="1"/>
  <c r="U8" i="1"/>
  <c r="Q9" i="1"/>
  <c r="R9" i="1"/>
  <c r="S9" i="1"/>
  <c r="T9" i="1"/>
  <c r="U9" i="1"/>
  <c r="Q10" i="1"/>
  <c r="R10" i="1"/>
  <c r="S10" i="1"/>
  <c r="T10" i="1"/>
  <c r="U10" i="1"/>
  <c r="Q11" i="1"/>
  <c r="R11" i="1"/>
  <c r="S11" i="1"/>
  <c r="T11" i="1"/>
  <c r="U11" i="1"/>
  <c r="R5" i="1"/>
  <c r="S5" i="1"/>
  <c r="T5" i="1"/>
  <c r="U5" i="1"/>
  <c r="S17" i="13" l="1"/>
  <c r="P16" i="13"/>
  <c r="P15" i="13"/>
  <c r="T17" i="13"/>
  <c r="Q16" i="13"/>
  <c r="Q15" i="13"/>
  <c r="K33" i="13"/>
  <c r="L33" i="13"/>
  <c r="M33" i="13"/>
  <c r="N33" i="13"/>
  <c r="J33" i="13"/>
  <c r="U15" i="13" l="1"/>
  <c r="T15" i="13"/>
  <c r="S15" i="13"/>
  <c r="S16" i="13"/>
  <c r="T16" i="13"/>
  <c r="I21" i="13"/>
  <c r="I32" i="13" s="1"/>
  <c r="I20" i="13"/>
  <c r="I31" i="13" s="1"/>
  <c r="I19" i="13"/>
  <c r="I30" i="13" s="1"/>
  <c r="I18" i="13"/>
  <c r="I29" i="13" s="1"/>
  <c r="I17" i="13"/>
  <c r="I28" i="13" s="1"/>
  <c r="I16" i="13"/>
  <c r="I27" i="13" s="1"/>
  <c r="I15" i="13"/>
  <c r="I26" i="13" s="1"/>
  <c r="N14" i="13"/>
  <c r="N25" i="13" s="1"/>
  <c r="M14" i="13"/>
  <c r="M25" i="13" s="1"/>
  <c r="L14" i="13"/>
  <c r="L25" i="13" s="1"/>
  <c r="K14" i="13"/>
  <c r="K25" i="13" s="1"/>
  <c r="J14" i="13"/>
  <c r="J25" i="13" s="1"/>
  <c r="I11" i="13"/>
  <c r="G11" i="13"/>
  <c r="N21" i="13" s="1"/>
  <c r="F11" i="13"/>
  <c r="M21" i="13" s="1"/>
  <c r="E11" i="13"/>
  <c r="L21" i="13" s="1"/>
  <c r="D11" i="13"/>
  <c r="K21" i="13" s="1"/>
  <c r="C11" i="13"/>
  <c r="J21" i="13" s="1"/>
  <c r="I10" i="13"/>
  <c r="G10" i="13"/>
  <c r="N20" i="13" s="1"/>
  <c r="F10" i="13"/>
  <c r="M20" i="13" s="1"/>
  <c r="E10" i="13"/>
  <c r="L20" i="13" s="1"/>
  <c r="D10" i="13"/>
  <c r="K20" i="13" s="1"/>
  <c r="C10" i="13"/>
  <c r="J20" i="13" s="1"/>
  <c r="I9" i="13"/>
  <c r="G9" i="13"/>
  <c r="N19" i="13" s="1"/>
  <c r="F9" i="13"/>
  <c r="M19" i="13" s="1"/>
  <c r="E9" i="13"/>
  <c r="L19" i="13" s="1"/>
  <c r="D9" i="13"/>
  <c r="K19" i="13" s="1"/>
  <c r="C9" i="13"/>
  <c r="J19" i="13" s="1"/>
  <c r="I8" i="13"/>
  <c r="G8" i="13"/>
  <c r="N18" i="13" s="1"/>
  <c r="F8" i="13"/>
  <c r="M18" i="13" s="1"/>
  <c r="E8" i="13"/>
  <c r="L18" i="13" s="1"/>
  <c r="D8" i="13"/>
  <c r="K18" i="13" s="1"/>
  <c r="C8" i="13"/>
  <c r="J18" i="13" s="1"/>
  <c r="I7" i="13"/>
  <c r="I6" i="13"/>
  <c r="I5" i="13"/>
  <c r="N4" i="13"/>
  <c r="M4" i="13"/>
  <c r="L4" i="13"/>
  <c r="K4" i="13"/>
  <c r="J4" i="13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C11" i="1"/>
  <c r="C10" i="1"/>
  <c r="C9" i="1"/>
  <c r="C8" i="1"/>
  <c r="L26" i="13" l="1"/>
  <c r="M26" i="13"/>
  <c r="P18" i="13"/>
  <c r="Q18" i="13"/>
  <c r="R18" i="13"/>
  <c r="K26" i="13"/>
  <c r="P19" i="13"/>
  <c r="Q19" i="13"/>
  <c r="R19" i="13"/>
  <c r="P20" i="13"/>
  <c r="Q20" i="13"/>
  <c r="R20" i="13"/>
  <c r="N26" i="13"/>
  <c r="R21" i="13"/>
  <c r="P21" i="13"/>
  <c r="Q21" i="13"/>
  <c r="P6" i="1"/>
  <c r="P7" i="1"/>
  <c r="P8" i="1"/>
  <c r="P9" i="1"/>
  <c r="P10" i="1"/>
  <c r="P11" i="1"/>
  <c r="P5" i="1"/>
  <c r="I6" i="1"/>
  <c r="I7" i="1"/>
  <c r="I8" i="1"/>
  <c r="I9" i="1"/>
  <c r="I10" i="1"/>
  <c r="I11" i="1"/>
  <c r="I5" i="1"/>
  <c r="S18" i="13" l="1"/>
  <c r="T18" i="13"/>
  <c r="T21" i="13"/>
  <c r="S21" i="13"/>
  <c r="S20" i="13"/>
  <c r="T20" i="13"/>
  <c r="T19" i="13"/>
  <c r="S19" i="13"/>
  <c r="K4" i="1"/>
  <c r="R4" i="1"/>
  <c r="N4" i="1" l="1"/>
  <c r="U4" i="1"/>
  <c r="L4" i="1"/>
  <c r="S4" i="1"/>
  <c r="J4" i="1"/>
  <c r="Q4" i="1"/>
  <c r="M4" i="1"/>
  <c r="T4" i="1"/>
</calcChain>
</file>

<file path=xl/sharedStrings.xml><?xml version="1.0" encoding="utf-8"?>
<sst xmlns="http://schemas.openxmlformats.org/spreadsheetml/2006/main" count="61" uniqueCount="34">
  <si>
    <t>Sada A</t>
  </si>
  <si>
    <t>Sada B</t>
  </si>
  <si>
    <t>Sada C</t>
  </si>
  <si>
    <t>Sada A+B</t>
  </si>
  <si>
    <t>Sada B+C</t>
  </si>
  <si>
    <t>Sada A+B+C</t>
  </si>
  <si>
    <t>Sada A+C</t>
  </si>
  <si>
    <t>Velmi nízká poptávka</t>
  </si>
  <si>
    <t>Nízká poptávka</t>
  </si>
  <si>
    <t>Střední poptávka</t>
  </si>
  <si>
    <t>Vysoká poptávka</t>
  </si>
  <si>
    <t>Velmi vysoká poptávka</t>
  </si>
  <si>
    <t>MaxMax</t>
  </si>
  <si>
    <t>Hurwicz</t>
  </si>
  <si>
    <t>MaxMin (Waldovo krit)</t>
  </si>
  <si>
    <t>Bernoulli-Laplace (princip nedostatečné evidence)</t>
  </si>
  <si>
    <t>Savageovo kriterium (minimaxová ztráta)</t>
  </si>
  <si>
    <t>Příklad 1 - Situace na trhu</t>
  </si>
  <si>
    <t>Matice tržeb</t>
  </si>
  <si>
    <t>Matice nákladů</t>
  </si>
  <si>
    <t>Matice ztrát</t>
  </si>
  <si>
    <t>Min</t>
  </si>
  <si>
    <t>Max</t>
  </si>
  <si>
    <t>Očekávaná hodnota výplaty (EMV)</t>
  </si>
  <si>
    <t>Očekávaná možná ztráta (EOL)</t>
  </si>
  <si>
    <t>Matice zisku (výplat)</t>
  </si>
  <si>
    <t>pravděpodovbnost</t>
  </si>
  <si>
    <t>pravděpodobnost</t>
  </si>
  <si>
    <t>Dominance dle výplat a dle stavů okolností</t>
  </si>
  <si>
    <t>Dominance dle pravděpodobností (profil rizika)</t>
  </si>
  <si>
    <t>A+B+C</t>
  </si>
  <si>
    <t>Sada A + B</t>
  </si>
  <si>
    <t>Sada B+ C</t>
  </si>
  <si>
    <t>Sada A+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</si>
</sst>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u/>
      <sz val="14"/>
      <color theme="1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b/>
      <sz val="12"/>
      <color rgb="FF7030A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16" xfId="0" applyBorder="1"/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right"/>
    </xf>
    <xf numFmtId="0" fontId="0" fillId="0" borderId="14" xfId="0" applyBorder="1"/>
    <xf numFmtId="0" fontId="0" fillId="0" borderId="11" xfId="0" applyBorder="1"/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8" fillId="0" borderId="0" xfId="0" applyFont="1" applyAlignment="1">
      <alignment vertical="center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'Příklad 1 - Část A'!$D$19</c:f>
              <c:strCache>
                <c:ptCount val="1"/>
                <c:pt idx="0">
                  <c:v>Sada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'Příklad 1 - Část A'!$B$19:$C$19</c:f>
              <c:numCache>
                <c:formatCode>0.00</c:formatCode>
                <c:ptCount val="2"/>
                <c:pt idx="0">
                  <c:v>0</c:v>
                </c:pt>
                <c:pt idx="1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6E-CA4B-87AA-47B524FF50FC}"/>
            </c:ext>
          </c:extLst>
        </c:ser>
        <c:ser>
          <c:idx val="2"/>
          <c:order val="1"/>
          <c:tx>
            <c:strRef>
              <c:f>'Příklad 1 - Část A'!$D$20</c:f>
              <c:strCache>
                <c:ptCount val="1"/>
                <c:pt idx="0">
                  <c:v>Sada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'Příklad 1 - Část A'!$B$20:$C$20</c:f>
              <c:numCache>
                <c:formatCode>0.00</c:formatCode>
                <c:ptCount val="2"/>
                <c:pt idx="0">
                  <c:v>-0.05</c:v>
                </c:pt>
                <c:pt idx="1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6E-CA4B-87AA-47B524FF50FC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'Příklad 1 - Část A'!$B$21:$C$21</c:f>
              <c:numCache>
                <c:formatCode>0.00</c:formatCode>
                <c:ptCount val="2"/>
                <c:pt idx="0">
                  <c:v>-0.05</c:v>
                </c:pt>
                <c:pt idx="1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6E-CA4B-87AA-47B524FF50F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'Příklad 1 - Část A'!$B$22:$C$22</c:f>
              <c:numCache>
                <c:formatCode>0.00</c:formatCode>
                <c:ptCount val="2"/>
                <c:pt idx="0">
                  <c:v>-0.25</c:v>
                </c:pt>
                <c:pt idx="1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6E-CA4B-87AA-47B524FF50F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'Příklad 1 - Část A'!$B$23:$C$23</c:f>
              <c:numCache>
                <c:formatCode>0.00</c:formatCode>
                <c:ptCount val="2"/>
                <c:pt idx="0">
                  <c:v>-0.30000000000000004</c:v>
                </c:pt>
                <c:pt idx="1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6E-CA4B-87AA-47B524FF50F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'Příklad 1 - Část A'!$B$24:$C$24</c:f>
              <c:numCache>
                <c:formatCode>0.00</c:formatCode>
                <c:ptCount val="2"/>
                <c:pt idx="0">
                  <c:v>-0.25</c:v>
                </c:pt>
                <c:pt idx="1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6E-CA4B-87AA-47B524FF50F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'Příklad 1 - Část A'!$B$25:$C$25</c:f>
              <c:numCache>
                <c:formatCode>0.00</c:formatCode>
                <c:ptCount val="2"/>
                <c:pt idx="0">
                  <c:v>-0.8</c:v>
                </c:pt>
                <c:pt idx="1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6E-CA4B-87AA-47B524FF5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16240"/>
        <c:axId val="320517952"/>
      </c:lineChart>
      <c:catAx>
        <c:axId val="32051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517952"/>
        <c:crosses val="autoZero"/>
        <c:auto val="1"/>
        <c:lblAlgn val="ctr"/>
        <c:lblOffset val="100"/>
        <c:noMultiLvlLbl val="0"/>
      </c:catAx>
      <c:valAx>
        <c:axId val="32051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51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'Příklad 1 - Část A'!$P$5</c:f>
              <c:strCache>
                <c:ptCount val="1"/>
                <c:pt idx="0">
                  <c:v>Sada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'Příklad 1 - Část A'!$Q$5:$U$5</c:f>
              <c:numCache>
                <c:formatCode>0.00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75-D744-BFF4-F215E574497B}"/>
            </c:ext>
          </c:extLst>
        </c:ser>
        <c:ser>
          <c:idx val="1"/>
          <c:order val="1"/>
          <c:tx>
            <c:strRef>
              <c:f>'Příklad 1 - Část A'!$P$6</c:f>
              <c:strCache>
                <c:ptCount val="1"/>
                <c:pt idx="0">
                  <c:v>Sada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'Příklad 1 - Část A'!$Q$6:$U$6</c:f>
              <c:numCache>
                <c:formatCode>0.00</c:formatCode>
                <c:ptCount val="5"/>
                <c:pt idx="0">
                  <c:v>-0.05</c:v>
                </c:pt>
                <c:pt idx="1">
                  <c:v>4.9999999999999989E-2</c:v>
                </c:pt>
                <c:pt idx="2">
                  <c:v>0.4</c:v>
                </c:pt>
                <c:pt idx="3">
                  <c:v>0.65</c:v>
                </c:pt>
                <c:pt idx="4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75-D744-BFF4-F215E574497B}"/>
            </c:ext>
          </c:extLst>
        </c:ser>
        <c:ser>
          <c:idx val="2"/>
          <c:order val="2"/>
          <c:tx>
            <c:strRef>
              <c:f>'Příklad 1 - Část A'!$P$7</c:f>
              <c:strCache>
                <c:ptCount val="1"/>
                <c:pt idx="0">
                  <c:v>Sada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'Příklad 1 - Část A'!$Q$7:$U$7</c:f>
              <c:numCache>
                <c:formatCode>0.00</c:formatCode>
                <c:ptCount val="5"/>
                <c:pt idx="0">
                  <c:v>-0.05</c:v>
                </c:pt>
                <c:pt idx="1">
                  <c:v>4.9999999999999989E-2</c:v>
                </c:pt>
                <c:pt idx="2">
                  <c:v>0.4</c:v>
                </c:pt>
                <c:pt idx="3">
                  <c:v>0.65</c:v>
                </c:pt>
                <c:pt idx="4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75-D744-BFF4-F215E574497B}"/>
            </c:ext>
          </c:extLst>
        </c:ser>
        <c:ser>
          <c:idx val="3"/>
          <c:order val="3"/>
          <c:tx>
            <c:strRef>
              <c:f>'Příklad 1 - Část A'!$P$8</c:f>
              <c:strCache>
                <c:ptCount val="1"/>
                <c:pt idx="0">
                  <c:v>Sada A+B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'Příklad 1 - Část A'!$Q$8:$U$8</c:f>
              <c:numCache>
                <c:formatCode>0.00</c:formatCode>
                <c:ptCount val="5"/>
                <c:pt idx="0">
                  <c:v>-0.25</c:v>
                </c:pt>
                <c:pt idx="1">
                  <c:v>-5.0000000000000044E-2</c:v>
                </c:pt>
                <c:pt idx="2">
                  <c:v>0.6</c:v>
                </c:pt>
                <c:pt idx="3">
                  <c:v>1.0499999999999998</c:v>
                </c:pt>
                <c:pt idx="4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75-D744-BFF4-F215E574497B}"/>
            </c:ext>
          </c:extLst>
        </c:ser>
        <c:ser>
          <c:idx val="4"/>
          <c:order val="4"/>
          <c:tx>
            <c:strRef>
              <c:f>'Příklad 1 - Část A'!$P$9</c:f>
              <c:strCache>
                <c:ptCount val="1"/>
                <c:pt idx="0">
                  <c:v>Sada B+C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'Příklad 1 - Část A'!$Q$9:$U$9</c:f>
              <c:numCache>
                <c:formatCode>0.00</c:formatCode>
                <c:ptCount val="5"/>
                <c:pt idx="0">
                  <c:v>-0.30000000000000004</c:v>
                </c:pt>
                <c:pt idx="1">
                  <c:v>-0.10000000000000003</c:v>
                </c:pt>
                <c:pt idx="2">
                  <c:v>0.6</c:v>
                </c:pt>
                <c:pt idx="3">
                  <c:v>1.1000000000000001</c:v>
                </c:pt>
                <c:pt idx="4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75-D744-BFF4-F215E574497B}"/>
            </c:ext>
          </c:extLst>
        </c:ser>
        <c:ser>
          <c:idx val="5"/>
          <c:order val="5"/>
          <c:tx>
            <c:strRef>
              <c:f>'Příklad 1 - Část A'!$P$10</c:f>
              <c:strCache>
                <c:ptCount val="1"/>
                <c:pt idx="0">
                  <c:v>Sada A+C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'Příklad 1 - Část A'!$Q$10:$U$10</c:f>
              <c:numCache>
                <c:formatCode>0.00</c:formatCode>
                <c:ptCount val="5"/>
                <c:pt idx="0">
                  <c:v>-0.25</c:v>
                </c:pt>
                <c:pt idx="1">
                  <c:v>-5.0000000000000044E-2</c:v>
                </c:pt>
                <c:pt idx="2">
                  <c:v>0.6</c:v>
                </c:pt>
                <c:pt idx="3">
                  <c:v>1.0499999999999998</c:v>
                </c:pt>
                <c:pt idx="4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75-D744-BFF4-F215E574497B}"/>
            </c:ext>
          </c:extLst>
        </c:ser>
        <c:ser>
          <c:idx val="6"/>
          <c:order val="6"/>
          <c:tx>
            <c:strRef>
              <c:f>'Příklad 1 - Část A'!$P$11</c:f>
              <c:strCache>
                <c:ptCount val="1"/>
                <c:pt idx="0">
                  <c:v>Sada A+B+C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'Příklad 1 - Část A'!$Q$11:$U$11</c:f>
              <c:numCache>
                <c:formatCode>0.00</c:formatCode>
                <c:ptCount val="5"/>
                <c:pt idx="0">
                  <c:v>-0.8</c:v>
                </c:pt>
                <c:pt idx="1">
                  <c:v>-0.5</c:v>
                </c:pt>
                <c:pt idx="2">
                  <c:v>0.5</c:v>
                </c:pt>
                <c:pt idx="3">
                  <c:v>1.2000000000000002</c:v>
                </c:pt>
                <c:pt idx="4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75-D744-BFF4-F215E5744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449215"/>
        <c:axId val="243450927"/>
      </c:lineChart>
      <c:catAx>
        <c:axId val="24344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50927"/>
        <c:crosses val="autoZero"/>
        <c:auto val="1"/>
        <c:lblAlgn val="ctr"/>
        <c:lblOffset val="100"/>
        <c:noMultiLvlLbl val="0"/>
      </c:catAx>
      <c:valAx>
        <c:axId val="24345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4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21590</xdr:colOff>
      <xdr:row>27</xdr:row>
      <xdr:rowOff>16510</xdr:rowOff>
    </xdr:from>
    <xdr:to>
      <xdr:col>10</xdr:col>
      <xdr:colOff>6773</xdr:colOff>
      <xdr:row>44</xdr:row>
      <xdr:rowOff>145626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FC6E0C-09D7-D9DE-6935-AD91D8285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472440</xdr:colOff>
      <xdr:row>13</xdr:row>
      <xdr:rowOff>3387</xdr:rowOff>
    </xdr:from>
    <xdr:to>
      <xdr:col>20</xdr:col>
      <xdr:colOff>370840</xdr:colOff>
      <xdr:row>27</xdr:row>
      <xdr:rowOff>20320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8F4FCEF-1D45-DA38-2E99-E35309799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0"/>
  <sheetViews>
    <sheetView showGridLines="0" tabSelected="1" topLeftCell="M2" zoomScale="125" zoomScaleNormal="100" workbookViewId="0">
      <selection activeCell="X5" sqref="X5"/>
    </sheetView>
  </sheetViews>
  <sheetFormatPr baseColWidth="10" defaultColWidth="8.83203125" defaultRowHeight="15" x14ac:dyDescent="0.2"/>
  <cols>
    <col min="1" max="1" width="3.6640625" customWidth="1"/>
    <col min="2" max="21" width="7.6640625" customWidth="1"/>
    <col min="22" max="22" width="3.6640625" customWidth="1"/>
    <col min="23" max="23" width="10.6640625" customWidth="1"/>
  </cols>
  <sheetData>
    <row r="1" spans="1:37" ht="19" x14ac:dyDescent="0.25">
      <c r="A1" s="3" t="s">
        <v>17</v>
      </c>
    </row>
    <row r="3" spans="1:37" ht="16" thickBot="1" x14ac:dyDescent="0.25">
      <c r="B3" s="13" t="s">
        <v>18</v>
      </c>
      <c r="I3" s="13" t="s">
        <v>19</v>
      </c>
      <c r="P3" s="13" t="s">
        <v>25</v>
      </c>
      <c r="X3" s="57" t="s">
        <v>29</v>
      </c>
    </row>
    <row r="4" spans="1:37" ht="30" customHeight="1" x14ac:dyDescent="0.2">
      <c r="B4" s="5"/>
      <c r="C4" s="6" t="s">
        <v>7</v>
      </c>
      <c r="D4" s="6" t="s">
        <v>8</v>
      </c>
      <c r="E4" s="6" t="s">
        <v>9</v>
      </c>
      <c r="F4" s="6" t="s">
        <v>10</v>
      </c>
      <c r="G4" s="7" t="s">
        <v>11</v>
      </c>
      <c r="H4" s="1"/>
      <c r="I4" s="5"/>
      <c r="J4" s="6" t="str">
        <f>C4</f>
        <v>Velmi nízká poptávka</v>
      </c>
      <c r="K4" s="6" t="str">
        <f>D4</f>
        <v>Nízká poptávka</v>
      </c>
      <c r="L4" s="6" t="str">
        <f>E4</f>
        <v>Střední poptávka</v>
      </c>
      <c r="M4" s="6" t="str">
        <f>F4</f>
        <v>Vysoká poptávka</v>
      </c>
      <c r="N4" s="7" t="str">
        <f>G4</f>
        <v>Velmi vysoká poptávka</v>
      </c>
      <c r="P4" s="5"/>
      <c r="Q4" s="6" t="str">
        <f>C4</f>
        <v>Velmi nízká poptávka</v>
      </c>
      <c r="R4" s="6" t="str">
        <f>D4</f>
        <v>Nízká poptávka</v>
      </c>
      <c r="S4" s="6" t="str">
        <f>E4</f>
        <v>Střední poptávka</v>
      </c>
      <c r="T4" s="6" t="str">
        <f>F4</f>
        <v>Vysoká poptávka</v>
      </c>
      <c r="U4" s="7" t="str">
        <f>G4</f>
        <v>Velmi vysoká poptávka</v>
      </c>
      <c r="X4" s="27" t="s">
        <v>0</v>
      </c>
      <c r="Y4" s="28"/>
      <c r="Z4" s="27" t="s">
        <v>1</v>
      </c>
      <c r="AA4" s="28"/>
      <c r="AB4" s="27" t="s">
        <v>2</v>
      </c>
      <c r="AC4" s="28"/>
      <c r="AD4" s="27" t="s">
        <v>3</v>
      </c>
      <c r="AE4" s="28"/>
      <c r="AF4" s="27" t="s">
        <v>4</v>
      </c>
      <c r="AG4" s="28"/>
      <c r="AH4" s="27" t="s">
        <v>6</v>
      </c>
      <c r="AI4" s="28"/>
      <c r="AJ4" s="27" t="s">
        <v>5</v>
      </c>
      <c r="AK4" s="28"/>
    </row>
    <row r="5" spans="1:37" ht="30" customHeight="1" x14ac:dyDescent="0.2">
      <c r="B5" s="8" t="s">
        <v>0</v>
      </c>
      <c r="C5" s="4">
        <v>0.1</v>
      </c>
      <c r="D5" s="4">
        <v>0.2</v>
      </c>
      <c r="E5" s="4">
        <v>0.5</v>
      </c>
      <c r="F5" s="4">
        <v>0.7</v>
      </c>
      <c r="G5" s="9">
        <v>0.9</v>
      </c>
      <c r="H5" s="2"/>
      <c r="I5" s="8" t="str">
        <f t="shared" ref="I5:I11" si="0">B5</f>
        <v>Sada A</v>
      </c>
      <c r="J5" s="4">
        <v>0.1</v>
      </c>
      <c r="K5" s="4">
        <v>0.1</v>
      </c>
      <c r="L5" s="4">
        <v>0.1</v>
      </c>
      <c r="M5" s="4">
        <v>0.1</v>
      </c>
      <c r="N5" s="4">
        <v>0.1</v>
      </c>
      <c r="P5" s="8" t="str">
        <f t="shared" ref="P5:P11" si="1">B5</f>
        <v>Sada A</v>
      </c>
      <c r="Q5" s="29">
        <f>C5-J5</f>
        <v>0</v>
      </c>
      <c r="R5" s="29">
        <f t="shared" ref="R5:U5" si="2">D5-K5</f>
        <v>0.1</v>
      </c>
      <c r="S5" s="29">
        <f t="shared" si="2"/>
        <v>0.4</v>
      </c>
      <c r="T5" s="29">
        <f t="shared" si="2"/>
        <v>0.6</v>
      </c>
      <c r="U5" s="29">
        <f t="shared" si="2"/>
        <v>0.8</v>
      </c>
      <c r="X5" s="15"/>
      <c r="Y5" s="16"/>
      <c r="Z5" s="25"/>
      <c r="AA5" s="16"/>
      <c r="AB5" s="25"/>
      <c r="AC5" s="16"/>
      <c r="AD5" s="25"/>
      <c r="AE5" s="16"/>
      <c r="AF5" s="25"/>
      <c r="AG5" s="16"/>
      <c r="AH5" s="25"/>
      <c r="AI5" s="16"/>
      <c r="AJ5" s="25"/>
      <c r="AK5" s="16"/>
    </row>
    <row r="6" spans="1:37" ht="30" customHeight="1" x14ac:dyDescent="0.2">
      <c r="B6" s="8" t="s">
        <v>1</v>
      </c>
      <c r="C6" s="4">
        <v>0.05</v>
      </c>
      <c r="D6" s="4">
        <v>0.15</v>
      </c>
      <c r="E6" s="4">
        <v>0.5</v>
      </c>
      <c r="F6" s="4">
        <v>0.75</v>
      </c>
      <c r="G6" s="9">
        <v>1</v>
      </c>
      <c r="H6" s="2"/>
      <c r="I6" s="8" t="str">
        <f t="shared" si="0"/>
        <v>Sada B</v>
      </c>
      <c r="J6" s="4">
        <v>0.1</v>
      </c>
      <c r="K6" s="4">
        <v>0.1</v>
      </c>
      <c r="L6" s="4">
        <v>0.1</v>
      </c>
      <c r="M6" s="4">
        <v>0.1</v>
      </c>
      <c r="N6" s="4">
        <v>0.1</v>
      </c>
      <c r="P6" s="8" t="str">
        <f t="shared" si="1"/>
        <v>Sada B</v>
      </c>
      <c r="Q6" s="29">
        <f t="shared" ref="Q6:Q11" si="3">C6-J6</f>
        <v>-0.05</v>
      </c>
      <c r="R6" s="29">
        <f t="shared" ref="R6:R11" si="4">D6-K6</f>
        <v>4.9999999999999989E-2</v>
      </c>
      <c r="S6" s="29">
        <f t="shared" ref="S6:S11" si="5">E6-L6</f>
        <v>0.4</v>
      </c>
      <c r="T6" s="29">
        <f t="shared" ref="T6:T11" si="6">F6-M6</f>
        <v>0.65</v>
      </c>
      <c r="U6" s="29">
        <f t="shared" ref="U6:U11" si="7">G6-N6</f>
        <v>0.9</v>
      </c>
      <c r="X6" s="15"/>
      <c r="Y6" s="16"/>
      <c r="Z6" s="25"/>
      <c r="AA6" s="16"/>
      <c r="AB6" s="25"/>
      <c r="AC6" s="16"/>
      <c r="AD6" s="25"/>
      <c r="AE6" s="16"/>
      <c r="AF6" s="25"/>
      <c r="AG6" s="16"/>
      <c r="AH6" s="25"/>
      <c r="AI6" s="16"/>
      <c r="AJ6" s="25"/>
      <c r="AK6" s="16"/>
    </row>
    <row r="7" spans="1:37" ht="30" customHeight="1" x14ac:dyDescent="0.2">
      <c r="B7" s="8" t="s">
        <v>2</v>
      </c>
      <c r="C7" s="4">
        <v>0.05</v>
      </c>
      <c r="D7" s="4">
        <v>0.15</v>
      </c>
      <c r="E7" s="4">
        <v>0.5</v>
      </c>
      <c r="F7" s="4">
        <v>0.75</v>
      </c>
      <c r="G7" s="9">
        <v>1</v>
      </c>
      <c r="H7" s="2"/>
      <c r="I7" s="8" t="str">
        <f t="shared" si="0"/>
        <v>Sada C</v>
      </c>
      <c r="J7" s="4">
        <v>0.1</v>
      </c>
      <c r="K7" s="4">
        <v>0.1</v>
      </c>
      <c r="L7" s="4">
        <v>0.1</v>
      </c>
      <c r="M7" s="4">
        <v>0.1</v>
      </c>
      <c r="N7" s="4">
        <v>0.1</v>
      </c>
      <c r="P7" s="8" t="str">
        <f t="shared" si="1"/>
        <v>Sada C</v>
      </c>
      <c r="Q7" s="29">
        <f t="shared" si="3"/>
        <v>-0.05</v>
      </c>
      <c r="R7" s="29">
        <f t="shared" si="4"/>
        <v>4.9999999999999989E-2</v>
      </c>
      <c r="S7" s="29">
        <f t="shared" si="5"/>
        <v>0.4</v>
      </c>
      <c r="T7" s="29">
        <f t="shared" si="6"/>
        <v>0.65</v>
      </c>
      <c r="U7" s="29">
        <f t="shared" si="7"/>
        <v>0.9</v>
      </c>
      <c r="X7" s="15"/>
      <c r="Y7" s="16"/>
      <c r="Z7" s="25"/>
      <c r="AA7" s="16"/>
      <c r="AB7" s="25"/>
      <c r="AC7" s="16"/>
      <c r="AD7" s="25"/>
      <c r="AE7" s="16"/>
      <c r="AF7" s="25"/>
      <c r="AG7" s="16"/>
      <c r="AH7" s="25"/>
      <c r="AI7" s="16"/>
      <c r="AJ7" s="25"/>
      <c r="AK7" s="16"/>
    </row>
    <row r="8" spans="1:37" ht="30" customHeight="1" x14ac:dyDescent="0.2">
      <c r="B8" s="8" t="s">
        <v>3</v>
      </c>
      <c r="C8" s="4">
        <f>C5+C6</f>
        <v>0.15000000000000002</v>
      </c>
      <c r="D8" s="4">
        <f t="shared" ref="D8:G8" si="8">D5+D6</f>
        <v>0.35</v>
      </c>
      <c r="E8" s="4">
        <f t="shared" si="8"/>
        <v>1</v>
      </c>
      <c r="F8" s="4">
        <f t="shared" si="8"/>
        <v>1.45</v>
      </c>
      <c r="G8" s="9">
        <f t="shared" si="8"/>
        <v>1.9</v>
      </c>
      <c r="H8" s="2"/>
      <c r="I8" s="8" t="str">
        <f t="shared" si="0"/>
        <v>Sada A+B</v>
      </c>
      <c r="J8" s="53">
        <v>0.4</v>
      </c>
      <c r="K8" s="53">
        <v>0.4</v>
      </c>
      <c r="L8" s="53">
        <v>0.4</v>
      </c>
      <c r="M8" s="53">
        <v>0.4</v>
      </c>
      <c r="N8" s="53">
        <v>0.4</v>
      </c>
      <c r="P8" s="8" t="str">
        <f t="shared" si="1"/>
        <v>Sada A+B</v>
      </c>
      <c r="Q8" s="29">
        <f t="shared" si="3"/>
        <v>-0.25</v>
      </c>
      <c r="R8" s="29">
        <f t="shared" si="4"/>
        <v>-5.0000000000000044E-2</v>
      </c>
      <c r="S8" s="29">
        <f t="shared" si="5"/>
        <v>0.6</v>
      </c>
      <c r="T8" s="29">
        <f t="shared" si="6"/>
        <v>1.0499999999999998</v>
      </c>
      <c r="U8" s="29">
        <f t="shared" si="7"/>
        <v>1.5</v>
      </c>
      <c r="X8" s="15"/>
      <c r="Y8" s="16"/>
      <c r="Z8" s="25"/>
      <c r="AA8" s="16"/>
      <c r="AB8" s="25"/>
      <c r="AC8" s="16"/>
      <c r="AD8" s="25"/>
      <c r="AE8" s="16"/>
      <c r="AF8" s="25"/>
      <c r="AG8" s="16"/>
      <c r="AH8" s="25"/>
      <c r="AI8" s="16"/>
      <c r="AJ8" s="25"/>
      <c r="AK8" s="16"/>
    </row>
    <row r="9" spans="1:37" ht="30" customHeight="1" x14ac:dyDescent="0.2">
      <c r="B9" s="8" t="s">
        <v>4</v>
      </c>
      <c r="C9" s="4">
        <f>C6+C7</f>
        <v>0.1</v>
      </c>
      <c r="D9" s="4">
        <f t="shared" ref="D9:G9" si="9">D6+D7</f>
        <v>0.3</v>
      </c>
      <c r="E9" s="4">
        <f t="shared" si="9"/>
        <v>1</v>
      </c>
      <c r="F9" s="4">
        <f t="shared" si="9"/>
        <v>1.5</v>
      </c>
      <c r="G9" s="9">
        <f t="shared" si="9"/>
        <v>2</v>
      </c>
      <c r="H9" s="2"/>
      <c r="I9" s="8" t="str">
        <f t="shared" si="0"/>
        <v>Sada B+C</v>
      </c>
      <c r="J9" s="4">
        <v>0.4</v>
      </c>
      <c r="K9" s="4">
        <v>0.4</v>
      </c>
      <c r="L9" s="4">
        <v>0.4</v>
      </c>
      <c r="M9" s="4">
        <v>0.4</v>
      </c>
      <c r="N9" s="4">
        <v>0.4</v>
      </c>
      <c r="P9" s="8" t="str">
        <f t="shared" si="1"/>
        <v>Sada B+C</v>
      </c>
      <c r="Q9" s="29">
        <f t="shared" si="3"/>
        <v>-0.30000000000000004</v>
      </c>
      <c r="R9" s="29">
        <f t="shared" si="4"/>
        <v>-0.10000000000000003</v>
      </c>
      <c r="S9" s="29">
        <f t="shared" si="5"/>
        <v>0.6</v>
      </c>
      <c r="T9" s="29">
        <f t="shared" si="6"/>
        <v>1.1000000000000001</v>
      </c>
      <c r="U9" s="29">
        <f t="shared" si="7"/>
        <v>1.6</v>
      </c>
      <c r="X9" s="15"/>
      <c r="Y9" s="16"/>
      <c r="Z9" s="25"/>
      <c r="AA9" s="16"/>
      <c r="AB9" s="25"/>
      <c r="AC9" s="16"/>
      <c r="AD9" s="25"/>
      <c r="AE9" s="16"/>
      <c r="AF9" s="25"/>
      <c r="AG9" s="16"/>
      <c r="AH9" s="25"/>
      <c r="AI9" s="16"/>
      <c r="AJ9" s="25"/>
      <c r="AK9" s="16"/>
    </row>
    <row r="10" spans="1:37" ht="30" customHeight="1" x14ac:dyDescent="0.2">
      <c r="B10" s="8" t="s">
        <v>6</v>
      </c>
      <c r="C10" s="4">
        <f>C5+C7</f>
        <v>0.15000000000000002</v>
      </c>
      <c r="D10" s="4">
        <f t="shared" ref="D10:G10" si="10">D5+D7</f>
        <v>0.35</v>
      </c>
      <c r="E10" s="4">
        <f t="shared" si="10"/>
        <v>1</v>
      </c>
      <c r="F10" s="4">
        <f t="shared" si="10"/>
        <v>1.45</v>
      </c>
      <c r="G10" s="9">
        <f t="shared" si="10"/>
        <v>1.9</v>
      </c>
      <c r="H10" s="2"/>
      <c r="I10" s="8" t="str">
        <f t="shared" si="0"/>
        <v>Sada A+C</v>
      </c>
      <c r="J10" s="4">
        <v>0.4</v>
      </c>
      <c r="K10" s="4">
        <v>0.4</v>
      </c>
      <c r="L10" s="4">
        <v>0.4</v>
      </c>
      <c r="M10" s="4">
        <v>0.4</v>
      </c>
      <c r="N10" s="4">
        <v>0.4</v>
      </c>
      <c r="P10" s="8" t="str">
        <f t="shared" si="1"/>
        <v>Sada A+C</v>
      </c>
      <c r="Q10" s="29">
        <f t="shared" si="3"/>
        <v>-0.25</v>
      </c>
      <c r="R10" s="29">
        <f t="shared" si="4"/>
        <v>-5.0000000000000044E-2</v>
      </c>
      <c r="S10" s="29">
        <f t="shared" si="5"/>
        <v>0.6</v>
      </c>
      <c r="T10" s="29">
        <f t="shared" si="6"/>
        <v>1.0499999999999998</v>
      </c>
      <c r="U10" s="29">
        <f t="shared" si="7"/>
        <v>1.5</v>
      </c>
      <c r="X10" s="15"/>
      <c r="Y10" s="16"/>
      <c r="Z10" s="25"/>
      <c r="AA10" s="16"/>
      <c r="AB10" s="25"/>
      <c r="AC10" s="16"/>
      <c r="AD10" s="25"/>
      <c r="AE10" s="16"/>
      <c r="AF10" s="25"/>
      <c r="AG10" s="16"/>
      <c r="AH10" s="25"/>
      <c r="AI10" s="16"/>
      <c r="AJ10" s="25"/>
      <c r="AK10" s="16"/>
    </row>
    <row r="11" spans="1:37" ht="30" customHeight="1" thickBot="1" x14ac:dyDescent="0.25">
      <c r="B11" s="10" t="s">
        <v>5</v>
      </c>
      <c r="C11" s="11">
        <f>C5+C6+C7</f>
        <v>0.2</v>
      </c>
      <c r="D11" s="11">
        <f t="shared" ref="D11:G11" si="11">D5+D6+D7</f>
        <v>0.5</v>
      </c>
      <c r="E11" s="11">
        <f t="shared" si="11"/>
        <v>1.5</v>
      </c>
      <c r="F11" s="11">
        <f t="shared" si="11"/>
        <v>2.2000000000000002</v>
      </c>
      <c r="G11" s="12">
        <f t="shared" si="11"/>
        <v>2.9</v>
      </c>
      <c r="H11" s="2"/>
      <c r="I11" s="10" t="str">
        <f t="shared" si="0"/>
        <v>Sada A+B+C</v>
      </c>
      <c r="J11" s="11">
        <v>1</v>
      </c>
      <c r="K11" s="11">
        <v>1</v>
      </c>
      <c r="L11" s="11">
        <v>1</v>
      </c>
      <c r="M11" s="11">
        <v>1</v>
      </c>
      <c r="N11" s="11">
        <v>1</v>
      </c>
      <c r="P11" s="10" t="str">
        <f t="shared" si="1"/>
        <v>Sada A+B+C</v>
      </c>
      <c r="Q11" s="29">
        <f t="shared" si="3"/>
        <v>-0.8</v>
      </c>
      <c r="R11" s="29">
        <f t="shared" si="4"/>
        <v>-0.5</v>
      </c>
      <c r="S11" s="29">
        <f t="shared" si="5"/>
        <v>0.5</v>
      </c>
      <c r="T11" s="29">
        <f t="shared" si="6"/>
        <v>1.2000000000000002</v>
      </c>
      <c r="U11" s="29">
        <f t="shared" si="7"/>
        <v>1.9</v>
      </c>
      <c r="X11" s="15"/>
      <c r="Y11" s="16"/>
      <c r="Z11" s="25"/>
      <c r="AA11" s="16"/>
      <c r="AB11" s="25"/>
      <c r="AC11" s="16"/>
      <c r="AD11" s="25"/>
      <c r="AE11" s="16"/>
      <c r="AF11" s="25"/>
      <c r="AG11" s="16"/>
      <c r="AH11" s="25"/>
      <c r="AI11" s="16"/>
      <c r="AJ11" s="25"/>
      <c r="AK11" s="16"/>
    </row>
    <row r="12" spans="1:37" ht="15" customHeight="1" x14ac:dyDescent="0.2">
      <c r="P12" s="30" t="s">
        <v>26</v>
      </c>
      <c r="Q12" s="14">
        <v>0.1</v>
      </c>
      <c r="R12" s="14">
        <v>0.2</v>
      </c>
      <c r="S12" s="14">
        <v>0.3</v>
      </c>
      <c r="T12" s="14">
        <v>0.3</v>
      </c>
      <c r="U12" s="14">
        <v>0.1</v>
      </c>
      <c r="X12" s="15"/>
      <c r="Y12" s="16"/>
      <c r="Z12" s="25"/>
      <c r="AA12" s="16"/>
      <c r="AB12" s="25"/>
      <c r="AC12" s="16"/>
      <c r="AD12" s="25"/>
      <c r="AE12" s="16"/>
      <c r="AF12" s="25"/>
      <c r="AG12" s="16"/>
      <c r="AH12" s="25"/>
      <c r="AI12" s="16"/>
      <c r="AJ12" s="25"/>
      <c r="AK12" s="16"/>
    </row>
    <row r="13" spans="1:37" ht="15" customHeight="1" x14ac:dyDescent="0.2">
      <c r="X13" s="15"/>
      <c r="Y13" s="16"/>
      <c r="Z13" s="25"/>
      <c r="AA13" s="16"/>
      <c r="AB13" s="25"/>
      <c r="AC13" s="16"/>
      <c r="AD13" s="25"/>
      <c r="AE13" s="16"/>
      <c r="AF13" s="25"/>
      <c r="AG13" s="16"/>
      <c r="AH13" s="25"/>
      <c r="AI13" s="16"/>
      <c r="AJ13" s="25"/>
      <c r="AK13" s="16"/>
    </row>
    <row r="14" spans="1:37" ht="15" customHeight="1" x14ac:dyDescent="0.2">
      <c r="A14" s="38" t="s">
        <v>28</v>
      </c>
      <c r="X14" s="23"/>
      <c r="Y14" s="24"/>
      <c r="Z14" s="26"/>
      <c r="AA14" s="24"/>
      <c r="AB14" s="26"/>
      <c r="AC14" s="24"/>
      <c r="AD14" s="26"/>
      <c r="AE14" s="24"/>
      <c r="AF14" s="26"/>
      <c r="AG14" s="24"/>
      <c r="AH14" s="26"/>
      <c r="AI14" s="24"/>
      <c r="AJ14" s="26"/>
      <c r="AK14" s="24"/>
    </row>
    <row r="15" spans="1:37" ht="15" customHeight="1" x14ac:dyDescent="0.2">
      <c r="B15" s="37"/>
    </row>
    <row r="16" spans="1:37" ht="15" customHeight="1" x14ac:dyDescent="0.2"/>
    <row r="17" spans="2:4" ht="15" customHeight="1" x14ac:dyDescent="0.2"/>
    <row r="18" spans="2:4" ht="15" customHeight="1" x14ac:dyDescent="0.2">
      <c r="B18" s="27" t="s">
        <v>21</v>
      </c>
      <c r="C18" s="28" t="s">
        <v>22</v>
      </c>
    </row>
    <row r="19" spans="2:4" ht="15" customHeight="1" x14ac:dyDescent="0.2">
      <c r="B19" s="55">
        <f>MIN(Q5:U5)</f>
        <v>0</v>
      </c>
      <c r="C19" s="56">
        <f>MAX(Q5:U5)</f>
        <v>0.8</v>
      </c>
      <c r="D19" t="s">
        <v>0</v>
      </c>
    </row>
    <row r="20" spans="2:4" ht="15" customHeight="1" x14ac:dyDescent="0.2">
      <c r="B20" s="55">
        <f t="shared" ref="B20:B25" si="12">MIN(Q6:U6)</f>
        <v>-0.05</v>
      </c>
      <c r="C20" s="56">
        <f t="shared" ref="C20:C25" si="13">MAX(Q6:U6)</f>
        <v>0.9</v>
      </c>
      <c r="D20" s="32" t="s">
        <v>1</v>
      </c>
    </row>
    <row r="21" spans="2:4" ht="15" customHeight="1" x14ac:dyDescent="0.2">
      <c r="B21" s="55">
        <f t="shared" si="12"/>
        <v>-0.05</v>
      </c>
      <c r="C21" s="56">
        <f t="shared" si="13"/>
        <v>0.9</v>
      </c>
      <c r="D21" s="32" t="s">
        <v>2</v>
      </c>
    </row>
    <row r="22" spans="2:4" ht="15" customHeight="1" x14ac:dyDescent="0.2">
      <c r="B22" s="55">
        <f t="shared" si="12"/>
        <v>-0.25</v>
      </c>
      <c r="C22" s="56">
        <f t="shared" si="13"/>
        <v>1.5</v>
      </c>
      <c r="D22" s="33" t="s">
        <v>31</v>
      </c>
    </row>
    <row r="23" spans="2:4" ht="15" customHeight="1" x14ac:dyDescent="0.2">
      <c r="B23" s="55">
        <f t="shared" si="12"/>
        <v>-0.30000000000000004</v>
      </c>
      <c r="C23" s="56">
        <f t="shared" si="13"/>
        <v>1.6</v>
      </c>
      <c r="D23" s="31" t="s">
        <v>32</v>
      </c>
    </row>
    <row r="24" spans="2:4" ht="15" customHeight="1" x14ac:dyDescent="0.2">
      <c r="B24" s="55">
        <f t="shared" si="12"/>
        <v>-0.25</v>
      </c>
      <c r="C24" s="56">
        <f t="shared" si="13"/>
        <v>1.5</v>
      </c>
      <c r="D24" s="33" t="s">
        <v>33</v>
      </c>
    </row>
    <row r="25" spans="2:4" ht="15" customHeight="1" x14ac:dyDescent="0.2">
      <c r="B25" s="55">
        <f t="shared" si="12"/>
        <v>-0.8</v>
      </c>
      <c r="C25" s="56">
        <f t="shared" si="13"/>
        <v>1.9</v>
      </c>
      <c r="D25" t="s">
        <v>30</v>
      </c>
    </row>
    <row r="26" spans="2:4" ht="15" customHeight="1" x14ac:dyDescent="0.2"/>
    <row r="27" spans="2:4" ht="15" customHeight="1" x14ac:dyDescent="0.2"/>
    <row r="28" spans="2:4" ht="15" customHeight="1" x14ac:dyDescent="0.2"/>
    <row r="29" spans="2:4" ht="15" customHeight="1" x14ac:dyDescent="0.2"/>
    <row r="30" spans="2:4" ht="15" customHeight="1" x14ac:dyDescent="0.2"/>
    <row r="31" spans="2:4" ht="15" customHeight="1" x14ac:dyDescent="0.2"/>
    <row r="32" spans="2:4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  <row r="41" ht="15" customHeight="1" x14ac:dyDescent="0.2"/>
    <row r="42" ht="15" customHeight="1" x14ac:dyDescent="0.2"/>
    <row r="43" ht="15" customHeight="1" x14ac:dyDescent="0.2"/>
    <row r="44" ht="15" customHeight="1" x14ac:dyDescent="0.2"/>
    <row r="45" ht="15" customHeight="1" x14ac:dyDescent="0.2"/>
    <row r="46" ht="15" customHeight="1" x14ac:dyDescent="0.2"/>
    <row r="47" ht="15" customHeight="1" x14ac:dyDescent="0.2"/>
    <row r="48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7ABE1-C00A-4A53-BF5C-12B23BB4236F}">
  <dimension ref="A1:X36"/>
  <sheetViews>
    <sheetView showGridLines="0" topLeftCell="D11" zoomScaleNormal="100" workbookViewId="0">
      <selection activeCell="G26" sqref="G26"/>
    </sheetView>
  </sheetViews>
  <sheetFormatPr baseColWidth="10" defaultColWidth="8.83203125" defaultRowHeight="15" x14ac:dyDescent="0.2"/>
  <cols>
    <col min="1" max="1" width="3.6640625" customWidth="1"/>
    <col min="2" max="15" width="7.6640625" customWidth="1"/>
    <col min="16" max="22" width="10.6640625" customWidth="1"/>
    <col min="24" max="24" width="13.83203125" customWidth="1"/>
  </cols>
  <sheetData>
    <row r="1" spans="1:24" ht="19" x14ac:dyDescent="0.25">
      <c r="A1" s="3" t="s">
        <v>17</v>
      </c>
    </row>
    <row r="3" spans="1:24" ht="16" thickBot="1" x14ac:dyDescent="0.25">
      <c r="B3" s="13" t="s">
        <v>18</v>
      </c>
      <c r="I3" s="13" t="s">
        <v>19</v>
      </c>
    </row>
    <row r="4" spans="1:24" ht="30" customHeight="1" x14ac:dyDescent="0.2">
      <c r="B4" s="5"/>
      <c r="C4" s="6" t="s">
        <v>7</v>
      </c>
      <c r="D4" s="6" t="s">
        <v>8</v>
      </c>
      <c r="E4" s="6" t="s">
        <v>9</v>
      </c>
      <c r="F4" s="6" t="s">
        <v>10</v>
      </c>
      <c r="G4" s="7" t="s">
        <v>11</v>
      </c>
      <c r="H4" s="1"/>
      <c r="I4" s="5"/>
      <c r="J4" s="6" t="str">
        <f>C4</f>
        <v>Velmi nízká poptávka</v>
      </c>
      <c r="K4" s="6" t="str">
        <f>D4</f>
        <v>Nízká poptávka</v>
      </c>
      <c r="L4" s="6" t="str">
        <f>E4</f>
        <v>Střední poptávka</v>
      </c>
      <c r="M4" s="6" t="str">
        <f>F4</f>
        <v>Vysoká poptávka</v>
      </c>
      <c r="N4" s="7" t="str">
        <f>G4</f>
        <v>Velmi vysoká poptávka</v>
      </c>
    </row>
    <row r="5" spans="1:24" ht="30" customHeight="1" x14ac:dyDescent="0.2">
      <c r="B5" s="8" t="s">
        <v>0</v>
      </c>
      <c r="C5" s="4">
        <v>0.1</v>
      </c>
      <c r="D5" s="4">
        <v>0.2</v>
      </c>
      <c r="E5" s="4">
        <v>0.5</v>
      </c>
      <c r="F5" s="4">
        <v>0.7</v>
      </c>
      <c r="G5" s="9">
        <v>0.9</v>
      </c>
      <c r="H5" s="2"/>
      <c r="I5" s="8" t="str">
        <f t="shared" ref="I5:I11" si="0">B5</f>
        <v>Sada A</v>
      </c>
      <c r="J5" s="4">
        <v>0.1</v>
      </c>
      <c r="K5" s="4">
        <v>0.1</v>
      </c>
      <c r="L5" s="4">
        <v>0.1</v>
      </c>
      <c r="M5" s="4">
        <v>0.1</v>
      </c>
      <c r="N5" s="4">
        <v>0.1</v>
      </c>
    </row>
    <row r="6" spans="1:24" ht="30" customHeight="1" x14ac:dyDescent="0.2">
      <c r="B6" s="8" t="s">
        <v>1</v>
      </c>
      <c r="C6" s="4">
        <v>0.05</v>
      </c>
      <c r="D6" s="4">
        <v>0.15</v>
      </c>
      <c r="E6" s="4">
        <v>0.5</v>
      </c>
      <c r="F6" s="4">
        <v>0.75</v>
      </c>
      <c r="G6" s="9">
        <v>1</v>
      </c>
      <c r="H6" s="2"/>
      <c r="I6" s="8" t="str">
        <f t="shared" si="0"/>
        <v>Sada B</v>
      </c>
      <c r="J6" s="4">
        <v>0.1</v>
      </c>
      <c r="K6" s="4">
        <v>0.1</v>
      </c>
      <c r="L6" s="4">
        <v>0.1</v>
      </c>
      <c r="M6" s="4">
        <v>0.1</v>
      </c>
      <c r="N6" s="4">
        <v>0.1</v>
      </c>
    </row>
    <row r="7" spans="1:24" ht="30" customHeight="1" x14ac:dyDescent="0.2">
      <c r="B7" s="8" t="s">
        <v>2</v>
      </c>
      <c r="C7" s="4">
        <v>0.05</v>
      </c>
      <c r="D7" s="4">
        <v>0.15</v>
      </c>
      <c r="E7" s="4">
        <v>0.5</v>
      </c>
      <c r="F7" s="4">
        <v>0.75</v>
      </c>
      <c r="G7" s="9">
        <v>1</v>
      </c>
      <c r="H7" s="2"/>
      <c r="I7" s="8" t="str">
        <f t="shared" si="0"/>
        <v>Sada C</v>
      </c>
      <c r="J7" s="4">
        <v>0.1</v>
      </c>
      <c r="K7" s="4">
        <v>0.1</v>
      </c>
      <c r="L7" s="4">
        <v>0.1</v>
      </c>
      <c r="M7" s="4">
        <v>0.1</v>
      </c>
      <c r="N7" s="4">
        <v>0.1</v>
      </c>
    </row>
    <row r="8" spans="1:24" ht="30" customHeight="1" x14ac:dyDescent="0.2">
      <c r="B8" s="8" t="s">
        <v>3</v>
      </c>
      <c r="C8" s="4">
        <f>C5+C6</f>
        <v>0.15000000000000002</v>
      </c>
      <c r="D8" s="4">
        <f t="shared" ref="D8:G9" si="1">D5+D6</f>
        <v>0.35</v>
      </c>
      <c r="E8" s="4">
        <f t="shared" si="1"/>
        <v>1</v>
      </c>
      <c r="F8" s="4">
        <f t="shared" si="1"/>
        <v>1.45</v>
      </c>
      <c r="G8" s="9">
        <f t="shared" si="1"/>
        <v>1.9</v>
      </c>
      <c r="H8" s="2"/>
      <c r="I8" s="8" t="str">
        <f t="shared" si="0"/>
        <v>Sada A+B</v>
      </c>
      <c r="J8" s="53">
        <v>0.4</v>
      </c>
      <c r="K8" s="53">
        <v>0.4</v>
      </c>
      <c r="L8" s="53">
        <v>0.4</v>
      </c>
      <c r="M8" s="53">
        <v>0.4</v>
      </c>
      <c r="N8" s="53">
        <v>0.4</v>
      </c>
    </row>
    <row r="9" spans="1:24" ht="30" customHeight="1" x14ac:dyDescent="0.2">
      <c r="B9" s="8" t="s">
        <v>4</v>
      </c>
      <c r="C9" s="4">
        <f>C6+C7</f>
        <v>0.1</v>
      </c>
      <c r="D9" s="4">
        <f t="shared" si="1"/>
        <v>0.3</v>
      </c>
      <c r="E9" s="4">
        <f t="shared" si="1"/>
        <v>1</v>
      </c>
      <c r="F9" s="4">
        <f t="shared" si="1"/>
        <v>1.5</v>
      </c>
      <c r="G9" s="9">
        <f t="shared" si="1"/>
        <v>2</v>
      </c>
      <c r="H9" s="2"/>
      <c r="I9" s="8" t="str">
        <f t="shared" si="0"/>
        <v>Sada B+C</v>
      </c>
      <c r="J9" s="4">
        <v>0.4</v>
      </c>
      <c r="K9" s="4">
        <v>0.4</v>
      </c>
      <c r="L9" s="4">
        <v>0.4</v>
      </c>
      <c r="M9" s="4">
        <v>0.4</v>
      </c>
      <c r="N9" s="4">
        <v>0.4</v>
      </c>
    </row>
    <row r="10" spans="1:24" ht="30" customHeight="1" x14ac:dyDescent="0.2">
      <c r="B10" s="8" t="s">
        <v>6</v>
      </c>
      <c r="C10" s="4">
        <f>C5+C7</f>
        <v>0.15000000000000002</v>
      </c>
      <c r="D10" s="4">
        <f t="shared" ref="D10:G10" si="2">D5+D7</f>
        <v>0.35</v>
      </c>
      <c r="E10" s="4">
        <f t="shared" si="2"/>
        <v>1</v>
      </c>
      <c r="F10" s="4">
        <f t="shared" si="2"/>
        <v>1.45</v>
      </c>
      <c r="G10" s="9">
        <f t="shared" si="2"/>
        <v>1.9</v>
      </c>
      <c r="H10" s="2"/>
      <c r="I10" s="8" t="str">
        <f t="shared" si="0"/>
        <v>Sada A+C</v>
      </c>
      <c r="J10" s="4">
        <v>0.4</v>
      </c>
      <c r="K10" s="4">
        <v>0.4</v>
      </c>
      <c r="L10" s="4">
        <v>0.4</v>
      </c>
      <c r="M10" s="4">
        <v>0.4</v>
      </c>
      <c r="N10" s="4">
        <v>0.4</v>
      </c>
    </row>
    <row r="11" spans="1:24" ht="30" customHeight="1" thickBot="1" x14ac:dyDescent="0.25">
      <c r="B11" s="10" t="s">
        <v>5</v>
      </c>
      <c r="C11" s="11">
        <f>C5+C6+C7</f>
        <v>0.2</v>
      </c>
      <c r="D11" s="11">
        <f t="shared" ref="D11:G11" si="3">D5+D6+D7</f>
        <v>0.5</v>
      </c>
      <c r="E11" s="11">
        <f t="shared" si="3"/>
        <v>1.5</v>
      </c>
      <c r="F11" s="11">
        <f t="shared" si="3"/>
        <v>2.2000000000000002</v>
      </c>
      <c r="G11" s="12">
        <f t="shared" si="3"/>
        <v>2.9</v>
      </c>
      <c r="H11" s="2"/>
      <c r="I11" s="10" t="str">
        <f t="shared" si="0"/>
        <v>Sada A+B+C</v>
      </c>
      <c r="J11" s="11">
        <v>1</v>
      </c>
      <c r="K11" s="11">
        <v>1</v>
      </c>
      <c r="L11" s="11">
        <v>1</v>
      </c>
      <c r="M11" s="11">
        <v>1</v>
      </c>
      <c r="N11" s="11">
        <v>1</v>
      </c>
    </row>
    <row r="12" spans="1:24" ht="15" customHeight="1" x14ac:dyDescent="0.2"/>
    <row r="13" spans="1:24" ht="15" customHeight="1" thickBot="1" x14ac:dyDescent="0.25">
      <c r="I13" s="13" t="s">
        <v>25</v>
      </c>
      <c r="P13" s="49" t="s">
        <v>12</v>
      </c>
      <c r="Q13" s="49" t="s">
        <v>14</v>
      </c>
      <c r="R13" s="49" t="s">
        <v>15</v>
      </c>
      <c r="S13" s="50" t="s">
        <v>13</v>
      </c>
      <c r="T13" s="51"/>
      <c r="U13" s="51"/>
      <c r="V13" s="52"/>
      <c r="X13" s="39" t="s">
        <v>23</v>
      </c>
    </row>
    <row r="14" spans="1:24" ht="30" customHeight="1" x14ac:dyDescent="0.2">
      <c r="I14" s="5"/>
      <c r="J14" s="6" t="str">
        <f>C4</f>
        <v>Velmi nízká poptávka</v>
      </c>
      <c r="K14" s="6" t="str">
        <f>D4</f>
        <v>Nízká poptávka</v>
      </c>
      <c r="L14" s="6" t="str">
        <f>E4</f>
        <v>Střední poptávka</v>
      </c>
      <c r="M14" s="6" t="str">
        <f>F4</f>
        <v>Vysoká poptávka</v>
      </c>
      <c r="N14" s="7" t="str">
        <f>G4</f>
        <v>Velmi vysoká poptávka</v>
      </c>
      <c r="P14" s="49"/>
      <c r="Q14" s="49"/>
      <c r="R14" s="49"/>
      <c r="S14" s="20">
        <v>0.2</v>
      </c>
      <c r="T14" s="21">
        <v>0.3</v>
      </c>
      <c r="U14" s="21">
        <v>0.6</v>
      </c>
      <c r="V14" s="22">
        <v>0.8</v>
      </c>
      <c r="X14" s="40"/>
    </row>
    <row r="15" spans="1:24" ht="30" customHeight="1" x14ac:dyDescent="0.2">
      <c r="I15" s="8" t="str">
        <f t="shared" ref="I15:I21" si="4">B5</f>
        <v>Sada A</v>
      </c>
      <c r="J15" s="29">
        <f>C5-J5</f>
        <v>0</v>
      </c>
      <c r="K15" s="29">
        <f t="shared" ref="K15:N21" si="5">D5-K5</f>
        <v>0.1</v>
      </c>
      <c r="L15" s="29">
        <f t="shared" si="5"/>
        <v>0.4</v>
      </c>
      <c r="M15" s="29">
        <f t="shared" si="5"/>
        <v>0.6</v>
      </c>
      <c r="N15" s="29">
        <f t="shared" si="5"/>
        <v>0.8</v>
      </c>
      <c r="P15" s="54">
        <f>MAX(J15:N15)</f>
        <v>0.8</v>
      </c>
      <c r="Q15" s="54">
        <f>MIN(J15:N15)</f>
        <v>0</v>
      </c>
      <c r="R15" s="54">
        <f>AVERAGE(J15:N15)</f>
        <v>0.38</v>
      </c>
      <c r="S15" s="18">
        <f>$S$14*P15+(1-$S$14)*Q15</f>
        <v>0.16000000000000003</v>
      </c>
      <c r="T15" s="18">
        <f>$T$14*P15+(1-$T$14)*Q15</f>
        <v>0.24</v>
      </c>
      <c r="U15" s="18">
        <f>$U$14*P15+(1-$U$14)*Q15</f>
        <v>0.48</v>
      </c>
      <c r="V15" s="18">
        <f>$V$14*P15+(1-$V$14)*Q15</f>
        <v>0.64000000000000012</v>
      </c>
      <c r="X15" s="19">
        <f>SUMPRODUCT(J15:N15,$J$22:$N$22)</f>
        <v>0.4</v>
      </c>
    </row>
    <row r="16" spans="1:24" ht="30" customHeight="1" x14ac:dyDescent="0.2">
      <c r="I16" s="8" t="str">
        <f t="shared" si="4"/>
        <v>Sada B</v>
      </c>
      <c r="J16" s="29">
        <f t="shared" ref="J16:J21" si="6">C6-J6</f>
        <v>-0.05</v>
      </c>
      <c r="K16" s="29">
        <f t="shared" ref="K16:K21" si="7">D6-K6</f>
        <v>4.9999999999999989E-2</v>
      </c>
      <c r="L16" s="29">
        <f t="shared" si="5"/>
        <v>0.4</v>
      </c>
      <c r="M16" s="29">
        <f t="shared" ref="M16:M21" si="8">F6-M6</f>
        <v>0.65</v>
      </c>
      <c r="N16" s="29">
        <f t="shared" ref="N16:N21" si="9">G6-N6</f>
        <v>0.9</v>
      </c>
      <c r="P16" s="54">
        <f t="shared" ref="P16:P21" si="10">MAX(J16:N16)</f>
        <v>0.9</v>
      </c>
      <c r="Q16" s="54">
        <f t="shared" ref="Q16:Q21" si="11">MIN(J16:N16)</f>
        <v>-0.05</v>
      </c>
      <c r="R16" s="54">
        <f t="shared" ref="R16:R21" si="12">AVERAGE(J16:N16)</f>
        <v>0.39</v>
      </c>
      <c r="S16" s="18">
        <f t="shared" ref="S16:S21" si="13">$S$14*P16+(1-$S$14)*Q16</f>
        <v>0.14000000000000001</v>
      </c>
      <c r="T16" s="18">
        <f t="shared" ref="T16:T20" si="14">$T$14*P16+(1-$T$14)*Q16</f>
        <v>0.23500000000000001</v>
      </c>
      <c r="U16" s="18">
        <f t="shared" ref="U16:U21" si="15">$U$14*P16+(1-$U$14)*Q16</f>
        <v>0.52</v>
      </c>
      <c r="V16" s="18">
        <f t="shared" ref="V16:V21" si="16">$V$14*P16+(1-$V$14)*Q16</f>
        <v>0.71000000000000008</v>
      </c>
      <c r="X16" s="19">
        <f>SUMPRODUCT(J16:N16,$J$22:$N$22)</f>
        <v>0.41000000000000003</v>
      </c>
    </row>
    <row r="17" spans="9:24" ht="30" customHeight="1" x14ac:dyDescent="0.2">
      <c r="I17" s="8" t="str">
        <f t="shared" si="4"/>
        <v>Sada C</v>
      </c>
      <c r="J17" s="29">
        <f t="shared" si="6"/>
        <v>-0.05</v>
      </c>
      <c r="K17" s="29">
        <f t="shared" si="7"/>
        <v>4.9999999999999989E-2</v>
      </c>
      <c r="L17" s="29">
        <f t="shared" si="5"/>
        <v>0.4</v>
      </c>
      <c r="M17" s="29">
        <f t="shared" si="8"/>
        <v>0.65</v>
      </c>
      <c r="N17" s="29">
        <f t="shared" si="9"/>
        <v>0.9</v>
      </c>
      <c r="P17" s="54">
        <f t="shared" si="10"/>
        <v>0.9</v>
      </c>
      <c r="Q17" s="54">
        <f t="shared" si="11"/>
        <v>-0.05</v>
      </c>
      <c r="R17" s="54">
        <f t="shared" si="12"/>
        <v>0.39</v>
      </c>
      <c r="S17" s="18">
        <f t="shared" si="13"/>
        <v>0.14000000000000001</v>
      </c>
      <c r="T17" s="18">
        <f t="shared" si="14"/>
        <v>0.23500000000000001</v>
      </c>
      <c r="U17" s="18">
        <f t="shared" si="15"/>
        <v>0.52</v>
      </c>
      <c r="V17" s="18">
        <f t="shared" si="16"/>
        <v>0.71000000000000008</v>
      </c>
      <c r="X17" s="19">
        <f t="shared" ref="X17:X21" si="17">SUMPRODUCT(J17:N17,$J$22:$N$22)</f>
        <v>0.41000000000000003</v>
      </c>
    </row>
    <row r="18" spans="9:24" ht="30" customHeight="1" x14ac:dyDescent="0.2">
      <c r="I18" s="8" t="str">
        <f t="shared" si="4"/>
        <v>Sada A+B</v>
      </c>
      <c r="J18" s="29">
        <f t="shared" si="6"/>
        <v>-0.25</v>
      </c>
      <c r="K18" s="29">
        <f t="shared" si="7"/>
        <v>-5.0000000000000044E-2</v>
      </c>
      <c r="L18" s="29">
        <f t="shared" si="5"/>
        <v>0.6</v>
      </c>
      <c r="M18" s="29">
        <f t="shared" si="8"/>
        <v>1.0499999999999998</v>
      </c>
      <c r="N18" s="29">
        <f t="shared" si="9"/>
        <v>1.5</v>
      </c>
      <c r="P18" s="54">
        <f t="shared" si="10"/>
        <v>1.5</v>
      </c>
      <c r="Q18" s="54">
        <f t="shared" si="11"/>
        <v>-0.25</v>
      </c>
      <c r="R18" s="54">
        <f t="shared" si="12"/>
        <v>0.56999999999999995</v>
      </c>
      <c r="S18" s="18">
        <f t="shared" si="13"/>
        <v>0.10000000000000003</v>
      </c>
      <c r="T18" s="18">
        <f t="shared" si="14"/>
        <v>0.27499999999999997</v>
      </c>
      <c r="U18" s="18">
        <f t="shared" si="15"/>
        <v>0.79999999999999993</v>
      </c>
      <c r="V18" s="18">
        <f t="shared" si="16"/>
        <v>1.1500000000000001</v>
      </c>
      <c r="X18" s="19">
        <f t="shared" si="17"/>
        <v>0.61</v>
      </c>
    </row>
    <row r="19" spans="9:24" ht="30" customHeight="1" x14ac:dyDescent="0.2">
      <c r="I19" s="8" t="str">
        <f t="shared" si="4"/>
        <v>Sada B+C</v>
      </c>
      <c r="J19" s="29">
        <f t="shared" si="6"/>
        <v>-0.30000000000000004</v>
      </c>
      <c r="K19" s="29">
        <f t="shared" si="7"/>
        <v>-0.10000000000000003</v>
      </c>
      <c r="L19" s="29">
        <f t="shared" si="5"/>
        <v>0.6</v>
      </c>
      <c r="M19" s="29">
        <f t="shared" si="8"/>
        <v>1.1000000000000001</v>
      </c>
      <c r="N19" s="29">
        <f t="shared" si="9"/>
        <v>1.6</v>
      </c>
      <c r="P19" s="54">
        <f t="shared" si="10"/>
        <v>1.6</v>
      </c>
      <c r="Q19" s="54">
        <f t="shared" si="11"/>
        <v>-0.30000000000000004</v>
      </c>
      <c r="R19" s="54">
        <f t="shared" si="12"/>
        <v>0.58000000000000007</v>
      </c>
      <c r="S19" s="18">
        <f t="shared" si="13"/>
        <v>8.0000000000000016E-2</v>
      </c>
      <c r="T19" s="18">
        <f t="shared" si="14"/>
        <v>0.26999999999999996</v>
      </c>
      <c r="U19" s="18">
        <f t="shared" si="15"/>
        <v>0.84</v>
      </c>
      <c r="V19" s="18">
        <f t="shared" si="16"/>
        <v>1.2200000000000002</v>
      </c>
      <c r="X19" s="19">
        <f t="shared" si="17"/>
        <v>0.62</v>
      </c>
    </row>
    <row r="20" spans="9:24" ht="30" customHeight="1" x14ac:dyDescent="0.2">
      <c r="I20" s="8" t="str">
        <f t="shared" si="4"/>
        <v>Sada A+C</v>
      </c>
      <c r="J20" s="29">
        <f t="shared" si="6"/>
        <v>-0.25</v>
      </c>
      <c r="K20" s="29">
        <f t="shared" si="7"/>
        <v>-5.0000000000000044E-2</v>
      </c>
      <c r="L20" s="29">
        <f t="shared" si="5"/>
        <v>0.6</v>
      </c>
      <c r="M20" s="29">
        <f t="shared" si="8"/>
        <v>1.0499999999999998</v>
      </c>
      <c r="N20" s="29">
        <f t="shared" si="9"/>
        <v>1.5</v>
      </c>
      <c r="P20" s="54">
        <f t="shared" si="10"/>
        <v>1.5</v>
      </c>
      <c r="Q20" s="54">
        <f t="shared" si="11"/>
        <v>-0.25</v>
      </c>
      <c r="R20" s="54">
        <f t="shared" si="12"/>
        <v>0.56999999999999995</v>
      </c>
      <c r="S20" s="18">
        <f t="shared" si="13"/>
        <v>0.10000000000000003</v>
      </c>
      <c r="T20" s="18">
        <f t="shared" si="14"/>
        <v>0.27499999999999997</v>
      </c>
      <c r="U20" s="18">
        <f t="shared" si="15"/>
        <v>0.79999999999999993</v>
      </c>
      <c r="V20" s="18">
        <f t="shared" si="16"/>
        <v>1.1500000000000001</v>
      </c>
      <c r="X20" s="19">
        <f t="shared" si="17"/>
        <v>0.61</v>
      </c>
    </row>
    <row r="21" spans="9:24" ht="30" customHeight="1" thickBot="1" x14ac:dyDescent="0.25">
      <c r="I21" s="10" t="str">
        <f t="shared" si="4"/>
        <v>Sada A+B+C</v>
      </c>
      <c r="J21" s="29">
        <f t="shared" si="6"/>
        <v>-0.8</v>
      </c>
      <c r="K21" s="29">
        <f t="shared" si="7"/>
        <v>-0.5</v>
      </c>
      <c r="L21" s="29">
        <f t="shared" si="5"/>
        <v>0.5</v>
      </c>
      <c r="M21" s="29">
        <f t="shared" si="8"/>
        <v>1.2000000000000002</v>
      </c>
      <c r="N21" s="29">
        <f t="shared" si="9"/>
        <v>1.9</v>
      </c>
      <c r="P21" s="54">
        <f t="shared" si="10"/>
        <v>1.9</v>
      </c>
      <c r="Q21" s="54">
        <f t="shared" si="11"/>
        <v>-0.8</v>
      </c>
      <c r="R21" s="54">
        <f t="shared" si="12"/>
        <v>0.45999999999999996</v>
      </c>
      <c r="S21" s="18">
        <f t="shared" si="13"/>
        <v>-0.26000000000000012</v>
      </c>
      <c r="T21" s="18">
        <f>$T$14*P21+(1-$T$14)*Q21</f>
        <v>1.0000000000000009E-2</v>
      </c>
      <c r="U21" s="18">
        <f t="shared" si="15"/>
        <v>0.81999999999999984</v>
      </c>
      <c r="V21" s="18">
        <f t="shared" si="16"/>
        <v>1.36</v>
      </c>
      <c r="X21" s="19">
        <f t="shared" si="17"/>
        <v>0.52</v>
      </c>
    </row>
    <row r="22" spans="9:24" ht="15" customHeight="1" x14ac:dyDescent="0.2">
      <c r="I22" s="34" t="s">
        <v>27</v>
      </c>
      <c r="J22" s="14">
        <v>0.1</v>
      </c>
      <c r="K22" s="14">
        <v>0.2</v>
      </c>
      <c r="L22" s="14">
        <v>0.3</v>
      </c>
      <c r="M22" s="14">
        <v>0.3</v>
      </c>
      <c r="N22" s="14">
        <v>0.1</v>
      </c>
    </row>
    <row r="23" spans="9:24" ht="15" customHeight="1" x14ac:dyDescent="0.2">
      <c r="I23" s="34"/>
      <c r="J23" s="14"/>
      <c r="K23" s="14"/>
      <c r="L23" s="14"/>
      <c r="M23" s="14"/>
      <c r="N23" s="14"/>
    </row>
    <row r="24" spans="9:24" ht="15" customHeight="1" thickBot="1" x14ac:dyDescent="0.25">
      <c r="I24" s="13" t="s">
        <v>20</v>
      </c>
      <c r="P24" s="41" t="s">
        <v>16</v>
      </c>
      <c r="Q24" s="42"/>
      <c r="R24" s="45" t="s">
        <v>24</v>
      </c>
      <c r="S24" s="46"/>
    </row>
    <row r="25" spans="9:24" ht="30" customHeight="1" x14ac:dyDescent="0.2">
      <c r="I25" s="5"/>
      <c r="J25" s="6" t="str">
        <f t="shared" ref="J25:N25" si="18">J14</f>
        <v>Velmi nízká poptávka</v>
      </c>
      <c r="K25" s="6" t="str">
        <f t="shared" si="18"/>
        <v>Nízká poptávka</v>
      </c>
      <c r="L25" s="6" t="str">
        <f t="shared" si="18"/>
        <v>Střední poptávka</v>
      </c>
      <c r="M25" s="6" t="str">
        <f t="shared" si="18"/>
        <v>Vysoká poptávka</v>
      </c>
      <c r="N25" s="7" t="str">
        <f t="shared" si="18"/>
        <v>Velmi vysoká poptávka</v>
      </c>
      <c r="P25" s="43"/>
      <c r="Q25" s="44"/>
      <c r="R25" s="47"/>
      <c r="S25" s="48"/>
    </row>
    <row r="26" spans="9:24" ht="30" customHeight="1" x14ac:dyDescent="0.2">
      <c r="I26" s="8" t="str">
        <f t="shared" ref="I26:I32" si="19">I15</f>
        <v>Sada A</v>
      </c>
      <c r="J26" s="29">
        <f>MAX(J15:J21)-J15</f>
        <v>0</v>
      </c>
      <c r="K26" s="29">
        <f t="shared" ref="K26:N26" si="20">MAX(K15:K21)-K15</f>
        <v>0</v>
      </c>
      <c r="L26" s="29">
        <f t="shared" si="20"/>
        <v>0.19999999999999996</v>
      </c>
      <c r="M26" s="29">
        <f t="shared" si="20"/>
        <v>0.6000000000000002</v>
      </c>
      <c r="N26" s="29">
        <f t="shared" si="20"/>
        <v>1.0999999999999999</v>
      </c>
      <c r="P26" s="55">
        <f>MAX(J26:N26)</f>
        <v>1.0999999999999999</v>
      </c>
      <c r="Q26" s="35"/>
      <c r="R26" s="17">
        <f>SUMPRODUCT(J26:N26,$J$33:$N$33)</f>
        <v>0.35000000000000003</v>
      </c>
      <c r="S26" s="35"/>
    </row>
    <row r="27" spans="9:24" ht="30" customHeight="1" x14ac:dyDescent="0.2">
      <c r="I27" s="8" t="str">
        <f t="shared" si="19"/>
        <v>Sada B</v>
      </c>
      <c r="J27" s="29">
        <f>MAX(J15:J21)-J16</f>
        <v>0.05</v>
      </c>
      <c r="K27" s="29">
        <f t="shared" ref="K27:N27" si="21">MAX(K15:K21)-K16</f>
        <v>5.0000000000000017E-2</v>
      </c>
      <c r="L27" s="29">
        <f t="shared" si="21"/>
        <v>0.19999999999999996</v>
      </c>
      <c r="M27" s="29">
        <f t="shared" si="21"/>
        <v>0.55000000000000016</v>
      </c>
      <c r="N27" s="29">
        <f t="shared" si="21"/>
        <v>0.99999999999999989</v>
      </c>
      <c r="P27" s="55">
        <f t="shared" ref="P27:P32" si="22">MAX(J27:N27)</f>
        <v>0.99999999999999989</v>
      </c>
      <c r="Q27" s="35"/>
      <c r="R27" s="17">
        <f t="shared" ref="R27:R32" si="23">SUMPRODUCT(J27:N27,$J$33:$N$33)</f>
        <v>0.34</v>
      </c>
      <c r="S27" s="35"/>
    </row>
    <row r="28" spans="9:24" ht="30" customHeight="1" x14ac:dyDescent="0.2">
      <c r="I28" s="8" t="str">
        <f t="shared" si="19"/>
        <v>Sada C</v>
      </c>
      <c r="J28" s="29">
        <f>MAX(J15:J21)-J17</f>
        <v>0.05</v>
      </c>
      <c r="K28" s="29">
        <f t="shared" ref="K28:N28" si="24">MAX(K15:K21)-K17</f>
        <v>5.0000000000000017E-2</v>
      </c>
      <c r="L28" s="29">
        <f t="shared" si="24"/>
        <v>0.19999999999999996</v>
      </c>
      <c r="M28" s="29">
        <f t="shared" si="24"/>
        <v>0.55000000000000016</v>
      </c>
      <c r="N28" s="29">
        <f t="shared" si="24"/>
        <v>0.99999999999999989</v>
      </c>
      <c r="P28" s="55">
        <f t="shared" si="22"/>
        <v>0.99999999999999989</v>
      </c>
      <c r="Q28" s="35"/>
      <c r="R28" s="17">
        <f t="shared" si="23"/>
        <v>0.34</v>
      </c>
      <c r="S28" s="35"/>
    </row>
    <row r="29" spans="9:24" ht="30" customHeight="1" x14ac:dyDescent="0.2">
      <c r="I29" s="8" t="str">
        <f t="shared" si="19"/>
        <v>Sada A+B</v>
      </c>
      <c r="J29" s="29">
        <f>MAX(J15:J21)-J18</f>
        <v>0.25</v>
      </c>
      <c r="K29" s="29">
        <f t="shared" ref="K29:N29" si="25">MAX(K15:K21)-K18</f>
        <v>0.15000000000000005</v>
      </c>
      <c r="L29" s="29">
        <f t="shared" si="25"/>
        <v>0</v>
      </c>
      <c r="M29" s="29">
        <f t="shared" si="25"/>
        <v>0.15000000000000036</v>
      </c>
      <c r="N29" s="29">
        <f t="shared" si="25"/>
        <v>0.39999999999999991</v>
      </c>
      <c r="P29" s="55">
        <f t="shared" si="22"/>
        <v>0.39999999999999991</v>
      </c>
      <c r="Q29" s="35"/>
      <c r="R29" s="17">
        <f t="shared" si="23"/>
        <v>0.14000000000000012</v>
      </c>
      <c r="S29" s="35"/>
    </row>
    <row r="30" spans="9:24" ht="30" customHeight="1" x14ac:dyDescent="0.2">
      <c r="I30" s="8" t="str">
        <f t="shared" si="19"/>
        <v>Sada B+C</v>
      </c>
      <c r="J30" s="29">
        <f>MAX(J15:J21)-J19</f>
        <v>0.30000000000000004</v>
      </c>
      <c r="K30" s="29">
        <f t="shared" ref="K30:N30" si="26">MAX(K15:K21)-K19</f>
        <v>0.20000000000000004</v>
      </c>
      <c r="L30" s="29">
        <f t="shared" si="26"/>
        <v>0</v>
      </c>
      <c r="M30" s="29">
        <f t="shared" si="26"/>
        <v>0.10000000000000009</v>
      </c>
      <c r="N30" s="29">
        <f t="shared" si="26"/>
        <v>0.29999999999999982</v>
      </c>
      <c r="P30" s="55">
        <f t="shared" si="22"/>
        <v>0.30000000000000004</v>
      </c>
      <c r="Q30" s="35"/>
      <c r="R30" s="17">
        <f t="shared" si="23"/>
        <v>0.13</v>
      </c>
      <c r="S30" s="35"/>
    </row>
    <row r="31" spans="9:24" ht="30" customHeight="1" x14ac:dyDescent="0.2">
      <c r="I31" s="8" t="str">
        <f t="shared" si="19"/>
        <v>Sada A+C</v>
      </c>
      <c r="J31" s="29">
        <f>MAX(J15:J21)-J20</f>
        <v>0.25</v>
      </c>
      <c r="K31" s="29">
        <f t="shared" ref="K31:N31" si="27">MAX(K15:K21)-K20</f>
        <v>0.15000000000000005</v>
      </c>
      <c r="L31" s="29">
        <f t="shared" si="27"/>
        <v>0</v>
      </c>
      <c r="M31" s="29">
        <f t="shared" si="27"/>
        <v>0.15000000000000036</v>
      </c>
      <c r="N31" s="29">
        <f t="shared" si="27"/>
        <v>0.39999999999999991</v>
      </c>
      <c r="P31" s="55">
        <f t="shared" si="22"/>
        <v>0.39999999999999991</v>
      </c>
      <c r="Q31" s="35"/>
      <c r="R31" s="17">
        <f t="shared" si="23"/>
        <v>0.14000000000000012</v>
      </c>
      <c r="S31" s="35"/>
    </row>
    <row r="32" spans="9:24" ht="30" customHeight="1" thickBot="1" x14ac:dyDescent="0.25">
      <c r="I32" s="10" t="str">
        <f t="shared" si="19"/>
        <v>Sada A+B+C</v>
      </c>
      <c r="J32" s="29">
        <f>MAX(J15:J21)-J21</f>
        <v>0.8</v>
      </c>
      <c r="K32" s="29">
        <f t="shared" ref="K32:N32" si="28">MAX(K15:K21)-K21</f>
        <v>0.6</v>
      </c>
      <c r="L32" s="29">
        <f t="shared" si="28"/>
        <v>9.9999999999999978E-2</v>
      </c>
      <c r="M32" s="29">
        <f t="shared" si="28"/>
        <v>0</v>
      </c>
      <c r="N32" s="29">
        <f t="shared" si="28"/>
        <v>0</v>
      </c>
      <c r="P32" s="55">
        <f t="shared" si="22"/>
        <v>0.8</v>
      </c>
      <c r="Q32" s="36"/>
      <c r="R32" s="17">
        <f t="shared" si="23"/>
        <v>0.23</v>
      </c>
      <c r="S32" s="36"/>
    </row>
    <row r="33" spans="9:14" ht="15" customHeight="1" x14ac:dyDescent="0.2">
      <c r="I33" s="34" t="s">
        <v>27</v>
      </c>
      <c r="J33" s="14">
        <f>J22</f>
        <v>0.1</v>
      </c>
      <c r="K33" s="14">
        <f t="shared" ref="K33:N33" si="29">K22</f>
        <v>0.2</v>
      </c>
      <c r="L33" s="14">
        <f t="shared" si="29"/>
        <v>0.3</v>
      </c>
      <c r="M33" s="14">
        <f t="shared" si="29"/>
        <v>0.3</v>
      </c>
      <c r="N33" s="14">
        <f t="shared" si="29"/>
        <v>0.1</v>
      </c>
    </row>
    <row r="34" spans="9:14" ht="15" customHeight="1" x14ac:dyDescent="0.2"/>
    <row r="35" spans="9:14" ht="15" customHeight="1" x14ac:dyDescent="0.2"/>
    <row r="36" spans="9:14" ht="15" customHeight="1" x14ac:dyDescent="0.2"/>
  </sheetData>
  <mergeCells count="7">
    <mergeCell ref="X13:X14"/>
    <mergeCell ref="P24:Q25"/>
    <mergeCell ref="R24:S25"/>
    <mergeCell ref="P13:P14"/>
    <mergeCell ref="Q13:Q14"/>
    <mergeCell ref="R13:R14"/>
    <mergeCell ref="S13:V13"/>
  </mergeCells>
  <conditionalFormatting sqref="P15:P21">
    <cfRule type="top10" dxfId="9" priority="12" rank="1"/>
  </conditionalFormatting>
  <conditionalFormatting sqref="P26:P32">
    <cfRule type="top10" dxfId="8" priority="5" bottom="1" rank="1"/>
  </conditionalFormatting>
  <conditionalFormatting sqref="Q15:Q21">
    <cfRule type="top10" dxfId="7" priority="11" rank="1"/>
  </conditionalFormatting>
  <conditionalFormatting sqref="R15:R21">
    <cfRule type="top10" dxfId="6" priority="10" rank="1"/>
  </conditionalFormatting>
  <conditionalFormatting sqref="R26:R32">
    <cfRule type="top10" dxfId="5" priority="4" bottom="1" rank="1"/>
  </conditionalFormatting>
  <conditionalFormatting sqref="X15:X21">
    <cfRule type="top10" dxfId="1" priority="1" rank="1"/>
  </conditionalFormatting>
  <conditionalFormatting sqref="S15:V21">
    <cfRule type="top10" dxfId="0" priority="14" rank="1"/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Příklad 1 - Část A</vt:lpstr>
      <vt:lpstr>Příklad 1 - Část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systému Windows</dc:creator>
  <cp:lastModifiedBy>Sláma Kryštof (S-PEF)</cp:lastModifiedBy>
  <dcterms:created xsi:type="dcterms:W3CDTF">2020-09-25T13:03:07Z</dcterms:created>
  <dcterms:modified xsi:type="dcterms:W3CDTF">2024-12-07T23:13:30Z</dcterms:modified>
</cp:coreProperties>
</file>