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TR\VYUKA\PGR\svn-trunk\agenda\projects\"/>
    </mc:Choice>
  </mc:AlternateContent>
  <workbookProtection workbookAlgorithmName="SHA-512" workbookHashValue="u6HV308QaExs0fkqIzlHEm6oh/MJjIS9dw2ShUqV+h86tqoUtJqj07YQtXR39mamSxYhfzBPzDhiseSncnZEXQ==" workbookSaltValue="CDxACwcrMK/v4JfWTbQ0nA==" workbookSpinCount="100000" lockStructure="1"/>
  <bookViews>
    <workbookView xWindow="0" yWindow="0" windowWidth="23040" windowHeight="8820"/>
  </bookViews>
  <sheets>
    <sheet name="Bodování projektu PGR" sheetId="1" r:id="rId1"/>
  </sheets>
  <definedNames>
    <definedName name="klikaci_student">'Bodování projektu PGR'!$I$5:$I$13,'Bodování projektu PGR'!$I$16:$I$20,'Bodování projektu PGR'!$I$23:$I$24,'Bodování projektu PGR'!$I$27:$I$30,'Bodování projektu PGR'!$I$33:$I$35,'Bodování projektu PGR'!$I$38:$I$40,'Bodování projektu PGR'!$I$43:$I$44,'Bodování projektu PGR'!$I$47:$I$49,'Bodování projektu PGR'!$I$52:$I$53,'Bodování projektu PGR'!$I$56:$I$58,'Bodování projektu PGR'!$I$61:$I$64,'Bodování projektu PGR'!$I$67:$I$71,'Bodování projektu PGR'!$I$74:$I$76,'Bodování projektu PGR'!$I$79:$I$80,'Bodování projektu PGR'!$I$83:$I$84,'Bodování projektu PGR'!$I$87:$I$91,'Bodování projektu PGR'!$I$94:$I$97,'Bodování projektu PGR'!$I$100:$I$103,'Bodování projektu PGR'!$I$106:$I$107,'Bodování projektu PGR'!$I$111:$I$112,'Bodování projektu PGR'!$I$114,'Bodování projektu PGR'!$I$116:$I$117,'Bodování projektu PGR'!$I$120:$I$121,'Bodování projektu PGR'!$I$124:$I$125,'Bodování projektu PGR'!$I$128:$I$131,'Bodování projektu PGR'!$I$133</definedName>
    <definedName name="klikaci_ucitel">'Bodování projektu PGR'!$J$133,'Bodování projektu PGR'!$J$127,'Bodování projektu PGR'!$J$123,'Bodování projektu PGR'!$J$119,'Bodování projektu PGR'!$J$115,'Bodování projektu PGR'!$J$113,'Bodování projektu PGR'!$J$110,'Bodování projektu PGR'!$J$105,'Bodování projektu PGR'!$J$99,'Bodování projektu PGR'!$J$93,'Bodování projektu PGR'!$J$86,'Bodování projektu PGR'!$J$82,'Bodování projektu PGR'!$J$78,'Bodování projektu PGR'!$J$73,'Bodování projektu PGR'!$J$66,'Bodování projektu PGR'!$J$60,'Bodování projektu PGR'!$J$55,'Bodování projektu PGR'!$J$51,'Bodování projektu PGR'!$J$46,'Bodování projektu PGR'!$J$42,'Bodování projektu PGR'!$J$37,'Bodování projektu PGR'!$J$32,'Bodování projektu PGR'!$J$26,'Bodování projektu PGR'!$J$22,'Bodování projektu PGR'!$J$15,'Bodování projektu PGR'!$J$4</definedName>
  </definedNames>
  <calcPr calcId="152511"/>
</workbook>
</file>

<file path=xl/calcChain.xml><?xml version="1.0" encoding="utf-8"?>
<calcChain xmlns="http://schemas.openxmlformats.org/spreadsheetml/2006/main">
  <c r="H123" i="1" l="1"/>
  <c r="I123" i="1"/>
  <c r="K133" i="1" l="1"/>
  <c r="K73" i="1"/>
  <c r="I127" i="1"/>
  <c r="I4" i="1" l="1"/>
  <c r="K4" i="1" s="1"/>
  <c r="I105" i="1"/>
  <c r="G22" i="1"/>
  <c r="K127" i="1"/>
  <c r="K123" i="1"/>
  <c r="K119" i="1"/>
  <c r="K115" i="1"/>
  <c r="K113" i="1"/>
  <c r="K105" i="1"/>
  <c r="K99" i="1"/>
  <c r="K93" i="1"/>
  <c r="K86" i="1"/>
  <c r="K82" i="1"/>
  <c r="K78" i="1"/>
  <c r="K60" i="1"/>
  <c r="K55" i="1"/>
  <c r="K51" i="1"/>
  <c r="K46" i="1"/>
  <c r="K42" i="1"/>
  <c r="K37" i="1"/>
  <c r="I113" i="1"/>
  <c r="H133" i="1"/>
  <c r="G133" i="1"/>
  <c r="F131" i="1"/>
  <c r="F130" i="1"/>
  <c r="F129" i="1"/>
  <c r="F128" i="1"/>
  <c r="G123" i="1"/>
  <c r="F121" i="1"/>
  <c r="F120" i="1"/>
  <c r="G119" i="1"/>
  <c r="F117" i="1"/>
  <c r="F116" i="1"/>
  <c r="I115" i="1" s="1" a="1"/>
  <c r="I115" i="1" s="1"/>
  <c r="F114" i="1"/>
  <c r="H113" i="1" s="1"/>
  <c r="F112" i="1"/>
  <c r="F111" i="1"/>
  <c r="I110" i="1" s="1" a="1"/>
  <c r="I110" i="1" s="1"/>
  <c r="K110" i="1" s="1"/>
  <c r="G109" i="1"/>
  <c r="F107" i="1"/>
  <c r="F106" i="1"/>
  <c r="G105" i="1"/>
  <c r="F103" i="1"/>
  <c r="F102" i="1"/>
  <c r="F101" i="1"/>
  <c r="F100" i="1"/>
  <c r="G99" i="1"/>
  <c r="F97" i="1"/>
  <c r="F96" i="1"/>
  <c r="F95" i="1"/>
  <c r="F94" i="1"/>
  <c r="I93" i="1" s="1" a="1"/>
  <c r="I93" i="1" s="1"/>
  <c r="G93" i="1"/>
  <c r="F89" i="1"/>
  <c r="F88" i="1"/>
  <c r="F87" i="1"/>
  <c r="G86" i="1"/>
  <c r="F84" i="1"/>
  <c r="F83" i="1"/>
  <c r="G82" i="1"/>
  <c r="F80" i="1"/>
  <c r="F79" i="1"/>
  <c r="G78" i="1"/>
  <c r="F76" i="1"/>
  <c r="F75" i="1"/>
  <c r="F74" i="1"/>
  <c r="G73" i="1"/>
  <c r="F71" i="1"/>
  <c r="F70" i="1"/>
  <c r="F69" i="1"/>
  <c r="F68" i="1"/>
  <c r="F67" i="1"/>
  <c r="G66" i="1"/>
  <c r="F64" i="1"/>
  <c r="F63" i="1"/>
  <c r="F62" i="1"/>
  <c r="F61" i="1"/>
  <c r="G60" i="1"/>
  <c r="F58" i="1"/>
  <c r="F57" i="1"/>
  <c r="F56" i="1"/>
  <c r="G55" i="1"/>
  <c r="F53" i="1"/>
  <c r="F52" i="1"/>
  <c r="I51" i="1" s="1" a="1"/>
  <c r="I51" i="1" s="1"/>
  <c r="G51" i="1"/>
  <c r="F49" i="1"/>
  <c r="F48" i="1"/>
  <c r="F47" i="1"/>
  <c r="G46" i="1"/>
  <c r="F44" i="1"/>
  <c r="F43" i="1"/>
  <c r="G42" i="1"/>
  <c r="F40" i="1"/>
  <c r="F39" i="1"/>
  <c r="F38" i="1"/>
  <c r="G37" i="1"/>
  <c r="F35" i="1"/>
  <c r="F34" i="1"/>
  <c r="F33" i="1"/>
  <c r="I32" i="1" s="1"/>
  <c r="K32" i="1" s="1"/>
  <c r="G32" i="1"/>
  <c r="F30" i="1"/>
  <c r="F29" i="1"/>
  <c r="F28" i="1"/>
  <c r="F27" i="1"/>
  <c r="G26" i="1"/>
  <c r="F24" i="1"/>
  <c r="F18" i="1"/>
  <c r="F17" i="1"/>
  <c r="F16" i="1"/>
  <c r="G15" i="1"/>
  <c r="F13" i="1"/>
  <c r="F12" i="1"/>
  <c r="F11" i="1"/>
  <c r="F10" i="1"/>
  <c r="F9" i="1"/>
  <c r="F8" i="1"/>
  <c r="F7" i="1"/>
  <c r="F6" i="1"/>
  <c r="F5" i="1"/>
  <c r="G4" i="1"/>
  <c r="F4" i="1"/>
  <c r="C3" i="1"/>
  <c r="I42" i="1" l="1" a="1"/>
  <c r="I42" i="1" s="1"/>
  <c r="H82" i="1"/>
  <c r="I22" i="1" a="1"/>
  <c r="I22" i="1" s="1"/>
  <c r="K22" i="1" s="1"/>
  <c r="I37" i="1"/>
  <c r="H99" i="1"/>
  <c r="I78" i="1" a="1"/>
  <c r="I78" i="1" s="1"/>
  <c r="I55" i="1" a="1"/>
  <c r="I55" i="1" s="1"/>
  <c r="I119" i="1" a="1"/>
  <c r="I119" i="1" s="1"/>
  <c r="I26" i="1"/>
  <c r="K26" i="1" s="1"/>
  <c r="I46" i="1"/>
  <c r="I66" i="1" a="1"/>
  <c r="I66" i="1" s="1"/>
  <c r="K66" i="1" s="1"/>
  <c r="I86" i="1" a="1"/>
  <c r="I86" i="1" s="1"/>
  <c r="H60" i="1"/>
  <c r="I82" i="1" a="1"/>
  <c r="I82" i="1" s="1"/>
  <c r="H22" i="1"/>
  <c r="I73" i="1" a="1"/>
  <c r="I73" i="1" s="1"/>
  <c r="I99" i="1" a="1"/>
  <c r="I99" i="1" s="1"/>
  <c r="I60" i="1" a="1"/>
  <c r="I60" i="1" s="1"/>
  <c r="H15" i="1"/>
  <c r="H42" i="1"/>
  <c r="H115" i="1"/>
  <c r="H86" i="1"/>
  <c r="H105" i="1"/>
  <c r="H55" i="1"/>
  <c r="H32" i="1"/>
  <c r="H78" i="1"/>
  <c r="I15" i="1"/>
  <c r="K15" i="1" s="1"/>
  <c r="H37" i="1"/>
  <c r="H26" i="1"/>
  <c r="H73" i="1"/>
  <c r="H93" i="1"/>
  <c r="H46" i="1"/>
  <c r="H119" i="1"/>
  <c r="H110" i="1"/>
  <c r="H51" i="1"/>
  <c r="H66" i="1"/>
  <c r="G3" i="1"/>
  <c r="I3" i="1" l="1"/>
  <c r="H3" i="1"/>
  <c r="K3" i="1"/>
</calcChain>
</file>

<file path=xl/sharedStrings.xml><?xml version="1.0" encoding="utf-8"?>
<sst xmlns="http://schemas.openxmlformats.org/spreadsheetml/2006/main" count="132" uniqueCount="132">
  <si>
    <t>Úkol</t>
  </si>
  <si>
    <t>povinné body</t>
  </si>
  <si>
    <t>bonus
PLUS</t>
  </si>
  <si>
    <t>bonus
NAHRAĎ</t>
  </si>
  <si>
    <t>max za podúlohu</t>
  </si>
  <si>
    <t>Min za úlohu</t>
  </si>
  <si>
    <t>Max za úlohu</t>
  </si>
  <si>
    <t>Implementováno</t>
  </si>
  <si>
    <t>Převzato učitelem</t>
  </si>
  <si>
    <t>Celkem</t>
  </si>
  <si>
    <t>Sum:</t>
  </si>
  <si>
    <t>Coding style - vrácení úlohy POVINNÉ</t>
  </si>
  <si>
    <t>- jednotný v celém projektu</t>
  </si>
  <si>
    <t>- samovysvětlující jména proměnných a procedur (winX místo a1)</t>
  </si>
  <si>
    <t>- komentáře doxygen v angličtině - pokud to není jasné z názvu a to pouze u:</t>
  </si>
  <si>
    <t>--- deklarací proměnných a konstant</t>
  </si>
  <si>
    <t xml:space="preserve">--- deklarací funkcí a procedur </t>
  </si>
  <si>
    <t>--- všech parametrů</t>
  </si>
  <si>
    <t>- členění kódu do modulů, souborů .cpp a .h, tříd, funkcí a procedur (procedura typicky na jednu obrazovku)</t>
  </si>
  <si>
    <t>- čitelnost</t>
  </si>
  <si>
    <t>- porozumění vlastnímu kódu (orientace v projektu, umět změnit něco dle požadavku)</t>
  </si>
  <si>
    <t>Geometrické objekty s normálami a texturovacími souřadnicemi (export z jiného předmětu nebo úplně nový objekt, minimálně jeden vlastnoruční s více než 30-ti trojúhelníky, zbytek pouze volně dostupné)</t>
  </si>
  <si>
    <t>2. procedurálně generovaný dle zadaných parametrů</t>
  </si>
  <si>
    <t>3. načtený ze souboru vlastním loaderem (bez knihovny assimp)</t>
  </si>
  <si>
    <t>4. dynamický objekt (změna geometrie ve vertex shaderu - jiný než havran či nafukovací konvička)</t>
  </si>
  <si>
    <t>5. poloprůhledné objekty (správné pořadí vykreslování, jiné než objekty pouzité pro dynamickou a pohyblivou texturu)</t>
  </si>
  <si>
    <t>Scéna podle zadání sem. práce</t>
  </si>
  <si>
    <t>a) kompletní scéna s dummy objekty</t>
  </si>
  <si>
    <t>b) složitější (nad 10 různých objektů s různými materiály)</t>
  </si>
  <si>
    <t>Obsluha klávesnice</t>
  </si>
  <si>
    <t>2. písmenné znaky</t>
  </si>
  <si>
    <t>3. funkční klávesy</t>
  </si>
  <si>
    <t>4. tabulky kláves na kombinace kláves</t>
  </si>
  <si>
    <t>Obsluha myši</t>
  </si>
  <si>
    <t>1. kliknutí - zpracování pozice na obrazovce 
    (více bodů viz Interaktivita aplikace / výběr objektu-picking)</t>
  </si>
  <si>
    <t xml:space="preserve">3. drag - kliknutí a posun </t>
  </si>
  <si>
    <t>Definice kamery</t>
  </si>
  <si>
    <t>2. dynamická kamera (pohled z pohybujícího se objektu, autíčka)</t>
  </si>
  <si>
    <t>3. dynamická kamera po nějaké spline křivce (ne po kružnici a elipse, křivka bude jiná než v bodě 17)</t>
  </si>
  <si>
    <t>Světelné zdroje - parametry</t>
  </si>
  <si>
    <t>a) hardcode v shaderech (reflektor s kamerou)</t>
  </si>
  <si>
    <t>b) parametry přes proměnné uniform (min. 5 parametrů, např.poloha, směr, intensita)</t>
  </si>
  <si>
    <t>Světelné zdoje - typy</t>
  </si>
  <si>
    <t>1. směrové</t>
  </si>
  <si>
    <t>2. bodové (včetně útlumu)</t>
  </si>
  <si>
    <t>3. reflektor</t>
  </si>
  <si>
    <t>Materiály (aspoň tři různé, na různých objektech)</t>
  </si>
  <si>
    <t>a) hardcode v shaderu</t>
  </si>
  <si>
    <t xml:space="preserve">b) přes uniform </t>
  </si>
  <si>
    <t>Konfigurovatelnost aplikace (pozice a počet objektů, kontrolní body křivek pro animaci, textura skyboxu, atd., min 5 hodnot, lze vynechat, kontrola korektnosti)</t>
  </si>
  <si>
    <t>a) konfigurační konstanty ve zdrojáku (parametry.h)</t>
  </si>
  <si>
    <t>b) konfigurační soubor načtený po startu</t>
  </si>
  <si>
    <t>c) konfigurační soubor načtený po stisku tlačítka reload (nebo stisk klávesy)</t>
  </si>
  <si>
    <t>Osvětlovací model - povinný Phong</t>
  </si>
  <si>
    <t>a) per vertex (VS) - ne copy/paste z asteroidů</t>
  </si>
  <si>
    <t>b) per pixel (FS) - ne copy/paste z asteroidů</t>
  </si>
  <si>
    <t>c) jiný složitější osvětlovací model (per pixel)</t>
  </si>
  <si>
    <t>d) nebo NPR - šrafování pro guruy (per pixel)</t>
  </si>
  <si>
    <t>Textury (použít minimálně na vlastní objekt)</t>
  </si>
  <si>
    <t>a) vynásobení difúzní složky texturou (modulate)</t>
  </si>
  <si>
    <t>b) multitexturing - kombinace dvou materiálů (zeď a na ní tráva)</t>
  </si>
  <si>
    <t>c) jeden materiál zadaný dvěma texturami (difúzní a spekulární textura)</t>
  </si>
  <si>
    <t>d) normálové mapy a mapa okolí</t>
  </si>
  <si>
    <t>e) kombinace dvou mapování v jednom shaderu (třeba i mapa okolí + difúzní textura)</t>
  </si>
  <si>
    <t>Skybox a skydome (neosvětlovat je!!!)</t>
  </si>
  <si>
    <t>a) krychle kolem scény napevno ve scéně</t>
  </si>
  <si>
    <t>b) relativně vůči kameře (odstraní translaci v prostoru kamery)</t>
  </si>
  <si>
    <t>c) spočítat rohy projekce pozadí + přes celou obrazovku pohled v tomto směru do cube mapy (navíc inverzní transformace)</t>
  </si>
  <si>
    <t xml:space="preserve">
</t>
  </si>
  <si>
    <t>Pohybující se textura (změna texturovacích souřadnic s časem)</t>
  </si>
  <si>
    <t>a) bez matice - posun napevno v shaderu (plovoucí ryba)</t>
  </si>
  <si>
    <t>b) obecnou maticí (složení alespoň dvou transformací)</t>
  </si>
  <si>
    <t>Dynamická textura (film)</t>
  </si>
  <si>
    <t>a) sada obrázků (sada textur - pracné)</t>
  </si>
  <si>
    <t>b) jedna velká textura (m x n obrázků - mít správně mapovací funkci)</t>
  </si>
  <si>
    <t>Animace objektu (autíčko, raketa, ...)</t>
  </si>
  <si>
    <t>a) po kružnici či elipse (změna pozice + natočení objektu)</t>
  </si>
  <si>
    <t>b) po obecné parametrické křivce - Catmull-Rom (změna pozice + natočení objektu)</t>
  </si>
  <si>
    <t>c) po obecné parametrické křivce - jiný typ (změna pozice + natočení objektu)</t>
  </si>
  <si>
    <t>1. s využitím kvaternionů</t>
  </si>
  <si>
    <t>2. hierarchie transformací (min. 3 úrovně - např. rameno robota)</t>
  </si>
  <si>
    <t>Mlha</t>
  </si>
  <si>
    <t xml:space="preserve">a) lineární v závislosti na vzdálenosti od kamery (vzoreček z přednášky) </t>
  </si>
  <si>
    <t>b) exponenciální v závislosti na vzdálenosti od kamery (vzoreček z přednášky)</t>
  </si>
  <si>
    <t>c) na něčem jiném - př. v závislosti na výšce terénu, na vzdálenosti k objektu (zář okolo objektu)</t>
  </si>
  <si>
    <t xml:space="preserve">d) textura mlhy  </t>
  </si>
  <si>
    <t>Změna parametrů automaticky s časem (živá scéna)</t>
  </si>
  <si>
    <t>a) proměnlivé parametry světel</t>
  </si>
  <si>
    <t>b) mlhy</t>
  </si>
  <si>
    <t>c) skybox dle denní doby</t>
  </si>
  <si>
    <t>d) pohyb slunce na obloze (např. blend 2 textur)</t>
  </si>
  <si>
    <t>Interaktivita aplikace</t>
  </si>
  <si>
    <t>1. kolize - nevyleze ze scény (test x, y, z), min s jedním objektem dle vzdálenosti</t>
  </si>
  <si>
    <t>2. výběr aspoň tří objektů - picking - kliknutí zapálí auto, spustí animaci, …</t>
  </si>
  <si>
    <t>GUI/Menu</t>
  </si>
  <si>
    <t>1. Menu - aspoň 4 položky (3 pozice kamery, zapínání světel, zapínáná animace,...)</t>
  </si>
  <si>
    <t>a) s využitím knihovny (glut, anttweakbar)</t>
  </si>
  <si>
    <t>b) vlastní menu - obdélníčky s předpřipravenou texturou + click myší</t>
  </si>
  <si>
    <t>2. Fonty - alespoň jedna znaková sada</t>
  </si>
  <si>
    <t>a) psaní textu (předpřipravená jednotlivá písmena)</t>
  </si>
  <si>
    <t>3. Status bar</t>
  </si>
  <si>
    <t>Graf scény</t>
  </si>
  <si>
    <t>a) kompletně vlastní</t>
  </si>
  <si>
    <t>b) doplnění vlastních uzlů do našeho grafu scény (+ celá scéna v grafu scény)</t>
  </si>
  <si>
    <t xml:space="preserve">Bonusy </t>
  </si>
  <si>
    <t>Webová stránka projektu (dle šablony). Povinně obsahuje:</t>
  </si>
  <si>
    <t>1. popis aplikace - 1 odstavec</t>
  </si>
  <si>
    <t>2. tři obrázky - snapshoty</t>
  </si>
  <si>
    <t>3. popis ovládání</t>
  </si>
  <si>
    <t>....    pokud je projekt ve webGL, musí být součástí této stránky</t>
  </si>
  <si>
    <t>Povinné předvedení aplikace na cvičení před ostatními studenty 
(na projektoru, bez dalších slajdů,...), volba 3 nejlepších (5, 4, 3 body za umístění)</t>
  </si>
  <si>
    <t>Poznámky:</t>
  </si>
  <si>
    <t>Body jsou jen za to, co není plagiát z internetu a není zkopírováno z galerie či asteroidů.</t>
  </si>
  <si>
    <t>Student sám předvádí, za co chce body – vyplní sám tabulku – dotazník v googledoc.</t>
  </si>
  <si>
    <t>a,b,c) je volitelné, platí body za nejdražší úlohu .</t>
  </si>
  <si>
    <t>1., 2., 3.,  je povinný bod 1, body za 2. a další podúlohu se přičítají.</t>
  </si>
  <si>
    <t>Celkem je počítáno max 38 bodů za projekt: -&gt; nově max 50 bodů za projekt</t>
  </si>
  <si>
    <t xml:space="preserve">- 17 bodů je za povinné části  </t>
  </si>
  <si>
    <t>- dalších 21 -&gt;33 bodů lze získat z množiny volitelných podúloh, kterých je celkem za 35 -&gt;50 bodů - student je získá podle náročnosti podúlohy, kterou navíc zpracuje</t>
  </si>
  <si>
    <t>a) jako geometrický objekt (sloupeček jako obdélník v prostoru - billboard, nebo natvrdo v samostatném shaderu, budík a rotate ručička,...)</t>
  </si>
  <si>
    <t>b) zapečené v textuře (např. krvavý HUD při málo zdraví hráče)</t>
  </si>
  <si>
    <r>
      <t>1. hardcode v src - min s 30-ti trojúhelníky</t>
    </r>
    <r>
      <rPr>
        <sz val="10"/>
        <color rgb="FFFF0000"/>
        <rFont val="Arial"/>
        <family val="2"/>
        <charset val="238"/>
      </rPr>
      <t xml:space="preserve"> </t>
    </r>
    <r>
      <rPr>
        <b/>
        <sz val="10"/>
        <color rgb="FF0000FF"/>
        <rFont val="Arial"/>
        <family val="2"/>
        <charset val="238"/>
      </rPr>
      <t>(pole atributů -&gt; VBO -&gt; VAO -&gt; kreslení)</t>
    </r>
  </si>
  <si>
    <t>Projekt PGR - požadavky a bodování</t>
  </si>
  <si>
    <t>Jméno</t>
  </si>
  <si>
    <t>Login</t>
  </si>
  <si>
    <t>2. pohyb (např. rozhlížení kamery)</t>
  </si>
  <si>
    <t>1. šipky (např. pohyb kamery)</t>
  </si>
  <si>
    <t>Komentář:</t>
  </si>
  <si>
    <t>1. 2x statický pohled + volná kamera (rozhlížení a pohyb) - přepnutí ze statického pohledu na volnou kameru bez skoku (jako teleport)!!</t>
  </si>
  <si>
    <t>1. aktivita či kvalita/originalita/pracnost řešení navíc - měšec cvičícího pro paralelku - – body přiděluje cvičící dle svého uvážení</t>
  </si>
  <si>
    <t>2. upload modelů (1 bod za 3 modely, max 3 body)</t>
  </si>
  <si>
    <t>PF 11.5.2020 Opravil jsem úkol 23 - lze zadat počet bodů a části se sčítají. Přidal jsem místo na komentář. Ukotvil příčky.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</si>
</sst>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rgb="FF0061AF"/>
      <name val="Arial"/>
    </font>
    <font>
      <sz val="10"/>
      <color rgb="FF0061AF"/>
      <name val="Arial"/>
    </font>
    <font>
      <b/>
      <sz val="10"/>
      <color rgb="FF0061AF"/>
      <name val="Arial"/>
    </font>
    <font>
      <sz val="11"/>
      <color rgb="FFF7981D"/>
      <name val="Arial"/>
    </font>
    <font>
      <sz val="11"/>
      <name val="Arial"/>
    </font>
    <font>
      <sz val="1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00FF"/>
      <name val="Arial"/>
      <family val="2"/>
      <charset val="238"/>
    </font>
    <font>
      <sz val="14"/>
      <color rgb="FF000000"/>
      <name val="Arial"/>
      <family val="2"/>
      <charset val="238"/>
    </font>
    <font>
      <b/>
      <sz val="16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0061AF"/>
        <bgColor rgb="FF0061AF"/>
      </patternFill>
    </fill>
    <fill>
      <patternFill patternType="solid">
        <fgColor rgb="FFDDEEFF"/>
        <bgColor rgb="FFDDEEF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DEEFF"/>
      </patternFill>
    </fill>
    <fill>
      <patternFill patternType="solid">
        <fgColor theme="5" tint="0.59999389629810485"/>
        <bgColor rgb="FFDDEEFF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Alignment="1" applyProtection="1">
      <alignment wrapText="1"/>
      <protection hidden="1"/>
    </xf>
    <xf numFmtId="0" fontId="0" fillId="0" borderId="0" xfId="0" applyNumberFormat="1" applyFont="1" applyAlignment="1" applyProtection="1">
      <alignment horizontal="center" wrapText="1"/>
      <protection hidden="1"/>
    </xf>
    <xf numFmtId="0" fontId="0" fillId="0" borderId="0" xfId="0" applyFont="1" applyAlignment="1" applyProtection="1">
      <alignment horizontal="center" wrapText="1"/>
      <protection hidden="1"/>
    </xf>
    <xf numFmtId="0" fontId="1" fillId="2" borderId="0" xfId="0" applyFont="1" applyFill="1" applyAlignment="1" applyProtection="1">
      <alignment wrapText="1"/>
      <protection hidden="1"/>
    </xf>
    <xf numFmtId="0" fontId="1" fillId="2" borderId="0" xfId="0" applyNumberFormat="1" applyFont="1" applyFill="1" applyAlignment="1" applyProtection="1">
      <alignment horizontal="center" wrapText="1"/>
      <protection hidden="1"/>
    </xf>
    <xf numFmtId="0" fontId="1" fillId="2" borderId="0" xfId="0" applyFont="1" applyFill="1" applyAlignment="1" applyProtection="1">
      <alignment horizontal="center" wrapText="1"/>
      <protection hidden="1"/>
    </xf>
    <xf numFmtId="0" fontId="1" fillId="2" borderId="0" xfId="0" applyFont="1" applyFill="1" applyAlignment="1" applyProtection="1">
      <alignment horizontal="right" wrapText="1"/>
      <protection hidden="1"/>
    </xf>
    <xf numFmtId="0" fontId="2" fillId="3" borderId="0" xfId="0" applyFont="1" applyFill="1" applyAlignment="1" applyProtection="1">
      <alignment wrapText="1"/>
      <protection hidden="1"/>
    </xf>
    <xf numFmtId="0" fontId="2" fillId="3" borderId="0" xfId="0" applyNumberFormat="1" applyFont="1" applyFill="1" applyAlignment="1" applyProtection="1">
      <alignment horizontal="center" wrapText="1"/>
      <protection hidden="1"/>
    </xf>
    <xf numFmtId="0" fontId="11" fillId="3" borderId="0" xfId="0" applyFont="1" applyFill="1" applyAlignment="1" applyProtection="1">
      <alignment horizontal="center" wrapText="1"/>
      <protection hidden="1"/>
    </xf>
    <xf numFmtId="0" fontId="2" fillId="0" borderId="0" xfId="0" applyFont="1" applyAlignment="1" applyProtection="1">
      <alignment wrapText="1"/>
      <protection hidden="1"/>
    </xf>
    <xf numFmtId="0" fontId="13" fillId="0" borderId="0" xfId="0" applyFont="1" applyAlignment="1" applyProtection="1">
      <alignment horizontal="center" wrapText="1"/>
      <protection hidden="1"/>
    </xf>
    <xf numFmtId="0" fontId="3" fillId="0" borderId="0" xfId="0" applyFont="1" applyAlignment="1" applyProtection="1">
      <alignment wrapText="1"/>
      <protection hidden="1"/>
    </xf>
    <xf numFmtId="0" fontId="3" fillId="0" borderId="0" xfId="0" applyFont="1" applyAlignment="1" applyProtection="1">
      <alignment horizontal="right" wrapText="1"/>
      <protection hidden="1"/>
    </xf>
    <xf numFmtId="0" fontId="12" fillId="4" borderId="0" xfId="0" applyNumberFormat="1" applyFont="1" applyFill="1" applyAlignment="1" applyProtection="1">
      <alignment horizontal="center" wrapText="1"/>
      <protection hidden="1"/>
    </xf>
    <xf numFmtId="0" fontId="2" fillId="0" borderId="0" xfId="0" applyNumberFormat="1" applyFont="1" applyAlignment="1" applyProtection="1">
      <alignment horizontal="center" wrapText="1"/>
      <protection hidden="1"/>
    </xf>
    <xf numFmtId="0" fontId="13" fillId="0" borderId="0" xfId="0" applyFont="1" applyAlignment="1" applyProtection="1">
      <alignment wrapText="1"/>
      <protection hidden="1"/>
    </xf>
    <xf numFmtId="0" fontId="2" fillId="0" borderId="0" xfId="0" applyFont="1" applyAlignment="1" applyProtection="1">
      <alignment horizontal="center" wrapText="1"/>
      <protection hidden="1"/>
    </xf>
    <xf numFmtId="0" fontId="5" fillId="0" borderId="0" xfId="0" applyFont="1" applyAlignment="1" applyProtection="1">
      <alignment wrapText="1"/>
      <protection hidden="1"/>
    </xf>
    <xf numFmtId="0" fontId="6" fillId="3" borderId="0" xfId="0" applyFont="1" applyFill="1" applyAlignment="1" applyProtection="1">
      <alignment wrapText="1"/>
      <protection hidden="1"/>
    </xf>
    <xf numFmtId="0" fontId="7" fillId="3" borderId="0" xfId="0" applyFont="1" applyFill="1" applyAlignment="1" applyProtection="1">
      <alignment wrapText="1"/>
      <protection hidden="1"/>
    </xf>
    <xf numFmtId="0" fontId="4" fillId="4" borderId="0" xfId="0" applyNumberFormat="1" applyFont="1" applyFill="1" applyAlignment="1" applyProtection="1">
      <alignment horizontal="center" wrapText="1"/>
      <protection hidden="1"/>
    </xf>
    <xf numFmtId="0" fontId="11" fillId="0" borderId="0" xfId="0" applyFont="1" applyAlignment="1" applyProtection="1">
      <alignment wrapText="1"/>
      <protection hidden="1"/>
    </xf>
    <xf numFmtId="0" fontId="8" fillId="3" borderId="0" xfId="0" applyFont="1" applyFill="1" applyAlignment="1" applyProtection="1">
      <alignment wrapText="1"/>
      <protection hidden="1"/>
    </xf>
    <xf numFmtId="0" fontId="8" fillId="0" borderId="0" xfId="0" applyFont="1" applyAlignment="1" applyProtection="1">
      <alignment wrapText="1"/>
      <protection hidden="1"/>
    </xf>
    <xf numFmtId="0" fontId="13" fillId="0" borderId="0" xfId="0" applyNumberFormat="1" applyFont="1" applyAlignment="1" applyProtection="1">
      <alignment horizontal="center" wrapText="1"/>
      <protection hidden="1"/>
    </xf>
    <xf numFmtId="0" fontId="9" fillId="0" borderId="0" xfId="0" applyFont="1" applyAlignment="1" applyProtection="1">
      <alignment wrapText="1"/>
      <protection hidden="1"/>
    </xf>
    <xf numFmtId="0" fontId="10" fillId="0" borderId="0" xfId="0" applyFont="1" applyAlignment="1" applyProtection="1">
      <alignment wrapText="1"/>
      <protection hidden="1"/>
    </xf>
    <xf numFmtId="0" fontId="6" fillId="0" borderId="0" xfId="0" applyFont="1" applyAlignment="1" applyProtection="1">
      <alignment horizontal="center" wrapText="1"/>
      <protection hidden="1"/>
    </xf>
    <xf numFmtId="0" fontId="6" fillId="0" borderId="0" xfId="0" applyFont="1" applyAlignment="1" applyProtection="1">
      <alignment wrapText="1"/>
      <protection hidden="1"/>
    </xf>
    <xf numFmtId="0" fontId="2" fillId="5" borderId="0" xfId="0" applyNumberFormat="1" applyFont="1" applyFill="1" applyAlignment="1" applyProtection="1">
      <alignment horizontal="center" wrapText="1"/>
      <protection hidden="1"/>
    </xf>
    <xf numFmtId="0" fontId="2" fillId="5" borderId="0" xfId="0" applyFont="1" applyFill="1" applyAlignment="1" applyProtection="1">
      <alignment horizontal="center" wrapText="1"/>
      <protection hidden="1"/>
    </xf>
    <xf numFmtId="0" fontId="2" fillId="5" borderId="0" xfId="0" applyFont="1" applyFill="1" applyAlignment="1" applyProtection="1">
      <alignment wrapText="1"/>
      <protection hidden="1"/>
    </xf>
    <xf numFmtId="0" fontId="6" fillId="5" borderId="0" xfId="0" applyFont="1" applyFill="1" applyAlignment="1" applyProtection="1">
      <alignment horizontal="center" wrapText="1"/>
      <protection hidden="1"/>
    </xf>
    <xf numFmtId="0" fontId="6" fillId="5" borderId="0" xfId="0" applyFont="1" applyFill="1" applyAlignment="1" applyProtection="1">
      <alignment wrapText="1"/>
      <protection hidden="1"/>
    </xf>
    <xf numFmtId="0" fontId="0" fillId="0" borderId="0" xfId="0" applyNumberFormat="1" applyFont="1" applyAlignment="1" applyProtection="1">
      <alignment horizontal="center" wrapText="1"/>
      <protection locked="0" hidden="1"/>
    </xf>
    <xf numFmtId="0" fontId="11" fillId="0" borderId="2" xfId="0" applyNumberFormat="1" applyFont="1" applyBorder="1" applyAlignment="1" applyProtection="1">
      <alignment horizontal="center" wrapText="1"/>
      <protection locked="0" hidden="1"/>
    </xf>
    <xf numFmtId="0" fontId="11" fillId="0" borderId="3" xfId="0" applyNumberFormat="1" applyFont="1" applyBorder="1" applyAlignment="1" applyProtection="1">
      <alignment horizontal="center" wrapText="1"/>
      <protection locked="0" hidden="1"/>
    </xf>
    <xf numFmtId="0" fontId="11" fillId="0" borderId="4" xfId="0" applyNumberFormat="1" applyFont="1" applyBorder="1" applyAlignment="1" applyProtection="1">
      <alignment horizontal="center" wrapText="1"/>
      <protection locked="0" hidden="1"/>
    </xf>
    <xf numFmtId="0" fontId="11" fillId="0" borderId="1" xfId="0" applyNumberFormat="1" applyFont="1" applyBorder="1" applyAlignment="1" applyProtection="1">
      <alignment horizontal="center" wrapText="1"/>
      <protection locked="0" hidden="1"/>
    </xf>
    <xf numFmtId="0" fontId="2" fillId="7" borderId="1" xfId="0" applyFont="1" applyFill="1" applyBorder="1" applyAlignment="1" applyProtection="1">
      <alignment horizontal="center" wrapText="1"/>
      <protection locked="0" hidden="1"/>
    </xf>
    <xf numFmtId="0" fontId="11" fillId="6" borderId="0" xfId="0" applyFont="1" applyFill="1" applyBorder="1" applyAlignment="1" applyProtection="1">
      <alignment wrapText="1"/>
      <protection hidden="1"/>
    </xf>
    <xf numFmtId="0" fontId="11" fillId="7" borderId="1" xfId="0" applyFont="1" applyFill="1" applyBorder="1" applyAlignment="1" applyProtection="1">
      <alignment wrapText="1"/>
      <protection locked="0" hidden="1"/>
    </xf>
    <xf numFmtId="0" fontId="2" fillId="0" borderId="0" xfId="0" applyFont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6" fillId="0" borderId="0" xfId="0" applyNumberFormat="1" applyFont="1" applyAlignment="1" applyProtection="1">
      <alignment horizontal="center" wrapText="1"/>
      <protection hidden="1"/>
    </xf>
    <xf numFmtId="0" fontId="0" fillId="0" borderId="0" xfId="0" applyFont="1" applyAlignment="1" applyProtection="1">
      <alignment wrapText="1"/>
      <protection hidden="1"/>
    </xf>
    <xf numFmtId="0" fontId="16" fillId="0" borderId="5" xfId="0" applyFont="1" applyBorder="1" applyAlignment="1" applyProtection="1">
      <alignment horizontal="center" wrapText="1"/>
      <protection locked="0" hidden="1"/>
    </xf>
    <xf numFmtId="0" fontId="16" fillId="0" borderId="7" xfId="0" applyFont="1" applyBorder="1" applyAlignment="1" applyProtection="1">
      <alignment horizontal="center" wrapText="1"/>
      <protection locked="0" hidden="1"/>
    </xf>
    <xf numFmtId="0" fontId="2" fillId="0" borderId="0" xfId="0" applyFont="1" applyAlignment="1" applyProtection="1">
      <alignment wrapText="1"/>
      <protection hidden="1"/>
    </xf>
    <xf numFmtId="0" fontId="0" fillId="0" borderId="0" xfId="0" applyFont="1" applyAlignment="1" applyProtection="1">
      <alignment wrapText="1"/>
      <protection hidden="1"/>
    </xf>
    <xf numFmtId="0" fontId="2" fillId="5" borderId="0" xfId="0" applyFont="1" applyFill="1" applyAlignment="1" applyProtection="1">
      <alignment wrapText="1"/>
      <protection hidden="1"/>
    </xf>
    <xf numFmtId="0" fontId="16" fillId="0" borderId="0" xfId="0" applyFont="1" applyAlignment="1" applyProtection="1">
      <alignment horizontal="center" wrapText="1"/>
      <protection hidden="1"/>
    </xf>
    <xf numFmtId="0" fontId="16" fillId="0" borderId="6" xfId="0" applyFont="1" applyBorder="1" applyAlignment="1" applyProtection="1">
      <alignment horizontal="center" wrapText="1"/>
      <protection locked="0" hidden="1"/>
    </xf>
    <xf numFmtId="0" fontId="11" fillId="0" borderId="4" xfId="0" quotePrefix="1" applyNumberFormat="1" applyFont="1" applyBorder="1" applyAlignment="1" applyProtection="1">
      <alignment horizontal="center" wrapText="1"/>
      <protection locked="0" hidden="1"/>
    </xf>
    <xf numFmtId="0" fontId="0" fillId="0" borderId="0" xfId="0" applyFont="1" applyAlignment="1" applyProtection="1">
      <alignment vertical="top" wrapText="1" readingOrder="1"/>
      <protection hidden="1"/>
    </xf>
    <xf numFmtId="0" fontId="13" fillId="8" borderId="8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9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0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1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0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2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3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4" xfId="0" applyNumberFormat="1" applyFont="1" applyFill="1" applyBorder="1" applyAlignment="1" applyProtection="1">
      <alignment horizontal="left" vertical="top" wrapText="1"/>
      <protection locked="0" hidden="1"/>
    </xf>
    <xf numFmtId="0" fontId="0" fillId="8" borderId="15" xfId="0" applyNumberFormat="1" applyFont="1" applyFill="1" applyBorder="1" applyAlignment="1" applyProtection="1">
      <alignment horizontal="left" vertical="top" wrapText="1"/>
      <protection locked="0" hidden="1"/>
    </xf>
    <xf numFmtId="0" fontId="13" fillId="0" borderId="0" xfId="0" applyFont="1" applyAlignment="1" applyProtection="1">
      <alignment vertical="top" wrapText="1" readingOrder="1"/>
      <protection hidden="1"/>
    </xf>
  </cellXfs>
  <cellStyles count="1">
    <cellStyle name="Normální" xfId="0" builtinId="0"/>
  </cellStyles>
  <dxfs count="222">
    <dxf>
      <fill>
        <patternFill>
          <bgColor theme="9" tint="0.39994506668294322"/>
        </patternFill>
      </fill>
    </dxf>
    <dxf>
      <fill>
        <patternFill patternType="solid">
          <fgColor rgb="FF00FF00"/>
          <bgColor theme="9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00FF00"/>
          <bgColor theme="9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strike val="0"/>
      </font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mruColors>
      <color rgb="FFDD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O151"/>
  <sheetViews>
    <sheetView tabSelected="1" zoomScale="8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1" sqref="I1"/>
    </sheetView>
  </sheetViews>
  <sheetFormatPr defaultColWidth="14.44140625" defaultRowHeight="12.75" customHeight="1" x14ac:dyDescent="0.25"/>
  <cols>
    <col min="1" max="1" width="5" style="2" customWidth="1"/>
    <col min="2" max="2" width="72.44140625" style="2" customWidth="1"/>
    <col min="3" max="3" width="8" style="2" customWidth="1"/>
    <col min="4" max="4" width="6.44140625" style="2" customWidth="1"/>
    <col min="5" max="5" width="9" style="2" customWidth="1"/>
    <col min="6" max="6" width="8.33203125" style="2" customWidth="1"/>
    <col min="7" max="7" width="7.6640625" style="2" customWidth="1"/>
    <col min="8" max="8" width="8.109375" style="2" customWidth="1"/>
    <col min="9" max="9" width="12.77734375" style="3" bestFit="1" customWidth="1"/>
    <col min="10" max="10" width="7.77734375" style="4" customWidth="1"/>
    <col min="11" max="11" width="11.21875" style="2" bestFit="1" customWidth="1"/>
    <col min="12" max="16384" width="14.44140625" style="2"/>
  </cols>
  <sheetData>
    <row r="1" spans="1:15" ht="21.6" thickBot="1" x14ac:dyDescent="0.45">
      <c r="B1" s="46" t="s">
        <v>122</v>
      </c>
      <c r="C1" s="54" t="s">
        <v>123</v>
      </c>
      <c r="D1" s="54"/>
      <c r="E1" s="49"/>
      <c r="F1" s="55"/>
      <c r="G1" s="55"/>
      <c r="H1" s="50"/>
      <c r="I1" s="47" t="s">
        <v>124</v>
      </c>
      <c r="J1" s="49"/>
      <c r="K1" s="50"/>
    </row>
    <row r="2" spans="1:15" ht="39.6" x14ac:dyDescent="0.25">
      <c r="A2" s="5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6" t="s">
        <v>7</v>
      </c>
      <c r="J2" s="7" t="s">
        <v>8</v>
      </c>
      <c r="K2" s="5" t="s">
        <v>9</v>
      </c>
    </row>
    <row r="3" spans="1:15" ht="13.8" thickBot="1" x14ac:dyDescent="0.3">
      <c r="A3" s="5"/>
      <c r="B3" s="8" t="s">
        <v>10</v>
      </c>
      <c r="C3" s="5">
        <f>SUM(C4:C145)</f>
        <v>18</v>
      </c>
      <c r="D3" s="5"/>
      <c r="E3" s="5"/>
      <c r="F3" s="5"/>
      <c r="G3" s="5">
        <f>SUM(G4:G145)</f>
        <v>18</v>
      </c>
      <c r="H3" s="5">
        <f>SUM(H4:H133)</f>
        <v>75</v>
      </c>
      <c r="I3" s="5">
        <f>SUM(I4:I133)</f>
        <v>0</v>
      </c>
      <c r="J3" s="7"/>
      <c r="K3" s="5">
        <f>SUM(K4:K133)</f>
        <v>0</v>
      </c>
    </row>
    <row r="4" spans="1:15" ht="13.8" thickBot="1" x14ac:dyDescent="0.3">
      <c r="A4" s="9">
        <v>1</v>
      </c>
      <c r="B4" s="9" t="s">
        <v>11</v>
      </c>
      <c r="C4" s="9">
        <v>0</v>
      </c>
      <c r="D4" s="9"/>
      <c r="E4" s="9"/>
      <c r="F4" s="9">
        <f t="shared" ref="F4:F10" si="0">IF(N(E4),E4,SUM(C4:D4))</f>
        <v>0</v>
      </c>
      <c r="G4" s="9">
        <f>SUM(C4:C13)</f>
        <v>0</v>
      </c>
      <c r="H4" s="9">
        <v>0</v>
      </c>
      <c r="I4" s="10" t="str">
        <f>IF(COUNTIFS(I5:I13,"x")=9,"OK","")</f>
        <v/>
      </c>
      <c r="J4" s="44"/>
      <c r="K4" s="9">
        <f>IF(J4="x",I4,0)</f>
        <v>0</v>
      </c>
    </row>
    <row r="5" spans="1:15" ht="13.2" x14ac:dyDescent="0.25">
      <c r="B5" s="12" t="s">
        <v>12</v>
      </c>
      <c r="C5" s="12">
        <v>0</v>
      </c>
      <c r="F5" s="12">
        <f t="shared" si="0"/>
        <v>0</v>
      </c>
      <c r="I5" s="38"/>
      <c r="K5" s="12"/>
      <c r="L5" s="18"/>
    </row>
    <row r="6" spans="1:15" ht="13.2" x14ac:dyDescent="0.25">
      <c r="B6" s="12" t="s">
        <v>13</v>
      </c>
      <c r="C6" s="12">
        <v>0</v>
      </c>
      <c r="F6" s="12">
        <f t="shared" si="0"/>
        <v>0</v>
      </c>
      <c r="I6" s="39"/>
      <c r="K6" s="12"/>
      <c r="M6"/>
      <c r="N6"/>
      <c r="O6"/>
    </row>
    <row r="7" spans="1:15" ht="13.2" x14ac:dyDescent="0.25">
      <c r="B7" s="12" t="s">
        <v>14</v>
      </c>
      <c r="C7" s="12">
        <v>0</v>
      </c>
      <c r="F7" s="12">
        <f t="shared" si="0"/>
        <v>0</v>
      </c>
      <c r="I7" s="39"/>
      <c r="K7" s="12"/>
    </row>
    <row r="8" spans="1:15" ht="13.2" x14ac:dyDescent="0.25">
      <c r="B8" s="12" t="s">
        <v>15</v>
      </c>
      <c r="C8" s="12">
        <v>0</v>
      </c>
      <c r="F8" s="12">
        <f t="shared" si="0"/>
        <v>0</v>
      </c>
      <c r="I8" s="39"/>
      <c r="K8" s="12"/>
    </row>
    <row r="9" spans="1:15" ht="13.2" x14ac:dyDescent="0.25">
      <c r="B9" s="12" t="s">
        <v>16</v>
      </c>
      <c r="C9" s="12">
        <v>0</v>
      </c>
      <c r="F9" s="12">
        <f t="shared" si="0"/>
        <v>0</v>
      </c>
      <c r="I9" s="39"/>
      <c r="K9" s="12"/>
    </row>
    <row r="10" spans="1:15" ht="13.2" x14ac:dyDescent="0.25">
      <c r="B10" s="12" t="s">
        <v>17</v>
      </c>
      <c r="C10" s="12">
        <v>0</v>
      </c>
      <c r="F10" s="12">
        <f t="shared" si="0"/>
        <v>0</v>
      </c>
      <c r="I10" s="39"/>
      <c r="K10" s="12"/>
    </row>
    <row r="11" spans="1:15" ht="26.4" x14ac:dyDescent="0.25">
      <c r="B11" s="12" t="s">
        <v>18</v>
      </c>
      <c r="C11" s="12">
        <v>0</v>
      </c>
      <c r="F11" s="12">
        <f t="shared" ref="F11:F13" si="1">IF(N(E11),E11,SUM(C11:D11))</f>
        <v>0</v>
      </c>
      <c r="I11" s="39"/>
      <c r="K11" s="12"/>
    </row>
    <row r="12" spans="1:15" ht="13.2" x14ac:dyDescent="0.25">
      <c r="B12" s="12" t="s">
        <v>19</v>
      </c>
      <c r="C12" s="12">
        <v>0</v>
      </c>
      <c r="F12" s="12">
        <f t="shared" si="1"/>
        <v>0</v>
      </c>
      <c r="I12" s="39"/>
      <c r="K12" s="12"/>
    </row>
    <row r="13" spans="1:15" ht="13.8" thickBot="1" x14ac:dyDescent="0.3">
      <c r="B13" s="12" t="s">
        <v>20</v>
      </c>
      <c r="C13" s="12">
        <v>0</v>
      </c>
      <c r="F13" s="12">
        <f t="shared" si="1"/>
        <v>0</v>
      </c>
      <c r="I13" s="40"/>
      <c r="K13" s="12"/>
    </row>
    <row r="14" spans="1:15" ht="13.8" thickBot="1" x14ac:dyDescent="0.3">
      <c r="K14" s="12"/>
    </row>
    <row r="15" spans="1:15" ht="40.200000000000003" thickBot="1" x14ac:dyDescent="0.3">
      <c r="A15" s="9">
        <v>2</v>
      </c>
      <c r="B15" s="9" t="s">
        <v>21</v>
      </c>
      <c r="C15" s="9"/>
      <c r="D15" s="9"/>
      <c r="E15" s="9"/>
      <c r="F15" s="9"/>
      <c r="G15" s="9">
        <f>SUM(C16:C18)</f>
        <v>1</v>
      </c>
      <c r="H15" s="9">
        <f>SUM(F16:F20)</f>
        <v>10</v>
      </c>
      <c r="I15" s="10">
        <f>SUMIFS(F16:F20,I16:I20,"x")</f>
        <v>0</v>
      </c>
      <c r="J15" s="44"/>
      <c r="K15" s="9">
        <f>IF(J15="x",I15,0)</f>
        <v>0</v>
      </c>
    </row>
    <row r="16" spans="1:15" ht="13.8" customHeight="1" x14ac:dyDescent="0.25">
      <c r="B16" s="1" t="s">
        <v>121</v>
      </c>
      <c r="C16" s="12">
        <v>1</v>
      </c>
      <c r="F16" s="12">
        <f>IF(N(E16),E16,SUM(C16:D16))</f>
        <v>1</v>
      </c>
      <c r="I16" s="38"/>
      <c r="J16" s="13"/>
      <c r="K16" s="12"/>
      <c r="L16" s="18"/>
    </row>
    <row r="17" spans="1:12" ht="13.2" x14ac:dyDescent="0.25">
      <c r="B17" s="12" t="s">
        <v>22</v>
      </c>
      <c r="D17" s="12">
        <v>2</v>
      </c>
      <c r="F17" s="12">
        <f t="shared" ref="F17:F18" si="2">IF(N(D17),D17,SUM(C17:D17))</f>
        <v>2</v>
      </c>
      <c r="I17" s="39"/>
      <c r="K17" s="12"/>
    </row>
    <row r="18" spans="1:12" ht="13.2" x14ac:dyDescent="0.25">
      <c r="B18" s="12" t="s">
        <v>23</v>
      </c>
      <c r="D18" s="12">
        <v>3</v>
      </c>
      <c r="F18" s="12">
        <f t="shared" si="2"/>
        <v>3</v>
      </c>
      <c r="I18" s="39"/>
      <c r="K18" s="12"/>
    </row>
    <row r="19" spans="1:12" ht="26.4" x14ac:dyDescent="0.25">
      <c r="B19" s="14" t="s">
        <v>24</v>
      </c>
      <c r="C19" s="14"/>
      <c r="D19" s="15">
        <v>2</v>
      </c>
      <c r="E19" s="14"/>
      <c r="F19" s="15">
        <v>2</v>
      </c>
      <c r="I19" s="39"/>
      <c r="K19" s="12"/>
    </row>
    <row r="20" spans="1:12" ht="27" thickBot="1" x14ac:dyDescent="0.3">
      <c r="B20" s="14" t="s">
        <v>25</v>
      </c>
      <c r="C20" s="14"/>
      <c r="D20" s="15">
        <v>2</v>
      </c>
      <c r="E20" s="14"/>
      <c r="F20" s="15">
        <v>2</v>
      </c>
      <c r="I20" s="40"/>
      <c r="K20" s="12"/>
    </row>
    <row r="21" spans="1:12" ht="13.8" thickBot="1" x14ac:dyDescent="0.3">
      <c r="K21" s="12"/>
    </row>
    <row r="22" spans="1:12" ht="14.4" thickBot="1" x14ac:dyDescent="0.3">
      <c r="A22" s="9">
        <v>3</v>
      </c>
      <c r="B22" s="9" t="s">
        <v>26</v>
      </c>
      <c r="C22" s="9"/>
      <c r="D22" s="9"/>
      <c r="E22" s="9"/>
      <c r="F22" s="9"/>
      <c r="G22" s="9">
        <f>SUM(C23:C24)</f>
        <v>0</v>
      </c>
      <c r="H22" s="9">
        <f>MAX(F23:F24)</f>
        <v>3</v>
      </c>
      <c r="I22" s="16">
        <f t="array" ref="I22">MAX(IF(I23:I24="x",F23:F24))</f>
        <v>0</v>
      </c>
      <c r="J22" s="44"/>
      <c r="K22" s="9">
        <f>IF(J22="x",I22,0)</f>
        <v>0</v>
      </c>
    </row>
    <row r="23" spans="1:12" ht="13.2" x14ac:dyDescent="0.25">
      <c r="B23" s="12" t="s">
        <v>27</v>
      </c>
      <c r="C23" s="12">
        <v>0</v>
      </c>
      <c r="I23" s="38"/>
      <c r="K23" s="12"/>
      <c r="L23" s="18"/>
    </row>
    <row r="24" spans="1:12" ht="13.8" thickBot="1" x14ac:dyDescent="0.3">
      <c r="B24" s="12" t="s">
        <v>28</v>
      </c>
      <c r="E24" s="12">
        <v>3</v>
      </c>
      <c r="F24" s="12">
        <f>IF(N(E24),E24,SUM(C24:D24))</f>
        <v>3</v>
      </c>
      <c r="I24" s="40"/>
      <c r="K24" s="12"/>
    </row>
    <row r="25" spans="1:12" ht="13.8" thickBot="1" x14ac:dyDescent="0.3">
      <c r="K25" s="12"/>
    </row>
    <row r="26" spans="1:12" ht="13.8" thickBot="1" x14ac:dyDescent="0.3">
      <c r="A26" s="9">
        <v>4</v>
      </c>
      <c r="B26" s="9" t="s">
        <v>29</v>
      </c>
      <c r="C26" s="9"/>
      <c r="D26" s="9"/>
      <c r="E26" s="9"/>
      <c r="F26" s="9"/>
      <c r="G26" s="9">
        <f>SUM(C27:C30)</f>
        <v>0</v>
      </c>
      <c r="H26" s="9">
        <f>SUM(F27:F30)</f>
        <v>1</v>
      </c>
      <c r="I26" s="10">
        <f>SUMIFS(F27:F30,I27:I30,"x")</f>
        <v>0</v>
      </c>
      <c r="J26" s="44"/>
      <c r="K26" s="9">
        <f>IF(J26="x",I26,0)</f>
        <v>0</v>
      </c>
    </row>
    <row r="27" spans="1:12" ht="13.2" x14ac:dyDescent="0.25">
      <c r="B27" s="12" t="s">
        <v>126</v>
      </c>
      <c r="C27" s="12">
        <v>0</v>
      </c>
      <c r="F27" s="12">
        <f t="shared" ref="F27:F30" si="3">IF(N(E27),E27,SUM(C27:D27))</f>
        <v>0</v>
      </c>
      <c r="I27" s="38"/>
      <c r="K27" s="12"/>
      <c r="L27" s="18"/>
    </row>
    <row r="28" spans="1:12" ht="13.2" x14ac:dyDescent="0.25">
      <c r="B28" s="12" t="s">
        <v>30</v>
      </c>
      <c r="C28" s="12">
        <v>0</v>
      </c>
      <c r="F28" s="12">
        <f t="shared" si="3"/>
        <v>0</v>
      </c>
      <c r="I28" s="39"/>
      <c r="K28" s="12"/>
    </row>
    <row r="29" spans="1:12" ht="13.2" x14ac:dyDescent="0.25">
      <c r="B29" s="12" t="s">
        <v>31</v>
      </c>
      <c r="C29" s="12">
        <v>0</v>
      </c>
      <c r="F29" s="12">
        <f t="shared" si="3"/>
        <v>0</v>
      </c>
      <c r="I29" s="39"/>
      <c r="K29" s="12"/>
    </row>
    <row r="30" spans="1:12" ht="13.8" thickBot="1" x14ac:dyDescent="0.3">
      <c r="B30" s="12" t="s">
        <v>32</v>
      </c>
      <c r="D30" s="12">
        <v>1</v>
      </c>
      <c r="F30" s="12">
        <f t="shared" si="3"/>
        <v>1</v>
      </c>
      <c r="I30" s="40"/>
      <c r="K30" s="12"/>
    </row>
    <row r="31" spans="1:12" ht="13.8" thickBot="1" x14ac:dyDescent="0.3">
      <c r="K31" s="12"/>
    </row>
    <row r="32" spans="1:12" ht="13.8" thickBot="1" x14ac:dyDescent="0.3">
      <c r="A32" s="9">
        <v>5</v>
      </c>
      <c r="B32" s="9" t="s">
        <v>33</v>
      </c>
      <c r="C32" s="9"/>
      <c r="D32" s="9"/>
      <c r="E32" s="9"/>
      <c r="F32" s="9"/>
      <c r="G32" s="9">
        <f>SUM(C33:C35)</f>
        <v>0</v>
      </c>
      <c r="H32" s="9">
        <f>SUM(F33:F36)</f>
        <v>1</v>
      </c>
      <c r="I32" s="10">
        <f>SUMIFS(F33:F36,I33:I36,"x")</f>
        <v>0</v>
      </c>
      <c r="J32" s="44"/>
      <c r="K32" s="9">
        <f>IF(J32="x",I32,0)</f>
        <v>0</v>
      </c>
    </row>
    <row r="33" spans="1:12" ht="26.4" x14ac:dyDescent="0.25">
      <c r="B33" s="12" t="s">
        <v>34</v>
      </c>
      <c r="C33" s="12">
        <v>0</v>
      </c>
      <c r="F33" s="12">
        <f t="shared" ref="F33:F35" si="4">IF(N(E33),E33,SUM(C33:D33))</f>
        <v>0</v>
      </c>
      <c r="I33" s="38"/>
      <c r="K33" s="12"/>
      <c r="L33" s="18"/>
    </row>
    <row r="34" spans="1:12" ht="13.2" x14ac:dyDescent="0.25">
      <c r="B34" s="45" t="s">
        <v>125</v>
      </c>
      <c r="C34" s="12">
        <v>0</v>
      </c>
      <c r="F34" s="12">
        <f t="shared" si="4"/>
        <v>0</v>
      </c>
      <c r="I34" s="39"/>
      <c r="K34" s="12"/>
    </row>
    <row r="35" spans="1:12" ht="13.8" thickBot="1" x14ac:dyDescent="0.3">
      <c r="B35" s="12" t="s">
        <v>35</v>
      </c>
      <c r="D35" s="12">
        <v>1</v>
      </c>
      <c r="F35" s="12">
        <f t="shared" si="4"/>
        <v>1</v>
      </c>
      <c r="I35" s="40"/>
      <c r="K35" s="12"/>
    </row>
    <row r="36" spans="1:12" ht="13.8" thickBot="1" x14ac:dyDescent="0.3">
      <c r="K36" s="12"/>
    </row>
    <row r="37" spans="1:12" ht="13.8" thickBot="1" x14ac:dyDescent="0.3">
      <c r="A37" s="9">
        <v>6</v>
      </c>
      <c r="B37" s="9" t="s">
        <v>36</v>
      </c>
      <c r="C37" s="9"/>
      <c r="D37" s="9"/>
      <c r="E37" s="9"/>
      <c r="F37" s="9"/>
      <c r="G37" s="9">
        <f>SUM(C38:C40)</f>
        <v>1</v>
      </c>
      <c r="H37" s="9">
        <f>SUM(F38:F40)</f>
        <v>4</v>
      </c>
      <c r="I37" s="10">
        <f>SUMIFS(F38:F41,I38:I41,"x")</f>
        <v>0</v>
      </c>
      <c r="J37" s="44"/>
      <c r="K37" s="9">
        <f>IF(J37="x",I37,0)</f>
        <v>0</v>
      </c>
    </row>
    <row r="38" spans="1:12" ht="26.4" x14ac:dyDescent="0.25">
      <c r="B38" s="12" t="s">
        <v>128</v>
      </c>
      <c r="C38" s="12">
        <v>1</v>
      </c>
      <c r="F38" s="12">
        <f t="shared" ref="F38:F40" si="5">IF(N(E38),E38,SUM(C38:D38))</f>
        <v>1</v>
      </c>
      <c r="I38" s="38"/>
      <c r="K38" s="12"/>
      <c r="L38" s="18"/>
    </row>
    <row r="39" spans="1:12" ht="13.2" x14ac:dyDescent="0.25">
      <c r="B39" s="12" t="s">
        <v>37</v>
      </c>
      <c r="D39" s="12">
        <v>1</v>
      </c>
      <c r="F39" s="12">
        <f t="shared" si="5"/>
        <v>1</v>
      </c>
      <c r="I39" s="39"/>
      <c r="K39" s="12"/>
    </row>
    <row r="40" spans="1:12" ht="27" thickBot="1" x14ac:dyDescent="0.3">
      <c r="B40" s="12" t="s">
        <v>38</v>
      </c>
      <c r="D40" s="12">
        <v>2</v>
      </c>
      <c r="F40" s="12">
        <f t="shared" si="5"/>
        <v>2</v>
      </c>
      <c r="I40" s="40"/>
      <c r="K40" s="12"/>
    </row>
    <row r="41" spans="1:12" ht="13.8" thickBot="1" x14ac:dyDescent="0.3">
      <c r="K41" s="12"/>
    </row>
    <row r="42" spans="1:12" ht="14.4" thickBot="1" x14ac:dyDescent="0.3">
      <c r="A42" s="9">
        <v>7</v>
      </c>
      <c r="B42" s="9" t="s">
        <v>39</v>
      </c>
      <c r="C42" s="9"/>
      <c r="D42" s="9"/>
      <c r="E42" s="9"/>
      <c r="F42" s="9"/>
      <c r="G42" s="9">
        <f>MAX(C43:C45)</f>
        <v>1</v>
      </c>
      <c r="H42" s="9">
        <f>MAX(F43:F45)</f>
        <v>3</v>
      </c>
      <c r="I42" s="16">
        <f t="array" ref="I42">MAX(IF(I43:I44="x",F43:F44))</f>
        <v>0</v>
      </c>
      <c r="J42" s="44"/>
      <c r="K42" s="9">
        <f>IF(J42="x",I42,0)</f>
        <v>0</v>
      </c>
    </row>
    <row r="43" spans="1:12" ht="13.2" x14ac:dyDescent="0.25">
      <c r="B43" s="12" t="s">
        <v>40</v>
      </c>
      <c r="C43" s="12">
        <v>1</v>
      </c>
      <c r="F43" s="12">
        <f t="shared" ref="F43:F44" si="6">IF(N(E43),E43,SUM(C43:D43))</f>
        <v>1</v>
      </c>
      <c r="I43" s="38"/>
      <c r="K43" s="12"/>
      <c r="L43" s="18"/>
    </row>
    <row r="44" spans="1:12" ht="13.8" thickBot="1" x14ac:dyDescent="0.3">
      <c r="B44" s="12" t="s">
        <v>41</v>
      </c>
      <c r="E44" s="12">
        <v>3</v>
      </c>
      <c r="F44" s="12">
        <f t="shared" si="6"/>
        <v>3</v>
      </c>
      <c r="I44" s="40"/>
      <c r="K44" s="12"/>
    </row>
    <row r="45" spans="1:12" ht="13.8" thickBot="1" x14ac:dyDescent="0.3">
      <c r="K45" s="12"/>
    </row>
    <row r="46" spans="1:12" ht="13.8" thickBot="1" x14ac:dyDescent="0.3">
      <c r="A46" s="9">
        <v>8</v>
      </c>
      <c r="B46" s="9" t="s">
        <v>42</v>
      </c>
      <c r="C46" s="9"/>
      <c r="D46" s="9"/>
      <c r="E46" s="9"/>
      <c r="F46" s="9"/>
      <c r="G46" s="9">
        <f>SUM(C47:C49)</f>
        <v>3</v>
      </c>
      <c r="H46" s="9">
        <f>SUM(F47:F49)</f>
        <v>3</v>
      </c>
      <c r="I46" s="10">
        <f>SUMIFS(F47:F50,I47:I50,"x")</f>
        <v>0</v>
      </c>
      <c r="J46" s="44"/>
      <c r="K46" s="9">
        <f>IF(J46="x",I46,0)</f>
        <v>0</v>
      </c>
    </row>
    <row r="47" spans="1:12" ht="13.2" x14ac:dyDescent="0.25">
      <c r="B47" s="12" t="s">
        <v>43</v>
      </c>
      <c r="C47" s="12">
        <v>1</v>
      </c>
      <c r="F47" s="12">
        <f t="shared" ref="F47:F49" si="7">IF(N(E47),E47,SUM(C47:D47))</f>
        <v>1</v>
      </c>
      <c r="I47" s="38"/>
      <c r="K47" s="12"/>
      <c r="L47" s="18"/>
    </row>
    <row r="48" spans="1:12" ht="13.2" x14ac:dyDescent="0.25">
      <c r="B48" s="12" t="s">
        <v>44</v>
      </c>
      <c r="C48" s="12">
        <v>1</v>
      </c>
      <c r="F48" s="12">
        <f t="shared" si="7"/>
        <v>1</v>
      </c>
      <c r="I48" s="39"/>
      <c r="K48" s="12"/>
    </row>
    <row r="49" spans="1:14" ht="13.8" thickBot="1" x14ac:dyDescent="0.3">
      <c r="B49" s="12" t="s">
        <v>45</v>
      </c>
      <c r="C49" s="12">
        <v>1</v>
      </c>
      <c r="F49" s="12">
        <f t="shared" si="7"/>
        <v>1</v>
      </c>
      <c r="I49" s="40"/>
      <c r="K49" s="12"/>
    </row>
    <row r="50" spans="1:14" ht="13.8" thickBot="1" x14ac:dyDescent="0.3">
      <c r="K50" s="12"/>
    </row>
    <row r="51" spans="1:14" ht="14.4" thickBot="1" x14ac:dyDescent="0.3">
      <c r="A51" s="9">
        <v>9</v>
      </c>
      <c r="B51" s="9" t="s">
        <v>46</v>
      </c>
      <c r="C51" s="9"/>
      <c r="D51" s="9"/>
      <c r="E51" s="9"/>
      <c r="F51" s="9"/>
      <c r="G51" s="9">
        <f>SUM(C52:C53)</f>
        <v>1</v>
      </c>
      <c r="H51" s="9">
        <f>MAX(F52:F53)</f>
        <v>2</v>
      </c>
      <c r="I51" s="16">
        <f t="array" ref="I51">MAX(IF(I52:I54="x",F52:F54))</f>
        <v>0</v>
      </c>
      <c r="J51" s="44"/>
      <c r="K51" s="9">
        <f>IF(J51="x",I51,0)</f>
        <v>0</v>
      </c>
    </row>
    <row r="52" spans="1:14" ht="13.2" x14ac:dyDescent="0.25">
      <c r="B52" s="12" t="s">
        <v>47</v>
      </c>
      <c r="C52" s="12">
        <v>1</v>
      </c>
      <c r="F52" s="12">
        <f t="shared" ref="F52:F53" si="8">IF(N(E52),E52,SUM(C52:D52))</f>
        <v>1</v>
      </c>
      <c r="I52" s="38"/>
      <c r="K52" s="12"/>
      <c r="L52" s="18"/>
    </row>
    <row r="53" spans="1:14" ht="13.8" thickBot="1" x14ac:dyDescent="0.3">
      <c r="B53" s="12" t="s">
        <v>48</v>
      </c>
      <c r="E53" s="12">
        <v>2</v>
      </c>
      <c r="F53" s="12">
        <f t="shared" si="8"/>
        <v>2</v>
      </c>
      <c r="I53" s="40"/>
      <c r="K53" s="12"/>
    </row>
    <row r="54" spans="1:14" ht="13.8" thickBot="1" x14ac:dyDescent="0.3">
      <c r="K54" s="12"/>
    </row>
    <row r="55" spans="1:14" ht="27" thickBot="1" x14ac:dyDescent="0.3">
      <c r="A55" s="9">
        <v>11</v>
      </c>
      <c r="B55" s="9" t="s">
        <v>49</v>
      </c>
      <c r="C55" s="9"/>
      <c r="D55" s="9"/>
      <c r="E55" s="9"/>
      <c r="F55" s="9"/>
      <c r="G55" s="9">
        <f>SUM(C56:C58)</f>
        <v>0</v>
      </c>
      <c r="H55" s="9">
        <f>MAX(F56:F58)</f>
        <v>2</v>
      </c>
      <c r="I55" s="16">
        <f t="array" ref="I55">MAX(IF(I56:I58="x",F56:F58))</f>
        <v>0</v>
      </c>
      <c r="J55" s="44"/>
      <c r="K55" s="9">
        <f>IF(J55="x",I55,0)</f>
        <v>0</v>
      </c>
      <c r="M55" s="18"/>
      <c r="N55" s="18"/>
    </row>
    <row r="56" spans="1:14" ht="13.2" x14ac:dyDescent="0.25">
      <c r="B56" s="12" t="s">
        <v>50</v>
      </c>
      <c r="C56" s="12">
        <v>0</v>
      </c>
      <c r="F56" s="12">
        <f>IF(N(E56),E56,SUM(C56:D56))</f>
        <v>0</v>
      </c>
      <c r="I56" s="38"/>
      <c r="K56" s="12"/>
      <c r="L56" s="18"/>
    </row>
    <row r="57" spans="1:14" ht="13.2" x14ac:dyDescent="0.25">
      <c r="B57" s="12" t="s">
        <v>51</v>
      </c>
      <c r="E57" s="12">
        <v>1</v>
      </c>
      <c r="F57" s="12">
        <f t="shared" ref="F57:F58" si="9">IF(N(E57),E57,SUM(C57:E57))</f>
        <v>1</v>
      </c>
      <c r="I57" s="39"/>
      <c r="K57" s="12"/>
    </row>
    <row r="58" spans="1:14" ht="13.8" thickBot="1" x14ac:dyDescent="0.3">
      <c r="B58" s="12" t="s">
        <v>52</v>
      </c>
      <c r="E58" s="12">
        <v>2</v>
      </c>
      <c r="F58" s="12">
        <f t="shared" si="9"/>
        <v>2</v>
      </c>
      <c r="I58" s="40"/>
      <c r="K58" s="12"/>
    </row>
    <row r="59" spans="1:14" ht="13.8" thickBot="1" x14ac:dyDescent="0.3">
      <c r="K59" s="12"/>
    </row>
    <row r="60" spans="1:14" ht="14.4" thickBot="1" x14ac:dyDescent="0.3">
      <c r="A60" s="9">
        <v>12</v>
      </c>
      <c r="B60" s="9" t="s">
        <v>53</v>
      </c>
      <c r="C60" s="9"/>
      <c r="D60" s="9"/>
      <c r="E60" s="9"/>
      <c r="F60" s="9"/>
      <c r="G60" s="9">
        <f>SUM(C61:C63)</f>
        <v>1</v>
      </c>
      <c r="H60" s="9">
        <f>MAX(F61:F64)</f>
        <v>4</v>
      </c>
      <c r="I60" s="16">
        <f t="array" ref="I60">MAX(IF(I61:I64="x",F61:F64))</f>
        <v>0</v>
      </c>
      <c r="J60" s="44"/>
      <c r="K60" s="9">
        <f>IF(J60="x",I60,0)</f>
        <v>0</v>
      </c>
    </row>
    <row r="61" spans="1:14" ht="13.2" x14ac:dyDescent="0.25">
      <c r="B61" s="12" t="s">
        <v>54</v>
      </c>
      <c r="C61" s="12">
        <v>1</v>
      </c>
      <c r="F61" s="12">
        <f t="shared" ref="F61:F64" si="10">IF(N(E61),E61,SUM(C61:D61))</f>
        <v>1</v>
      </c>
      <c r="I61" s="38"/>
      <c r="K61" s="12"/>
      <c r="L61" s="18"/>
    </row>
    <row r="62" spans="1:14" ht="13.2" x14ac:dyDescent="0.25">
      <c r="B62" s="12" t="s">
        <v>55</v>
      </c>
      <c r="E62" s="12">
        <v>3</v>
      </c>
      <c r="F62" s="12">
        <f t="shared" si="10"/>
        <v>3</v>
      </c>
      <c r="I62" s="39"/>
      <c r="K62" s="12"/>
    </row>
    <row r="63" spans="1:14" ht="13.2" x14ac:dyDescent="0.25">
      <c r="B63" s="12" t="s">
        <v>56</v>
      </c>
      <c r="E63" s="12">
        <v>4</v>
      </c>
      <c r="F63" s="12">
        <f t="shared" si="10"/>
        <v>4</v>
      </c>
      <c r="I63" s="39"/>
      <c r="K63" s="12"/>
    </row>
    <row r="64" spans="1:14" ht="13.8" thickBot="1" x14ac:dyDescent="0.3">
      <c r="B64" s="12" t="s">
        <v>57</v>
      </c>
      <c r="E64" s="12">
        <v>4</v>
      </c>
      <c r="F64" s="12">
        <f t="shared" si="10"/>
        <v>4</v>
      </c>
      <c r="I64" s="40"/>
      <c r="K64" s="12"/>
    </row>
    <row r="65" spans="1:13" ht="13.8" thickBot="1" x14ac:dyDescent="0.3">
      <c r="K65" s="12"/>
    </row>
    <row r="66" spans="1:13" ht="14.4" thickBot="1" x14ac:dyDescent="0.3">
      <c r="A66" s="9">
        <v>13</v>
      </c>
      <c r="B66" s="9" t="s">
        <v>58</v>
      </c>
      <c r="C66" s="9"/>
      <c r="D66" s="9"/>
      <c r="E66" s="9"/>
      <c r="F66" s="9"/>
      <c r="G66" s="9">
        <f>SUM(C67:C69)</f>
        <v>1</v>
      </c>
      <c r="H66" s="9">
        <f>MAX(F67:F71)</f>
        <v>4</v>
      </c>
      <c r="I66" s="16">
        <f t="array" ref="I66">MAX(IF(I67:I71="x",F67:F71))</f>
        <v>0</v>
      </c>
      <c r="J66" s="44"/>
      <c r="K66" s="9">
        <f>IF(J66="x",I66,0)</f>
        <v>0</v>
      </c>
      <c r="L66" s="18"/>
    </row>
    <row r="67" spans="1:13" ht="13.2" x14ac:dyDescent="0.25">
      <c r="B67" s="12" t="s">
        <v>59</v>
      </c>
      <c r="C67" s="12">
        <v>1</v>
      </c>
      <c r="F67" s="12">
        <f t="shared" ref="F67:F71" si="11">IF(N(E67),E67,SUM(C67:D67))</f>
        <v>1</v>
      </c>
      <c r="I67" s="38"/>
      <c r="K67" s="12"/>
      <c r="M67" s="18"/>
    </row>
    <row r="68" spans="1:13" ht="13.2" x14ac:dyDescent="0.25">
      <c r="B68" s="12" t="s">
        <v>60</v>
      </c>
      <c r="E68" s="12">
        <v>2</v>
      </c>
      <c r="F68" s="12">
        <f t="shared" si="11"/>
        <v>2</v>
      </c>
      <c r="I68" s="39"/>
      <c r="K68" s="12"/>
    </row>
    <row r="69" spans="1:13" ht="13.2" x14ac:dyDescent="0.25">
      <c r="B69" s="12" t="s">
        <v>61</v>
      </c>
      <c r="E69" s="12">
        <v>2</v>
      </c>
      <c r="F69" s="12">
        <f t="shared" si="11"/>
        <v>2</v>
      </c>
      <c r="I69" s="39"/>
      <c r="K69" s="12"/>
    </row>
    <row r="70" spans="1:13" ht="13.2" x14ac:dyDescent="0.25">
      <c r="B70" s="12" t="s">
        <v>62</v>
      </c>
      <c r="E70" s="12">
        <v>3</v>
      </c>
      <c r="F70" s="12">
        <f t="shared" si="11"/>
        <v>3</v>
      </c>
      <c r="I70" s="39"/>
      <c r="K70" s="12"/>
    </row>
    <row r="71" spans="1:13" ht="13.8" thickBot="1" x14ac:dyDescent="0.3">
      <c r="B71" s="12" t="s">
        <v>63</v>
      </c>
      <c r="E71" s="12">
        <v>4</v>
      </c>
      <c r="F71" s="12">
        <f t="shared" si="11"/>
        <v>4</v>
      </c>
      <c r="I71" s="40"/>
      <c r="K71" s="12"/>
    </row>
    <row r="72" spans="1:13" ht="13.8" thickBot="1" x14ac:dyDescent="0.3">
      <c r="K72" s="12"/>
    </row>
    <row r="73" spans="1:13" ht="14.4" thickBot="1" x14ac:dyDescent="0.3">
      <c r="A73" s="9">
        <v>14</v>
      </c>
      <c r="B73" s="9" t="s">
        <v>64</v>
      </c>
      <c r="C73" s="9"/>
      <c r="D73" s="9"/>
      <c r="E73" s="9"/>
      <c r="F73" s="9"/>
      <c r="G73" s="9">
        <f>SUM(C74:C76)</f>
        <v>1</v>
      </c>
      <c r="H73" s="9">
        <f>MAX(F74:F76)</f>
        <v>2</v>
      </c>
      <c r="I73" s="16">
        <f t="array" ref="I73">MAX(IF(I74:I76="x",F74:F76))</f>
        <v>0</v>
      </c>
      <c r="J73" s="44"/>
      <c r="K73" s="9">
        <f>IF(J73="x",I73,0)</f>
        <v>0</v>
      </c>
    </row>
    <row r="74" spans="1:13" ht="13.2" x14ac:dyDescent="0.25">
      <c r="B74" s="12" t="s">
        <v>65</v>
      </c>
      <c r="C74" s="12">
        <v>1</v>
      </c>
      <c r="F74" s="12">
        <f t="shared" ref="F74:F76" si="12">IF(N(E74),E74,SUM(C74:D74))</f>
        <v>1</v>
      </c>
      <c r="I74" s="38"/>
      <c r="J74" s="19"/>
      <c r="K74" s="12"/>
      <c r="L74" s="18"/>
    </row>
    <row r="75" spans="1:13" ht="13.2" x14ac:dyDescent="0.25">
      <c r="B75" s="12" t="s">
        <v>66</v>
      </c>
      <c r="E75" s="12">
        <v>2</v>
      </c>
      <c r="F75" s="12">
        <f t="shared" si="12"/>
        <v>2</v>
      </c>
      <c r="I75" s="39"/>
      <c r="K75" s="12"/>
    </row>
    <row r="76" spans="1:13" ht="27" thickBot="1" x14ac:dyDescent="0.3">
      <c r="B76" s="12" t="s">
        <v>67</v>
      </c>
      <c r="E76" s="12">
        <v>1</v>
      </c>
      <c r="F76" s="12">
        <f t="shared" si="12"/>
        <v>1</v>
      </c>
      <c r="I76" s="40"/>
      <c r="K76" s="12"/>
    </row>
    <row r="77" spans="1:13" ht="12.75" customHeight="1" thickBot="1" x14ac:dyDescent="0.3">
      <c r="B77" s="12" t="s">
        <v>68</v>
      </c>
      <c r="K77" s="12"/>
    </row>
    <row r="78" spans="1:13" ht="14.4" thickBot="1" x14ac:dyDescent="0.3">
      <c r="A78" s="9">
        <v>15</v>
      </c>
      <c r="B78" s="9" t="s">
        <v>69</v>
      </c>
      <c r="C78" s="9"/>
      <c r="D78" s="9"/>
      <c r="E78" s="9"/>
      <c r="F78" s="9"/>
      <c r="G78" s="9">
        <f>SUM(C79:C81)</f>
        <v>1</v>
      </c>
      <c r="H78" s="9">
        <f>MAX(F79:F81)</f>
        <v>2</v>
      </c>
      <c r="I78" s="16">
        <f t="array" ref="I78">MAX(IF(I79:I80="x",F79:F80))</f>
        <v>0</v>
      </c>
      <c r="J78" s="44"/>
      <c r="K78" s="9">
        <f>IF(J78="x",I78,0)</f>
        <v>0</v>
      </c>
    </row>
    <row r="79" spans="1:13" ht="13.2" x14ac:dyDescent="0.25">
      <c r="B79" s="12" t="s">
        <v>70</v>
      </c>
      <c r="C79" s="12">
        <v>1</v>
      </c>
      <c r="F79" s="12">
        <f t="shared" ref="F79:F80" si="13">IF(N(E79),E79,SUM(C79:D79))</f>
        <v>1</v>
      </c>
      <c r="I79" s="38"/>
      <c r="K79" s="12"/>
      <c r="L79" s="18"/>
    </row>
    <row r="80" spans="1:13" ht="13.8" thickBot="1" x14ac:dyDescent="0.3">
      <c r="B80" s="12" t="s">
        <v>71</v>
      </c>
      <c r="E80" s="12">
        <v>2</v>
      </c>
      <c r="F80" s="12">
        <f t="shared" si="13"/>
        <v>2</v>
      </c>
      <c r="I80" s="40"/>
      <c r="K80" s="12"/>
    </row>
    <row r="81" spans="1:13" ht="13.8" thickBot="1" x14ac:dyDescent="0.3">
      <c r="K81" s="12"/>
    </row>
    <row r="82" spans="1:13" ht="14.4" thickBot="1" x14ac:dyDescent="0.3">
      <c r="A82" s="9">
        <v>16</v>
      </c>
      <c r="B82" s="9" t="s">
        <v>72</v>
      </c>
      <c r="C82" s="9"/>
      <c r="D82" s="9"/>
      <c r="E82" s="9"/>
      <c r="F82" s="9"/>
      <c r="G82" s="9">
        <f>SUM(C83:C85)</f>
        <v>1</v>
      </c>
      <c r="H82" s="9">
        <f>MAX(F83:F85)</f>
        <v>1</v>
      </c>
      <c r="I82" s="16">
        <f t="array" ref="I82">MAX(IF(I83:I84="x",F83:F84))</f>
        <v>0</v>
      </c>
      <c r="J82" s="44"/>
      <c r="K82" s="9">
        <f>IF(J82="x",I82,0)</f>
        <v>0</v>
      </c>
    </row>
    <row r="83" spans="1:13" ht="13.2" x14ac:dyDescent="0.25">
      <c r="B83" s="12" t="s">
        <v>73</v>
      </c>
      <c r="E83" s="12">
        <v>1</v>
      </c>
      <c r="F83" s="12">
        <f>IF(N(E83),E83,SUM(C83:E83))</f>
        <v>1</v>
      </c>
      <c r="I83" s="38"/>
      <c r="K83" s="12"/>
      <c r="L83" s="18"/>
    </row>
    <row r="84" spans="1:13" ht="13.8" thickBot="1" x14ac:dyDescent="0.3">
      <c r="B84" s="12" t="s">
        <v>74</v>
      </c>
      <c r="C84" s="12">
        <v>1</v>
      </c>
      <c r="F84" s="12">
        <f>IF(N(E84),E84,SUM(C84:D84))</f>
        <v>1</v>
      </c>
      <c r="I84" s="40"/>
      <c r="K84" s="12"/>
    </row>
    <row r="85" spans="1:13" ht="13.8" thickBot="1" x14ac:dyDescent="0.3">
      <c r="K85" s="12"/>
    </row>
    <row r="86" spans="1:13" ht="14.4" thickBot="1" x14ac:dyDescent="0.3">
      <c r="A86" s="9">
        <v>17</v>
      </c>
      <c r="B86" s="9" t="s">
        <v>75</v>
      </c>
      <c r="C86" s="9"/>
      <c r="D86" s="9"/>
      <c r="E86" s="9"/>
      <c r="F86" s="9"/>
      <c r="G86" s="9">
        <f>SUM(C87:C92)</f>
        <v>1</v>
      </c>
      <c r="H86" s="9">
        <f>MAX(F87:F89)+F90+F91</f>
        <v>7</v>
      </c>
      <c r="I86" s="16">
        <f t="array" ref="I86">MAX(IF(I87:I89="x",F87:F89))+SUMIFS(F90:F91,I90:I91,"x")</f>
        <v>0</v>
      </c>
      <c r="J86" s="44"/>
      <c r="K86" s="9">
        <f>IF(J86="x",I86,0)</f>
        <v>0</v>
      </c>
      <c r="M86" s="18"/>
    </row>
    <row r="87" spans="1:13" ht="13.2" x14ac:dyDescent="0.25">
      <c r="B87" s="12" t="s">
        <v>76</v>
      </c>
      <c r="C87" s="12">
        <v>1</v>
      </c>
      <c r="F87" s="12">
        <f t="shared" ref="F87:F89" si="14">IF(N(E87),E87,SUM(C87:D87))</f>
        <v>1</v>
      </c>
      <c r="I87" s="38"/>
      <c r="K87" s="12"/>
      <c r="L87" s="18"/>
    </row>
    <row r="88" spans="1:13" ht="13.2" x14ac:dyDescent="0.25">
      <c r="B88" s="12" t="s">
        <v>77</v>
      </c>
      <c r="E88" s="12">
        <v>1</v>
      </c>
      <c r="F88" s="12">
        <f t="shared" si="14"/>
        <v>1</v>
      </c>
      <c r="I88" s="39"/>
      <c r="K88" s="12"/>
    </row>
    <row r="89" spans="1:13" ht="13.2" x14ac:dyDescent="0.25">
      <c r="B89" s="12" t="s">
        <v>78</v>
      </c>
      <c r="E89" s="12">
        <v>2</v>
      </c>
      <c r="F89" s="12">
        <f t="shared" si="14"/>
        <v>2</v>
      </c>
      <c r="I89" s="39"/>
      <c r="K89" s="12"/>
    </row>
    <row r="90" spans="1:13" ht="13.2" x14ac:dyDescent="0.25">
      <c r="B90" s="14" t="s">
        <v>79</v>
      </c>
      <c r="C90" s="20"/>
      <c r="D90" s="15">
        <v>2</v>
      </c>
      <c r="F90" s="15">
        <v>2</v>
      </c>
      <c r="I90" s="39"/>
      <c r="K90" s="12"/>
      <c r="L90" s="18"/>
    </row>
    <row r="91" spans="1:13" ht="13.8" thickBot="1" x14ac:dyDescent="0.3">
      <c r="B91" s="14" t="s">
        <v>80</v>
      </c>
      <c r="C91" s="20"/>
      <c r="D91" s="15">
        <v>3</v>
      </c>
      <c r="F91" s="15">
        <v>3</v>
      </c>
      <c r="I91" s="40"/>
      <c r="K91" s="12"/>
    </row>
    <row r="92" spans="1:13" ht="13.8" thickBot="1" x14ac:dyDescent="0.3">
      <c r="K92" s="12"/>
    </row>
    <row r="93" spans="1:13" ht="14.4" thickBot="1" x14ac:dyDescent="0.3">
      <c r="A93" s="9">
        <v>18</v>
      </c>
      <c r="B93" s="9" t="s">
        <v>81</v>
      </c>
      <c r="C93" s="9"/>
      <c r="D93" s="9"/>
      <c r="E93" s="9"/>
      <c r="F93" s="9"/>
      <c r="G93" s="9">
        <f>SUM(C94:C97)</f>
        <v>1</v>
      </c>
      <c r="H93" s="9">
        <f>MAX(F94:F97)</f>
        <v>3</v>
      </c>
      <c r="I93" s="16">
        <f t="array" ref="I93">MAX(IF(I94:I97="x",F94:F97))</f>
        <v>0</v>
      </c>
      <c r="J93" s="44"/>
      <c r="K93" s="9">
        <f>IF(J93="x",I93,0)</f>
        <v>0</v>
      </c>
    </row>
    <row r="94" spans="1:13" ht="13.2" x14ac:dyDescent="0.25">
      <c r="B94" s="12" t="s">
        <v>82</v>
      </c>
      <c r="C94" s="12">
        <v>1</v>
      </c>
      <c r="F94" s="12">
        <f t="shared" ref="F94:F97" si="15">IF(N(E94),E94,SUM(C94:E94))</f>
        <v>1</v>
      </c>
      <c r="I94" s="38"/>
      <c r="K94" s="12"/>
      <c r="L94" s="18"/>
    </row>
    <row r="95" spans="1:13" ht="13.2" x14ac:dyDescent="0.25">
      <c r="B95" s="12" t="s">
        <v>83</v>
      </c>
      <c r="E95" s="12">
        <v>1</v>
      </c>
      <c r="F95" s="12">
        <f t="shared" si="15"/>
        <v>1</v>
      </c>
      <c r="I95" s="39"/>
      <c r="K95" s="12"/>
    </row>
    <row r="96" spans="1:13" ht="26.4" x14ac:dyDescent="0.25">
      <c r="B96" s="12" t="s">
        <v>84</v>
      </c>
      <c r="E96" s="12">
        <v>2</v>
      </c>
      <c r="F96" s="12">
        <f t="shared" si="15"/>
        <v>2</v>
      </c>
      <c r="I96" s="39"/>
      <c r="K96" s="12"/>
    </row>
    <row r="97" spans="1:12" ht="13.8" thickBot="1" x14ac:dyDescent="0.3">
      <c r="B97" s="12" t="s">
        <v>85</v>
      </c>
      <c r="E97" s="12">
        <v>3</v>
      </c>
      <c r="F97" s="12">
        <f t="shared" si="15"/>
        <v>3</v>
      </c>
      <c r="I97" s="40"/>
      <c r="K97" s="12"/>
    </row>
    <row r="98" spans="1:12" ht="13.8" thickBot="1" x14ac:dyDescent="0.3">
      <c r="K98" s="12"/>
    </row>
    <row r="99" spans="1:12" ht="14.4" thickBot="1" x14ac:dyDescent="0.3">
      <c r="A99" s="9">
        <v>19</v>
      </c>
      <c r="B99" s="9" t="s">
        <v>86</v>
      </c>
      <c r="C99" s="9"/>
      <c r="D99" s="9"/>
      <c r="E99" s="9"/>
      <c r="F99" s="9"/>
      <c r="G99" s="9">
        <f>SUM(C100:C103)</f>
        <v>0</v>
      </c>
      <c r="H99" s="9">
        <f>MAX(F100:F103)</f>
        <v>1</v>
      </c>
      <c r="I99" s="16">
        <f t="array" ref="I99">MAX(IF(I100:I103="x",F100:F103))</f>
        <v>0</v>
      </c>
      <c r="J99" s="44"/>
      <c r="K99" s="9">
        <f>IF(J99="x",I99,0)</f>
        <v>0</v>
      </c>
    </row>
    <row r="100" spans="1:12" ht="13.2" x14ac:dyDescent="0.25">
      <c r="B100" s="12" t="s">
        <v>87</v>
      </c>
      <c r="E100" s="12">
        <v>1</v>
      </c>
      <c r="F100" s="12">
        <f t="shared" ref="F100:F103" si="16">IF(N(E100),E100,SUM(C100:E100))</f>
        <v>1</v>
      </c>
      <c r="I100" s="38"/>
      <c r="K100" s="12"/>
      <c r="L100" s="18"/>
    </row>
    <row r="101" spans="1:12" ht="13.2" x14ac:dyDescent="0.25">
      <c r="B101" s="12" t="s">
        <v>88</v>
      </c>
      <c r="E101" s="12">
        <v>1</v>
      </c>
      <c r="F101" s="12">
        <f t="shared" si="16"/>
        <v>1</v>
      </c>
      <c r="I101" s="39"/>
      <c r="K101" s="12"/>
    </row>
    <row r="102" spans="1:12" ht="13.2" x14ac:dyDescent="0.25">
      <c r="B102" s="12" t="s">
        <v>89</v>
      </c>
      <c r="E102" s="12">
        <v>1</v>
      </c>
      <c r="F102" s="12">
        <f t="shared" si="16"/>
        <v>1</v>
      </c>
      <c r="I102" s="39"/>
      <c r="K102" s="12"/>
    </row>
    <row r="103" spans="1:12" ht="13.8" thickBot="1" x14ac:dyDescent="0.3">
      <c r="B103" s="12" t="s">
        <v>90</v>
      </c>
      <c r="E103" s="12">
        <v>1</v>
      </c>
      <c r="F103" s="12">
        <f t="shared" si="16"/>
        <v>1</v>
      </c>
      <c r="I103" s="40"/>
      <c r="K103" s="12"/>
    </row>
    <row r="104" spans="1:12" ht="13.8" thickBot="1" x14ac:dyDescent="0.3">
      <c r="K104" s="12"/>
    </row>
    <row r="105" spans="1:12" ht="13.8" thickBot="1" x14ac:dyDescent="0.3">
      <c r="A105" s="9">
        <v>20</v>
      </c>
      <c r="B105" s="9" t="s">
        <v>91</v>
      </c>
      <c r="C105" s="9"/>
      <c r="D105" s="9"/>
      <c r="E105" s="9"/>
      <c r="F105" s="9"/>
      <c r="G105" s="9">
        <f>SUM(C106:C107)</f>
        <v>3</v>
      </c>
      <c r="H105" s="9">
        <f>SUM(F106:F107)</f>
        <v>3</v>
      </c>
      <c r="I105" s="10">
        <f>SUMIFS(F106:F107,I106:I107,"x")</f>
        <v>0</v>
      </c>
      <c r="J105" s="44"/>
      <c r="K105" s="9">
        <f>IF(J105="x",I105,0)</f>
        <v>0</v>
      </c>
    </row>
    <row r="106" spans="1:12" ht="13.2" x14ac:dyDescent="0.25">
      <c r="B106" s="12" t="s">
        <v>92</v>
      </c>
      <c r="C106" s="12">
        <v>1</v>
      </c>
      <c r="F106" s="12">
        <f t="shared" ref="F106:F107" si="17">IF(N(E106),E106,SUM(C106:D106))</f>
        <v>1</v>
      </c>
      <c r="I106" s="38"/>
      <c r="K106" s="12"/>
      <c r="L106" s="18"/>
    </row>
    <row r="107" spans="1:12" ht="13.8" thickBot="1" x14ac:dyDescent="0.3">
      <c r="B107" s="12" t="s">
        <v>93</v>
      </c>
      <c r="C107" s="12">
        <v>2</v>
      </c>
      <c r="F107" s="12">
        <f t="shared" si="17"/>
        <v>2</v>
      </c>
      <c r="I107" s="40"/>
      <c r="K107" s="12"/>
    </row>
    <row r="108" spans="1:12" ht="13.2" x14ac:dyDescent="0.25">
      <c r="K108" s="12"/>
    </row>
    <row r="109" spans="1:12" ht="13.8" thickBot="1" x14ac:dyDescent="0.3">
      <c r="A109" s="9">
        <v>21</v>
      </c>
      <c r="B109" s="9" t="s">
        <v>94</v>
      </c>
      <c r="C109" s="9"/>
      <c r="D109" s="9"/>
      <c r="E109" s="9"/>
      <c r="F109" s="9"/>
      <c r="G109" s="9">
        <f>SUM(C110:C117)</f>
        <v>0</v>
      </c>
      <c r="H109" s="9"/>
      <c r="I109" s="10"/>
      <c r="J109" s="11"/>
      <c r="K109" s="9"/>
    </row>
    <row r="110" spans="1:12" ht="14.4" thickBot="1" x14ac:dyDescent="0.3">
      <c r="B110" s="9" t="s">
        <v>95</v>
      </c>
      <c r="C110" s="9"/>
      <c r="D110" s="9"/>
      <c r="E110" s="9"/>
      <c r="F110" s="9"/>
      <c r="G110" s="9"/>
      <c r="H110" s="21">
        <f>MAX(F111:F112)</f>
        <v>2</v>
      </c>
      <c r="I110" s="16">
        <f t="array" ref="I110">MAX(IF(I111:I112="x",F111:F112))</f>
        <v>0</v>
      </c>
      <c r="J110" s="44"/>
      <c r="K110" s="9">
        <f>IF(J110="x",I110,0)</f>
        <v>0</v>
      </c>
    </row>
    <row r="111" spans="1:12" ht="13.2" x14ac:dyDescent="0.25">
      <c r="B111" s="12" t="s">
        <v>96</v>
      </c>
      <c r="E111" s="12">
        <v>1</v>
      </c>
      <c r="F111" s="12">
        <f t="shared" ref="F111:F112" si="18">IF(N(E111),E111,SUM(C111:E111))</f>
        <v>1</v>
      </c>
      <c r="I111" s="38"/>
      <c r="K111" s="12"/>
      <c r="L111" s="18"/>
    </row>
    <row r="112" spans="1:12" ht="13.8" thickBot="1" x14ac:dyDescent="0.3">
      <c r="B112" s="12" t="s">
        <v>97</v>
      </c>
      <c r="E112" s="12">
        <v>2</v>
      </c>
      <c r="F112" s="12">
        <f t="shared" si="18"/>
        <v>2</v>
      </c>
      <c r="I112" s="40"/>
      <c r="K112" s="12"/>
    </row>
    <row r="113" spans="1:12" ht="14.4" thickBot="1" x14ac:dyDescent="0.3">
      <c r="B113" s="22" t="s">
        <v>98</v>
      </c>
      <c r="C113" s="9"/>
      <c r="D113" s="9"/>
      <c r="E113" s="9"/>
      <c r="F113" s="9"/>
      <c r="G113" s="9"/>
      <c r="H113" s="21">
        <f>F114</f>
        <v>3</v>
      </c>
      <c r="I113" s="23">
        <f>IF(I114="x",F114,0)</f>
        <v>0</v>
      </c>
      <c r="J113" s="44"/>
      <c r="K113" s="9">
        <f>IF(J113="x",I113,0)</f>
        <v>0</v>
      </c>
    </row>
    <row r="114" spans="1:12" ht="13.8" thickBot="1" x14ac:dyDescent="0.3">
      <c r="B114" s="12" t="s">
        <v>99</v>
      </c>
      <c r="E114" s="12">
        <v>3</v>
      </c>
      <c r="F114" s="12">
        <f>IF(N(E114),E114,SUM(C114:E114))</f>
        <v>3</v>
      </c>
      <c r="I114" s="41"/>
      <c r="K114" s="12"/>
    </row>
    <row r="115" spans="1:12" ht="14.4" thickBot="1" x14ac:dyDescent="0.3">
      <c r="B115" s="9" t="s">
        <v>100</v>
      </c>
      <c r="C115" s="9"/>
      <c r="D115" s="9"/>
      <c r="E115" s="9"/>
      <c r="F115" s="9"/>
      <c r="G115" s="9"/>
      <c r="H115" s="21">
        <f>MAX(F116:F117)</f>
        <v>2</v>
      </c>
      <c r="I115" s="16">
        <f t="array" ref="I115">MAX(IF(I116:I117="x",F116:F117))</f>
        <v>0</v>
      </c>
      <c r="J115" s="44"/>
      <c r="K115" s="9">
        <f>IF(J115="x",I115,0)</f>
        <v>0</v>
      </c>
    </row>
    <row r="116" spans="1:12" ht="26.4" x14ac:dyDescent="0.25">
      <c r="B116" s="24" t="s">
        <v>119</v>
      </c>
      <c r="E116" s="12">
        <v>2</v>
      </c>
      <c r="F116" s="12">
        <f t="shared" ref="F116:F117" si="19">IF(N(E116),E116,SUM(C116:E116))</f>
        <v>2</v>
      </c>
      <c r="I116" s="38"/>
      <c r="K116" s="12"/>
      <c r="L116" s="18"/>
    </row>
    <row r="117" spans="1:12" ht="13.8" thickBot="1" x14ac:dyDescent="0.3">
      <c r="B117" s="24" t="s">
        <v>120</v>
      </c>
      <c r="E117" s="12">
        <v>2</v>
      </c>
      <c r="F117" s="12">
        <f t="shared" si="19"/>
        <v>2</v>
      </c>
      <c r="I117" s="40"/>
      <c r="K117" s="12"/>
    </row>
    <row r="118" spans="1:12" ht="13.8" thickBot="1" x14ac:dyDescent="0.3">
      <c r="I118" s="27"/>
      <c r="K118" s="12"/>
    </row>
    <row r="119" spans="1:12" ht="14.4" thickBot="1" x14ac:dyDescent="0.3">
      <c r="A119" s="9">
        <v>22</v>
      </c>
      <c r="B119" s="9" t="s">
        <v>101</v>
      </c>
      <c r="C119" s="9"/>
      <c r="D119" s="9"/>
      <c r="E119" s="9"/>
      <c r="F119" s="9"/>
      <c r="G119" s="9">
        <f>SUM(C120:C122)</f>
        <v>0</v>
      </c>
      <c r="H119" s="25">
        <f>MAX(F120:F122)</f>
        <v>3</v>
      </c>
      <c r="I119" s="16">
        <f t="array" ref="I119">MAX(IF(I120:I121="x",F120:F121))</f>
        <v>0</v>
      </c>
      <c r="J119" s="44"/>
      <c r="K119" s="9">
        <f>IF(J119="x",I119,0)</f>
        <v>0</v>
      </c>
    </row>
    <row r="120" spans="1:12" ht="13.2" x14ac:dyDescent="0.25">
      <c r="B120" s="12" t="s">
        <v>102</v>
      </c>
      <c r="E120" s="26">
        <v>3</v>
      </c>
      <c r="F120" s="26">
        <f t="shared" ref="F120:F121" si="20">IF(N(E120),E120,SUM(C120:E120))</f>
        <v>3</v>
      </c>
      <c r="I120" s="38"/>
      <c r="K120" s="12"/>
      <c r="L120" s="18"/>
    </row>
    <row r="121" spans="1:12" ht="13.8" thickBot="1" x14ac:dyDescent="0.3">
      <c r="B121" s="12" t="s">
        <v>103</v>
      </c>
      <c r="E121" s="12">
        <v>1</v>
      </c>
      <c r="F121" s="12">
        <f t="shared" si="20"/>
        <v>1</v>
      </c>
      <c r="I121" s="40"/>
      <c r="K121" s="12"/>
    </row>
    <row r="122" spans="1:12" ht="13.8" thickBot="1" x14ac:dyDescent="0.3">
      <c r="K122" s="12"/>
    </row>
    <row r="123" spans="1:12" ht="14.4" thickBot="1" x14ac:dyDescent="0.3">
      <c r="A123" s="9">
        <v>23</v>
      </c>
      <c r="B123" s="9" t="s">
        <v>104</v>
      </c>
      <c r="C123" s="9"/>
      <c r="D123" s="9"/>
      <c r="E123" s="9"/>
      <c r="F123" s="9"/>
      <c r="G123" s="9">
        <f>SUM(C124:C126)</f>
        <v>0</v>
      </c>
      <c r="H123" s="9">
        <f>SUM(F124:F126)</f>
        <v>8</v>
      </c>
      <c r="I123" s="16">
        <f>IF(ISNUMBER(I124),MIN(I124,F124),0) + IF(ISNUMBER(I125),MIN(I125,F125),0)</f>
        <v>0</v>
      </c>
      <c r="J123" s="44"/>
      <c r="K123" s="9">
        <f>IF(J123="x",I123,0)</f>
        <v>0</v>
      </c>
      <c r="L123" s="18"/>
    </row>
    <row r="124" spans="1:12" ht="26.4" x14ac:dyDescent="0.25">
      <c r="B124" s="12" t="s">
        <v>129</v>
      </c>
      <c r="F124" s="12">
        <v>5</v>
      </c>
      <c r="I124" s="38"/>
      <c r="K124" s="12"/>
      <c r="L124" s="18"/>
    </row>
    <row r="125" spans="1:12" ht="13.8" thickBot="1" x14ac:dyDescent="0.3">
      <c r="B125" s="12" t="s">
        <v>130</v>
      </c>
      <c r="F125" s="12">
        <v>3</v>
      </c>
      <c r="I125" s="56"/>
      <c r="K125" s="12"/>
    </row>
    <row r="126" spans="1:12" ht="13.8" thickBot="1" x14ac:dyDescent="0.3">
      <c r="K126" s="12"/>
    </row>
    <row r="127" spans="1:12" ht="14.4" thickBot="1" x14ac:dyDescent="0.3">
      <c r="A127" s="9">
        <v>24</v>
      </c>
      <c r="B127" s="9" t="s">
        <v>105</v>
      </c>
      <c r="C127" s="9">
        <v>1</v>
      </c>
      <c r="D127" s="9"/>
      <c r="E127" s="9"/>
      <c r="F127" s="9"/>
      <c r="G127" s="9">
        <v>1</v>
      </c>
      <c r="H127" s="9">
        <v>1</v>
      </c>
      <c r="I127" s="23">
        <f>IF(COUNTIF(I128:I130,"x")=3,1,0)</f>
        <v>0</v>
      </c>
      <c r="J127" s="44"/>
      <c r="K127" s="9">
        <f>IF(J127="x",I127,0)</f>
        <v>0</v>
      </c>
    </row>
    <row r="128" spans="1:12" ht="13.2" x14ac:dyDescent="0.25">
      <c r="B128" s="12" t="s">
        <v>106</v>
      </c>
      <c r="C128" s="12">
        <v>0</v>
      </c>
      <c r="F128" s="12">
        <f t="shared" ref="F128:F131" si="21">IF(N(E128),E128,SUM(C128:D128))</f>
        <v>0</v>
      </c>
      <c r="I128" s="38"/>
      <c r="K128" s="12"/>
      <c r="L128" s="18"/>
    </row>
    <row r="129" spans="1:11" ht="13.2" x14ac:dyDescent="0.25">
      <c r="B129" s="12" t="s">
        <v>107</v>
      </c>
      <c r="C129" s="12">
        <v>0</v>
      </c>
      <c r="F129" s="12">
        <f t="shared" si="21"/>
        <v>0</v>
      </c>
      <c r="I129" s="39"/>
      <c r="K129" s="12"/>
    </row>
    <row r="130" spans="1:11" ht="13.2" x14ac:dyDescent="0.25">
      <c r="B130" s="12" t="s">
        <v>108</v>
      </c>
      <c r="C130" s="12">
        <v>0</v>
      </c>
      <c r="F130" s="12">
        <f t="shared" si="21"/>
        <v>0</v>
      </c>
      <c r="I130" s="39"/>
      <c r="K130" s="12"/>
    </row>
    <row r="131" spans="1:11" ht="13.8" thickBot="1" x14ac:dyDescent="0.3">
      <c r="B131" s="12" t="s">
        <v>109</v>
      </c>
      <c r="C131" s="12">
        <v>0</v>
      </c>
      <c r="F131" s="12">
        <f t="shared" si="21"/>
        <v>0</v>
      </c>
      <c r="I131" s="40"/>
      <c r="K131" s="12"/>
    </row>
    <row r="132" spans="1:11" ht="13.8" thickBot="1" x14ac:dyDescent="0.3">
      <c r="I132" s="27"/>
      <c r="K132" s="12"/>
    </row>
    <row r="133" spans="1:11" ht="27" thickBot="1" x14ac:dyDescent="0.3">
      <c r="A133" s="9">
        <v>25</v>
      </c>
      <c r="B133" s="9" t="s">
        <v>110</v>
      </c>
      <c r="C133" s="9">
        <v>0</v>
      </c>
      <c r="D133" s="9"/>
      <c r="E133" s="9"/>
      <c r="F133" s="9"/>
      <c r="G133" s="9">
        <f>C133</f>
        <v>0</v>
      </c>
      <c r="H133" s="9">
        <f>F133</f>
        <v>0</v>
      </c>
      <c r="I133" s="42"/>
      <c r="J133" s="43"/>
      <c r="K133" s="9">
        <f>I133</f>
        <v>0</v>
      </c>
    </row>
    <row r="134" spans="1:11" ht="12.75" customHeight="1" x14ac:dyDescent="0.25">
      <c r="I134" s="37"/>
    </row>
    <row r="135" spans="1:11" ht="14.4" thickBot="1" x14ac:dyDescent="0.3">
      <c r="E135" s="28"/>
      <c r="I135" s="27" t="s">
        <v>127</v>
      </c>
      <c r="K135" s="48"/>
    </row>
    <row r="136" spans="1:11" ht="13.2" x14ac:dyDescent="0.25">
      <c r="G136" s="12"/>
      <c r="H136" s="12"/>
      <c r="I136" s="58"/>
      <c r="J136" s="59"/>
      <c r="K136" s="60"/>
    </row>
    <row r="137" spans="1:11" ht="13.2" x14ac:dyDescent="0.25">
      <c r="G137" s="12"/>
      <c r="I137" s="61"/>
      <c r="J137" s="62"/>
      <c r="K137" s="63"/>
    </row>
    <row r="138" spans="1:11" ht="13.8" x14ac:dyDescent="0.25">
      <c r="A138" s="51" t="s">
        <v>111</v>
      </c>
      <c r="B138" s="52"/>
      <c r="H138" s="29"/>
      <c r="I138" s="61"/>
      <c r="J138" s="62"/>
      <c r="K138" s="63"/>
    </row>
    <row r="139" spans="1:11" ht="13.2" x14ac:dyDescent="0.25">
      <c r="B139" s="51" t="s">
        <v>112</v>
      </c>
      <c r="C139" s="52"/>
      <c r="D139" s="52"/>
      <c r="E139" s="52"/>
      <c r="F139" s="52"/>
      <c r="G139" s="52"/>
      <c r="H139" s="52"/>
      <c r="I139" s="61"/>
      <c r="J139" s="62"/>
      <c r="K139" s="63"/>
    </row>
    <row r="140" spans="1:11" ht="13.2" x14ac:dyDescent="0.25">
      <c r="B140" s="51" t="s">
        <v>113</v>
      </c>
      <c r="C140" s="52"/>
      <c r="D140" s="52"/>
      <c r="E140" s="52"/>
      <c r="F140" s="52"/>
      <c r="G140" s="52"/>
      <c r="H140" s="52"/>
      <c r="I140" s="61"/>
      <c r="J140" s="62"/>
      <c r="K140" s="63"/>
    </row>
    <row r="141" spans="1:11" ht="13.2" x14ac:dyDescent="0.25">
      <c r="B141" s="51" t="s">
        <v>114</v>
      </c>
      <c r="C141" s="52"/>
      <c r="D141" s="52"/>
      <c r="E141" s="52"/>
      <c r="F141" s="52"/>
      <c r="G141" s="52"/>
      <c r="H141" s="52"/>
      <c r="I141" s="61"/>
      <c r="J141" s="62"/>
      <c r="K141" s="63"/>
    </row>
    <row r="142" spans="1:11" ht="13.8" thickBot="1" x14ac:dyDescent="0.3">
      <c r="B142" s="51" t="s">
        <v>115</v>
      </c>
      <c r="C142" s="52"/>
      <c r="D142" s="52"/>
      <c r="E142" s="52"/>
      <c r="F142" s="52"/>
      <c r="G142" s="52"/>
      <c r="H142" s="52"/>
      <c r="I142" s="64"/>
      <c r="J142" s="65"/>
      <c r="K142" s="66"/>
    </row>
    <row r="143" spans="1:11" ht="13.2" x14ac:dyDescent="0.25">
      <c r="B143" s="51" t="s">
        <v>116</v>
      </c>
      <c r="C143" s="52"/>
      <c r="D143" s="52"/>
      <c r="E143" s="52"/>
      <c r="F143" s="52"/>
      <c r="G143" s="52"/>
      <c r="H143" s="52"/>
      <c r="I143" s="17"/>
      <c r="J143" s="30"/>
      <c r="K143" s="31"/>
    </row>
    <row r="144" spans="1:11" ht="13.2" x14ac:dyDescent="0.25">
      <c r="B144" s="53" t="s">
        <v>117</v>
      </c>
      <c r="C144" s="52"/>
      <c r="D144" s="52"/>
      <c r="E144" s="52"/>
      <c r="F144" s="52"/>
      <c r="G144" s="52"/>
      <c r="H144" s="52"/>
      <c r="I144" s="32"/>
      <c r="J144" s="33"/>
      <c r="K144" s="34"/>
    </row>
    <row r="145" spans="2:11" ht="13.2" x14ac:dyDescent="0.25">
      <c r="B145" s="53" t="s">
        <v>118</v>
      </c>
      <c r="C145" s="52"/>
      <c r="D145" s="52"/>
      <c r="E145" s="52"/>
      <c r="F145" s="52"/>
      <c r="G145" s="52"/>
      <c r="H145" s="52"/>
      <c r="I145" s="32"/>
      <c r="J145" s="35"/>
      <c r="K145" s="36"/>
    </row>
    <row r="147" spans="2:11" ht="26.4" x14ac:dyDescent="0.25">
      <c r="B147" s="67" t="s">
        <v>131</v>
      </c>
    </row>
    <row r="148" spans="2:11" ht="12.75" customHeight="1" x14ac:dyDescent="0.25">
      <c r="B148" s="57"/>
    </row>
    <row r="149" spans="2:11" ht="12.75" customHeight="1" x14ac:dyDescent="0.25">
      <c r="B149" s="57"/>
    </row>
    <row r="150" spans="2:11" ht="12.75" customHeight="1" x14ac:dyDescent="0.25">
      <c r="B150" s="57"/>
    </row>
    <row r="151" spans="2:11" ht="12.75" customHeight="1" x14ac:dyDescent="0.25">
      <c r="B151" s="57"/>
    </row>
  </sheetData>
  <sheetProtection selectLockedCells="1"/>
  <mergeCells count="12">
    <mergeCell ref="J1:K1"/>
    <mergeCell ref="B143:H143"/>
    <mergeCell ref="B144:H144"/>
    <mergeCell ref="B145:H145"/>
    <mergeCell ref="A138:B138"/>
    <mergeCell ref="B139:H139"/>
    <mergeCell ref="B140:H140"/>
    <mergeCell ref="B141:H141"/>
    <mergeCell ref="B142:H142"/>
    <mergeCell ref="C1:D1"/>
    <mergeCell ref="E1:H1"/>
    <mergeCell ref="I136:K142"/>
  </mergeCells>
  <conditionalFormatting sqref="K4">
    <cfRule type="cellIs" dxfId="221" priority="171" operator="greaterThan">
      <formula>0</formula>
    </cfRule>
  </conditionalFormatting>
  <conditionalFormatting sqref="I67">
    <cfRule type="cellIs" dxfId="220" priority="169" operator="notEqual">
      <formula>"x"</formula>
    </cfRule>
  </conditionalFormatting>
  <conditionalFormatting sqref="K15">
    <cfRule type="cellIs" dxfId="219" priority="158" operator="greaterThan">
      <formula>0</formula>
    </cfRule>
  </conditionalFormatting>
  <conditionalFormatting sqref="K22">
    <cfRule type="cellIs" dxfId="218" priority="157" operator="greaterThan">
      <formula>0</formula>
    </cfRule>
  </conditionalFormatting>
  <conditionalFormatting sqref="K26">
    <cfRule type="cellIs" dxfId="217" priority="156" operator="greaterThan">
      <formula>0</formula>
    </cfRule>
  </conditionalFormatting>
  <conditionalFormatting sqref="K32">
    <cfRule type="cellIs" dxfId="216" priority="155" operator="greaterThan">
      <formula>0</formula>
    </cfRule>
  </conditionalFormatting>
  <conditionalFormatting sqref="K37">
    <cfRule type="cellIs" dxfId="215" priority="154" operator="greaterThan">
      <formula>0</formula>
    </cfRule>
  </conditionalFormatting>
  <conditionalFormatting sqref="K42">
    <cfRule type="cellIs" dxfId="214" priority="153" operator="greaterThan">
      <formula>0</formula>
    </cfRule>
  </conditionalFormatting>
  <conditionalFormatting sqref="K46">
    <cfRule type="cellIs" dxfId="213" priority="152" operator="greaterThan">
      <formula>0</formula>
    </cfRule>
  </conditionalFormatting>
  <conditionalFormatting sqref="K51">
    <cfRule type="cellIs" dxfId="212" priority="151" operator="greaterThan">
      <formula>0</formula>
    </cfRule>
  </conditionalFormatting>
  <conditionalFormatting sqref="K55">
    <cfRule type="cellIs" dxfId="211" priority="150" operator="greaterThan">
      <formula>0</formula>
    </cfRule>
  </conditionalFormatting>
  <conditionalFormatting sqref="K60">
    <cfRule type="cellIs" dxfId="210" priority="149" operator="greaterThan">
      <formula>0</formula>
    </cfRule>
  </conditionalFormatting>
  <conditionalFormatting sqref="K66">
    <cfRule type="cellIs" dxfId="209" priority="148" operator="greaterThan">
      <formula>0</formula>
    </cfRule>
  </conditionalFormatting>
  <conditionalFormatting sqref="K73">
    <cfRule type="cellIs" dxfId="208" priority="147" operator="greaterThan">
      <formula>0</formula>
    </cfRule>
  </conditionalFormatting>
  <conditionalFormatting sqref="K78">
    <cfRule type="cellIs" dxfId="207" priority="146" operator="greaterThan">
      <formula>0</formula>
    </cfRule>
  </conditionalFormatting>
  <conditionalFormatting sqref="K82">
    <cfRule type="cellIs" dxfId="206" priority="145" operator="greaterThan">
      <formula>0</formula>
    </cfRule>
  </conditionalFormatting>
  <conditionalFormatting sqref="K86">
    <cfRule type="cellIs" dxfId="205" priority="144" operator="greaterThan">
      <formula>0</formula>
    </cfRule>
  </conditionalFormatting>
  <conditionalFormatting sqref="K93">
    <cfRule type="cellIs" dxfId="204" priority="143" operator="greaterThan">
      <formula>0</formula>
    </cfRule>
  </conditionalFormatting>
  <conditionalFormatting sqref="K99">
    <cfRule type="cellIs" dxfId="203" priority="142" operator="greaterThan">
      <formula>0</formula>
    </cfRule>
  </conditionalFormatting>
  <conditionalFormatting sqref="K105">
    <cfRule type="cellIs" dxfId="202" priority="141" operator="greaterThan">
      <formula>0</formula>
    </cfRule>
  </conditionalFormatting>
  <conditionalFormatting sqref="K109">
    <cfRule type="cellIs" dxfId="201" priority="139" operator="greaterThan">
      <formula>0</formula>
    </cfRule>
  </conditionalFormatting>
  <conditionalFormatting sqref="K110">
    <cfRule type="cellIs" dxfId="200" priority="138" operator="greaterThan">
      <formula>0</formula>
    </cfRule>
  </conditionalFormatting>
  <conditionalFormatting sqref="K113">
    <cfRule type="cellIs" dxfId="199" priority="137" operator="greaterThan">
      <formula>0</formula>
    </cfRule>
  </conditionalFormatting>
  <conditionalFormatting sqref="K115">
    <cfRule type="cellIs" dxfId="198" priority="136" operator="greaterThan">
      <formula>0</formula>
    </cfRule>
  </conditionalFormatting>
  <conditionalFormatting sqref="K119">
    <cfRule type="cellIs" dxfId="197" priority="135" operator="greaterThan">
      <formula>0</formula>
    </cfRule>
  </conditionalFormatting>
  <conditionalFormatting sqref="K123">
    <cfRule type="cellIs" dxfId="196" priority="134" operator="greaterThan">
      <formula>0</formula>
    </cfRule>
  </conditionalFormatting>
  <conditionalFormatting sqref="K127">
    <cfRule type="cellIs" dxfId="195" priority="133" operator="greaterThan">
      <formula>0</formula>
    </cfRule>
  </conditionalFormatting>
  <conditionalFormatting sqref="I67:I71">
    <cfRule type="expression" dxfId="194" priority="131">
      <formula>OR($I$67="x",$I$68="x",$I$69="x",$I$70="x",$I$71="x")</formula>
    </cfRule>
  </conditionalFormatting>
  <conditionalFormatting sqref="I61">
    <cfRule type="cellIs" dxfId="193" priority="130" operator="notEqual">
      <formula>"x"</formula>
    </cfRule>
  </conditionalFormatting>
  <conditionalFormatting sqref="I61">
    <cfRule type="expression" dxfId="192" priority="129">
      <formula>OR($I$67="x",$I$68="x",$I$69="x",$I$70="x",$I$71="x")</formula>
    </cfRule>
  </conditionalFormatting>
  <conditionalFormatting sqref="I61:I64">
    <cfRule type="expression" dxfId="191" priority="128">
      <formula>OR($I$61="x",$I$62="x",$I$63="x",$I$64="x")</formula>
    </cfRule>
  </conditionalFormatting>
  <conditionalFormatting sqref="I57:I58">
    <cfRule type="expression" dxfId="190" priority="127">
      <formula>OR($I$56="x",$I$57="x",$I$58="x")</formula>
    </cfRule>
  </conditionalFormatting>
  <conditionalFormatting sqref="I56">
    <cfRule type="cellIs" dxfId="189" priority="126" operator="notEqual">
      <formula>"x"</formula>
    </cfRule>
  </conditionalFormatting>
  <conditionalFormatting sqref="I56">
    <cfRule type="expression" dxfId="188" priority="124">
      <formula>OR($I$56="x",$I$57="x",$I$58="x")</formula>
    </cfRule>
  </conditionalFormatting>
  <conditionalFormatting sqref="I74">
    <cfRule type="cellIs" dxfId="187" priority="123" operator="notEqual">
      <formula>"x"</formula>
    </cfRule>
  </conditionalFormatting>
  <conditionalFormatting sqref="I74:I76">
    <cfRule type="expression" dxfId="186" priority="121">
      <formula>OR($I$74="x",$I$75="x",$I$76="x")</formula>
    </cfRule>
  </conditionalFormatting>
  <conditionalFormatting sqref="I53">
    <cfRule type="expression" dxfId="185" priority="120">
      <formula>OR($I$52="x",$I$53="x")</formula>
    </cfRule>
  </conditionalFormatting>
  <conditionalFormatting sqref="I52">
    <cfRule type="cellIs" dxfId="184" priority="119" operator="notEqual">
      <formula>"x"</formula>
    </cfRule>
  </conditionalFormatting>
  <conditionalFormatting sqref="I52">
    <cfRule type="expression" dxfId="183" priority="118">
      <formula>OR($I$52="x",$I$53="x")</formula>
    </cfRule>
  </conditionalFormatting>
  <conditionalFormatting sqref="I44">
    <cfRule type="expression" dxfId="182" priority="117">
      <formula>OR($I$43="x",$I$44="x")</formula>
    </cfRule>
  </conditionalFormatting>
  <conditionalFormatting sqref="I43">
    <cfRule type="cellIs" dxfId="181" priority="116" operator="notEqual">
      <formula>"x"</formula>
    </cfRule>
  </conditionalFormatting>
  <conditionalFormatting sqref="I43">
    <cfRule type="expression" dxfId="180" priority="115">
      <formula>OR($I$43="x",$I$44="x")</formula>
    </cfRule>
  </conditionalFormatting>
  <conditionalFormatting sqref="I24">
    <cfRule type="expression" dxfId="179" priority="114">
      <formula>OR($I$23="x",$I$24="x")</formula>
    </cfRule>
  </conditionalFormatting>
  <conditionalFormatting sqref="I23">
    <cfRule type="cellIs" dxfId="178" priority="113" operator="notEqual">
      <formula>"x"</formula>
    </cfRule>
  </conditionalFormatting>
  <conditionalFormatting sqref="I23">
    <cfRule type="expression" dxfId="177" priority="112">
      <formula>OR($I$23="x",$I$24="x")</formula>
    </cfRule>
  </conditionalFormatting>
  <conditionalFormatting sqref="I80">
    <cfRule type="expression" dxfId="176" priority="111">
      <formula>OR($I$79="x",$I$80="x")</formula>
    </cfRule>
  </conditionalFormatting>
  <conditionalFormatting sqref="I79">
    <cfRule type="cellIs" dxfId="175" priority="110" operator="notEqual">
      <formula>"x"</formula>
    </cfRule>
  </conditionalFormatting>
  <conditionalFormatting sqref="I79">
    <cfRule type="expression" dxfId="174" priority="109">
      <formula>OR($I$79="x",$I$80="x")</formula>
    </cfRule>
  </conditionalFormatting>
  <conditionalFormatting sqref="I84">
    <cfRule type="cellIs" dxfId="173" priority="107" operator="notEqual">
      <formula>"x"</formula>
    </cfRule>
    <cfRule type="expression" dxfId="172" priority="108">
      <formula>OR($I$83="x",$I$84="x")</formula>
    </cfRule>
  </conditionalFormatting>
  <conditionalFormatting sqref="I83">
    <cfRule type="expression" dxfId="171" priority="106">
      <formula>OR($I$83="x",$I$84="x")</formula>
    </cfRule>
  </conditionalFormatting>
  <conditionalFormatting sqref="I94">
    <cfRule type="cellIs" dxfId="170" priority="105" operator="notEqual">
      <formula>"x"</formula>
    </cfRule>
  </conditionalFormatting>
  <conditionalFormatting sqref="I94:I97">
    <cfRule type="expression" dxfId="169" priority="103">
      <formula>OR($I$94="x",$I$95="x",$I$96="x",$I$97="x")</formula>
    </cfRule>
  </conditionalFormatting>
  <conditionalFormatting sqref="I100:I103">
    <cfRule type="expression" dxfId="168" priority="100">
      <formula>OR($I$100="x",$I$101="x",$I$102="x",$I$103="x")</formula>
    </cfRule>
  </conditionalFormatting>
  <conditionalFormatting sqref="I106">
    <cfRule type="cellIs" dxfId="167" priority="98" stopIfTrue="1" operator="notEqual">
      <formula>"x"</formula>
    </cfRule>
  </conditionalFormatting>
  <conditionalFormatting sqref="I106">
    <cfRule type="expression" dxfId="166" priority="99">
      <formula>TRUE</formula>
    </cfRule>
  </conditionalFormatting>
  <conditionalFormatting sqref="I107">
    <cfRule type="cellIs" dxfId="165" priority="96" stopIfTrue="1" operator="notEqual">
      <formula>"x"</formula>
    </cfRule>
  </conditionalFormatting>
  <conditionalFormatting sqref="I107">
    <cfRule type="expression" dxfId="164" priority="97">
      <formula>TRUE</formula>
    </cfRule>
  </conditionalFormatting>
  <conditionalFormatting sqref="I111">
    <cfRule type="cellIs" dxfId="163" priority="95" operator="equal">
      <formula>"x"</formula>
    </cfRule>
  </conditionalFormatting>
  <conditionalFormatting sqref="I112">
    <cfRule type="cellIs" dxfId="162" priority="94" operator="equal">
      <formula>"x"</formula>
    </cfRule>
  </conditionalFormatting>
  <conditionalFormatting sqref="I114">
    <cfRule type="cellIs" dxfId="161" priority="93" operator="equal">
      <formula>"x"</formula>
    </cfRule>
  </conditionalFormatting>
  <conditionalFormatting sqref="I120:I121">
    <cfRule type="expression" dxfId="160" priority="90">
      <formula>OR($I$120="x",$I$121="x")</formula>
    </cfRule>
  </conditionalFormatting>
  <conditionalFormatting sqref="I124:I125">
    <cfRule type="expression" dxfId="111" priority="88">
      <formula>NOT(AND(ISBLANK(I124),ISBLANK(I125)))</formula>
    </cfRule>
  </conditionalFormatting>
  <conditionalFormatting sqref="I128">
    <cfRule type="cellIs" dxfId="159" priority="84" stopIfTrue="1" operator="notEqual">
      <formula>"x"</formula>
    </cfRule>
    <cfRule type="expression" dxfId="158" priority="85">
      <formula>AND(I128="x",I129="x",I130="x")</formula>
    </cfRule>
  </conditionalFormatting>
  <conditionalFormatting sqref="I131">
    <cfRule type="cellIs" dxfId="157" priority="82" operator="equal">
      <formula>"x"</formula>
    </cfRule>
  </conditionalFormatting>
  <conditionalFormatting sqref="I116:I117">
    <cfRule type="expression" dxfId="156" priority="81">
      <formula>OR($I$116="x",$I$117="x")</formula>
    </cfRule>
  </conditionalFormatting>
  <conditionalFormatting sqref="I87:I89">
    <cfRule type="expression" dxfId="155" priority="78" stopIfTrue="1">
      <formula>OR($I$87="x",$I$88="x",$I$89="x")</formula>
    </cfRule>
  </conditionalFormatting>
  <conditionalFormatting sqref="I87">
    <cfRule type="cellIs" dxfId="154" priority="80" operator="notEqual">
      <formula>"x"</formula>
    </cfRule>
  </conditionalFormatting>
  <conditionalFormatting sqref="I90:I91">
    <cfRule type="cellIs" dxfId="153" priority="77" operator="equal">
      <formula>"x"</formula>
    </cfRule>
  </conditionalFormatting>
  <conditionalFormatting sqref="I130">
    <cfRule type="cellIs" dxfId="152" priority="75" stopIfTrue="1" operator="notEqual">
      <formula>"x"</formula>
    </cfRule>
    <cfRule type="expression" dxfId="151" priority="76">
      <formula>AND(I128="x",I129="x",I130="x")</formula>
    </cfRule>
  </conditionalFormatting>
  <conditionalFormatting sqref="I129">
    <cfRule type="cellIs" dxfId="150" priority="73" stopIfTrue="1" operator="notEqual">
      <formula>"x"</formula>
    </cfRule>
    <cfRule type="expression" dxfId="149" priority="74">
      <formula>AND(I128="x",I129="x",I130="x")</formula>
    </cfRule>
  </conditionalFormatting>
  <conditionalFormatting sqref="I47">
    <cfRule type="cellIs" dxfId="148" priority="71" stopIfTrue="1" operator="notEqual">
      <formula>"x"</formula>
    </cfRule>
    <cfRule type="expression" dxfId="147" priority="72">
      <formula>AND(I47="x",I48="x",I49="x")</formula>
    </cfRule>
  </conditionalFormatting>
  <conditionalFormatting sqref="I49">
    <cfRule type="cellIs" dxfId="146" priority="69" stopIfTrue="1" operator="notEqual">
      <formula>"x"</formula>
    </cfRule>
    <cfRule type="expression" dxfId="145" priority="70">
      <formula>AND(I47="x",I48="x",I49="x")</formula>
    </cfRule>
  </conditionalFormatting>
  <conditionalFormatting sqref="I48">
    <cfRule type="cellIs" dxfId="144" priority="67" stopIfTrue="1" operator="notEqual">
      <formula>"x"</formula>
    </cfRule>
    <cfRule type="expression" dxfId="143" priority="68">
      <formula>AND(I47="x",I48="x",I49="x")</formula>
    </cfRule>
  </conditionalFormatting>
  <conditionalFormatting sqref="I5:I13">
    <cfRule type="cellIs" dxfId="142" priority="57" operator="notEqual">
      <formula>"x"</formula>
    </cfRule>
  </conditionalFormatting>
  <conditionalFormatting sqref="I5">
    <cfRule type="expression" dxfId="141" priority="172" stopIfTrue="1">
      <formula>AND(I5="x",I6="x",I7="x",I8="x",I9="x",I10="x",I11="x",I12="x",I13="x")</formula>
    </cfRule>
  </conditionalFormatting>
  <conditionalFormatting sqref="I6">
    <cfRule type="expression" dxfId="140" priority="173">
      <formula>AND(I5="x",I6="x",I7="x",I8="x",I9="x",I10="x",I11="x",I12="x",I13="x")</formula>
    </cfRule>
  </conditionalFormatting>
  <conditionalFormatting sqref="I7">
    <cfRule type="expression" dxfId="139" priority="174">
      <formula>AND(I5="x",I6="x",I7="x",I8="x",I9="x",I10="x",I11="x",I12="x",I13="x")</formula>
    </cfRule>
  </conditionalFormatting>
  <conditionalFormatting sqref="I8">
    <cfRule type="expression" dxfId="138" priority="175">
      <formula>AND(I5="x",I6="x",I7="x",I8="x",I9="x",I10="x",I11="x",I12="x",I13="x")</formula>
    </cfRule>
  </conditionalFormatting>
  <conditionalFormatting sqref="I9">
    <cfRule type="expression" dxfId="137" priority="176">
      <formula>AND(I5="x",I6="x",I7="x",I8="x",I9="x",I10="x",I11="x",I12="x",I13="x")</formula>
    </cfRule>
  </conditionalFormatting>
  <conditionalFormatting sqref="I10">
    <cfRule type="expression" dxfId="136" priority="177">
      <formula>AND(I5="x",I6="x",I7="x",I8="x",I9="x",I10="x",I11="x",I12="x",I13="x")</formula>
    </cfRule>
  </conditionalFormatting>
  <conditionalFormatting sqref="I11">
    <cfRule type="expression" dxfId="135" priority="178">
      <formula>AND(I5="x",I6="x",I7="x",I8="x",I9="x",I10="x",I11="x",I12="x",I13="x")</formula>
    </cfRule>
  </conditionalFormatting>
  <conditionalFormatting sqref="I12">
    <cfRule type="expression" dxfId="134" priority="179">
      <formula>AND(I5="x",I6="x",I7="x",I8="x",I9="x",I10="x",I11="x",I12="x",I13="x")</formula>
    </cfRule>
  </conditionalFormatting>
  <conditionalFormatting sqref="I13">
    <cfRule type="expression" dxfId="133" priority="180">
      <formula>AND(I5="x",I6="x",I7="x",I8="x",I9="x",I10="x",I11="x",I12="x",I13="x")</formula>
    </cfRule>
  </conditionalFormatting>
  <conditionalFormatting sqref="I16">
    <cfRule type="cellIs" dxfId="132" priority="27" operator="notEqual">
      <formula>"x"</formula>
    </cfRule>
    <cfRule type="cellIs" dxfId="131" priority="26" stopIfTrue="1" operator="equal">
      <formula>"x"</formula>
    </cfRule>
  </conditionalFormatting>
  <conditionalFormatting sqref="I27">
    <cfRule type="expression" dxfId="130" priority="20">
      <formula>AND(I27="x",I28="x",I29="x")</formula>
    </cfRule>
    <cfRule type="cellIs" dxfId="129" priority="21" operator="notEqual">
      <formula>"x"</formula>
    </cfRule>
  </conditionalFormatting>
  <conditionalFormatting sqref="I30">
    <cfRule type="cellIs" dxfId="128" priority="17" operator="equal">
      <formula>"x"</formula>
    </cfRule>
  </conditionalFormatting>
  <conditionalFormatting sqref="I28">
    <cfRule type="expression" dxfId="127" priority="15">
      <formula>AND(I27="x",I28="x",I29="x")</formula>
    </cfRule>
    <cfRule type="cellIs" dxfId="126" priority="16" operator="notEqual">
      <formula>"x"</formula>
    </cfRule>
  </conditionalFormatting>
  <conditionalFormatting sqref="I29">
    <cfRule type="expression" dxfId="125" priority="13">
      <formula>AND(I27="x",I28="x",I29="x")</formula>
    </cfRule>
    <cfRule type="cellIs" dxfId="124" priority="14" operator="notEqual">
      <formula>"x"</formula>
    </cfRule>
  </conditionalFormatting>
  <conditionalFormatting sqref="I35">
    <cfRule type="expression" dxfId="123" priority="12">
      <formula>I35="x"</formula>
    </cfRule>
  </conditionalFormatting>
  <conditionalFormatting sqref="I33">
    <cfRule type="expression" dxfId="122" priority="10">
      <formula>AND(I33="x",I34="x")</formula>
    </cfRule>
    <cfRule type="cellIs" dxfId="121" priority="11" operator="notEqual">
      <formula>"x"</formula>
    </cfRule>
  </conditionalFormatting>
  <conditionalFormatting sqref="I34">
    <cfRule type="expression" dxfId="120" priority="8">
      <formula>AND(I33="x",I34="x")</formula>
    </cfRule>
    <cfRule type="cellIs" dxfId="119" priority="9" operator="notEqual">
      <formula>"x"</formula>
    </cfRule>
  </conditionalFormatting>
  <conditionalFormatting sqref="I38">
    <cfRule type="cellIs" dxfId="118" priority="6" operator="equal">
      <formula>"x"</formula>
    </cfRule>
    <cfRule type="cellIs" dxfId="117" priority="7" operator="notEqual">
      <formula>"x"</formula>
    </cfRule>
  </conditionalFormatting>
  <conditionalFormatting sqref="I40">
    <cfRule type="expression" dxfId="116" priority="5">
      <formula>I40="x"</formula>
    </cfRule>
  </conditionalFormatting>
  <conditionalFormatting sqref="I39">
    <cfRule type="expression" dxfId="115" priority="4">
      <formula>I39="x"</formula>
    </cfRule>
  </conditionalFormatting>
  <conditionalFormatting sqref="K133">
    <cfRule type="cellIs" dxfId="114" priority="3" operator="greaterThan">
      <formula>0</formula>
    </cfRule>
  </conditionalFormatting>
  <conditionalFormatting sqref="I133">
    <cfRule type="cellIs" dxfId="113" priority="2" operator="greaterThan">
      <formula>0</formula>
    </cfRule>
  </conditionalFormatting>
  <conditionalFormatting sqref="I17:I20">
    <cfRule type="cellIs" dxfId="112" priority="1" operator="equal">
      <formula>"x"</formula>
    </cfRule>
  </conditionalFormatting>
  <printOptions horizontalCentered="1" gridLines="1"/>
  <pageMargins left="0.7" right="0.7" top="0.75" bottom="0.75" header="0" footer="0"/>
  <pageSetup paperSize="9" scale="57" fitToHeight="0" pageOrder="overThenDown" orientation="portrait" cellComments="atEnd" r:id="rId1"/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Bodování projektu PGR</vt:lpstr>
      <vt:lpstr>klikaci_student</vt:lpstr>
      <vt:lpstr>klikaci_ucitel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felkepet</dc:creator>
  <cp:lastModifiedBy>felkepet</cp:lastModifiedBy>
  <cp:lastPrinted>2020-05-06T21:37:45Z</cp:lastPrinted>
  <dcterms:created xsi:type="dcterms:W3CDTF">2020-05-04T22:10:16Z</dcterms:created>
  <dcterms:modified xsi:type="dcterms:W3CDTF">2020-05-12T14:24:47Z</dcterms:modified>
</cp:coreProperties>
</file>