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ience\Fizyka Techniczna\5 semestr\Układy elektroniczne\Laboratoria\cw 2\"/>
    </mc:Choice>
  </mc:AlternateContent>
  <xr:revisionPtr revIDLastSave="0" documentId="8_{769D56AF-1A81-48B8-BBE3-42006DB57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E64" i="1"/>
  <c r="E65" i="1"/>
  <c r="E66" i="1"/>
  <c r="E67" i="1"/>
  <c r="E71" i="1"/>
  <c r="E73" i="1"/>
  <c r="E75" i="1"/>
  <c r="E77" i="1"/>
  <c r="E80" i="1"/>
  <c r="D64" i="1"/>
  <c r="D65" i="1"/>
  <c r="D66" i="1"/>
  <c r="D67" i="1"/>
  <c r="D71" i="1"/>
  <c r="D73" i="1"/>
  <c r="D75" i="1"/>
  <c r="D77" i="1"/>
  <c r="D80" i="1"/>
  <c r="D63" i="1"/>
  <c r="E63" i="1"/>
  <c r="E45" i="1"/>
  <c r="E49" i="1"/>
  <c r="E54" i="1"/>
  <c r="D45" i="1"/>
  <c r="D49" i="1"/>
  <c r="D54" i="1"/>
  <c r="E38" i="1"/>
  <c r="E39" i="1"/>
  <c r="E40" i="1"/>
  <c r="E41" i="1"/>
  <c r="E37" i="1"/>
  <c r="D38" i="1"/>
  <c r="D39" i="1"/>
  <c r="D40" i="1"/>
  <c r="D41" i="1"/>
  <c r="D37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1" i="1"/>
  <c r="U6" i="1" a="1"/>
  <c r="U6" i="1" s="1"/>
  <c r="AG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E1" i="1"/>
  <c r="AF1" i="1"/>
  <c r="AG1" i="1"/>
  <c r="T1" i="1"/>
  <c r="U1" i="1"/>
  <c r="V1" i="1"/>
  <c r="W1" i="1"/>
  <c r="X1" i="1"/>
  <c r="Y1" i="1"/>
  <c r="Z1" i="1"/>
  <c r="AA1" i="1"/>
  <c r="AB1" i="1"/>
  <c r="AC1" i="1"/>
  <c r="AD1" i="1"/>
  <c r="S2" i="1"/>
  <c r="S1" i="1"/>
  <c r="AH5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B78" i="1"/>
  <c r="B77" i="1"/>
  <c r="A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52" i="1"/>
  <c r="B51" i="1"/>
  <c r="A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A24" i="1"/>
  <c r="B22" i="1"/>
  <c r="B23" i="1"/>
  <c r="B12" i="1"/>
  <c r="B13" i="1"/>
  <c r="B14" i="1"/>
  <c r="B15" i="1"/>
  <c r="B16" i="1"/>
  <c r="B17" i="1"/>
  <c r="B18" i="1"/>
  <c r="B19" i="1"/>
  <c r="B20" i="1"/>
  <c r="B21" i="1"/>
  <c r="B11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B5" i="1"/>
  <c r="B25" i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<sst xmlns="http://schemas.openxmlformats.org/spreadsheetml/2006/main" count="40" uniqueCount="34">
  <si>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A)</t>
  </si>
  <si>
    <t>ZADANIE 1</t>
  </si>
  <si>
    <t>V zasilania [V]</t>
  </si>
  <si>
    <t>V na wejściu+ [V]</t>
  </si>
  <si>
    <t>V na wyjściu+ [V]</t>
  </si>
  <si>
    <t>V na wejściu- [V]</t>
  </si>
  <si>
    <t>V na wyjściu- [V]</t>
  </si>
  <si>
    <t>B)</t>
  </si>
  <si>
    <t>czas narastania t [ns]</t>
  </si>
  <si>
    <t>C)</t>
  </si>
  <si>
    <t>5V na wejściu</t>
  </si>
  <si>
    <t>deltaV</t>
  </si>
  <si>
    <r>
      <t>deltat [</t>
    </r>
    <r>
      <rPr>
        <sz val="11"/>
        <color theme="1"/>
        <rFont val="Calibri"/>
        <family val="2"/>
        <charset val="238"/>
      </rPr>
      <t>μs</t>
    </r>
    <r>
      <rPr>
        <sz val="11"/>
        <color theme="1"/>
        <rFont val="Calibri"/>
        <family val="2"/>
        <scheme val="minor"/>
      </rPr>
      <t>]</t>
    </r>
  </si>
  <si>
    <t>D)</t>
  </si>
  <si>
    <t>czestotliwosc [Hz]</t>
  </si>
  <si>
    <t>czestotliwosc [kHz]</t>
  </si>
  <si>
    <t>amplituda wyjsciowa [mV]</t>
  </si>
  <si>
    <t>ZADANIE 2</t>
  </si>
  <si>
    <t>jednor. Ampl.wejsc. [mV]</t>
  </si>
  <si>
    <t>amplituda wyjsciowa [V]</t>
  </si>
  <si>
    <t>ZADANIE 3</t>
  </si>
  <si>
    <t>ZADANIE 4</t>
  </si>
  <si>
    <t>jednor. Ampl.wejsc. [V]</t>
  </si>
  <si>
    <t>U1</t>
  </si>
  <si>
    <t>U out</t>
  </si>
  <si>
    <t>U2=1,3V</t>
  </si>
  <si>
    <t xml:space="preserve">ZADANIE 5 </t>
  </si>
  <si>
    <t>POMINIĘTE</t>
  </si>
  <si>
    <t>ZADANIE 6</t>
  </si>
  <si>
    <t>NIE ZDĄŻYLIŚMY</t>
  </si>
  <si>
    <t>OGOLNIE TO PLYTKA ZE WZMACNIACZEM ZACZELA POKAZYWAC GLUPOTY CO FIRLEJ ZAUWAZYL PRZY CW 4</t>
  </si>
  <si>
    <t>wzmocnienie</t>
  </si>
  <si>
    <t>wzmocnienie db</t>
  </si>
  <si>
    <t>zadanie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</si>
</sst>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funkcja przenoszenia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(Arkusz1!$D$1:$R$1,Arkusz1!$B$3:$S$3)</c:f>
              <c:numCache>
                <c:formatCode>General</c:formatCode>
                <c:ptCount val="33"/>
                <c:pt idx="0">
                  <c:v>-14</c:v>
                </c:pt>
                <c:pt idx="1">
                  <c:v>-13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-7</c:v>
                </c:pt>
                <c:pt idx="8">
                  <c:v>-6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-1</c:v>
                </c:pt>
                <c:pt idx="14">
                  <c:v>-0.1</c:v>
                </c:pt>
                <c:pt idx="15">
                  <c:v>0.1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14.2</c:v>
                </c:pt>
                <c:pt idx="31" formatCode="0.00">
                  <c:v>14.5</c:v>
                </c:pt>
                <c:pt idx="32">
                  <c:v>15</c:v>
                </c:pt>
              </c:numCache>
            </c:numRef>
          </c:xVal>
          <c:yVal>
            <c:numRef>
              <c:f>(Arkusz1!$D$2:$R$2,Arkusz1!$B$4:$S$4)</c:f>
              <c:numCache>
                <c:formatCode>General</c:formatCode>
                <c:ptCount val="33"/>
                <c:pt idx="0">
                  <c:v>-12.198</c:v>
                </c:pt>
                <c:pt idx="1">
                  <c:v>-12.196999999999999</c:v>
                </c:pt>
                <c:pt idx="2">
                  <c:v>-11.8942</c:v>
                </c:pt>
                <c:pt idx="3">
                  <c:v>-10.894299999999999</c:v>
                </c:pt>
                <c:pt idx="4">
                  <c:v>-9.8948999999999998</c:v>
                </c:pt>
                <c:pt idx="5">
                  <c:v>-8.8952000000000009</c:v>
                </c:pt>
                <c:pt idx="6">
                  <c:v>-7.8958000000000004</c:v>
                </c:pt>
                <c:pt idx="7">
                  <c:v>-6.8951000000000002</c:v>
                </c:pt>
                <c:pt idx="8">
                  <c:v>-5.8966000000000003</c:v>
                </c:pt>
                <c:pt idx="9">
                  <c:v>-4.8967999999999998</c:v>
                </c:pt>
                <c:pt idx="10">
                  <c:v>-3.8974000000000002</c:v>
                </c:pt>
                <c:pt idx="11">
                  <c:v>-2.8997000000000002</c:v>
                </c:pt>
                <c:pt idx="12">
                  <c:v>-1.9001999999999999</c:v>
                </c:pt>
                <c:pt idx="13">
                  <c:v>-0.90069999999999995</c:v>
                </c:pt>
                <c:pt idx="14">
                  <c:v>-0.997</c:v>
                </c:pt>
                <c:pt idx="15" formatCode="0.00">
                  <c:v>0.21249999999999999</c:v>
                </c:pt>
                <c:pt idx="16" formatCode="0.00">
                  <c:v>1.1113</c:v>
                </c:pt>
                <c:pt idx="17" formatCode="0.00">
                  <c:v>2.1110000000000002</c:v>
                </c:pt>
                <c:pt idx="18" formatCode="0.00">
                  <c:v>3.11</c:v>
                </c:pt>
                <c:pt idx="19" formatCode="0.00">
                  <c:v>4.1082000000000001</c:v>
                </c:pt>
                <c:pt idx="20" formatCode="0.00">
                  <c:v>5.1074999999999999</c:v>
                </c:pt>
                <c:pt idx="21" formatCode="0.00">
                  <c:v>6.1067</c:v>
                </c:pt>
                <c:pt idx="22" formatCode="0.00">
                  <c:v>7.1059000000000001</c:v>
                </c:pt>
                <c:pt idx="23" formatCode="0.00">
                  <c:v>8.1053999999999995</c:v>
                </c:pt>
                <c:pt idx="24" formatCode="0.00">
                  <c:v>9.1045999999999996</c:v>
                </c:pt>
                <c:pt idx="25" formatCode="0.00">
                  <c:v>10.103999999999999</c:v>
                </c:pt>
                <c:pt idx="26" formatCode="0.00">
                  <c:v>11.101000000000001</c:v>
                </c:pt>
                <c:pt idx="27" formatCode="0.00">
                  <c:v>12.101000000000001</c:v>
                </c:pt>
                <c:pt idx="28" formatCode="0.00">
                  <c:v>13.099</c:v>
                </c:pt>
                <c:pt idx="29" formatCode="0.00">
                  <c:v>13.699</c:v>
                </c:pt>
                <c:pt idx="30" formatCode="0.00">
                  <c:v>13.705</c:v>
                </c:pt>
                <c:pt idx="31" formatCode="0.00">
                  <c:v>14.272</c:v>
                </c:pt>
                <c:pt idx="32" formatCode="0.00">
                  <c:v>14.48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4-4108-9540-0AD1004B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328687"/>
        <c:axId val="418332015"/>
      </c:scatterChart>
      <c:valAx>
        <c:axId val="41832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na wejściu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332015"/>
        <c:crosses val="autoZero"/>
        <c:crossBetween val="midCat"/>
      </c:valAx>
      <c:valAx>
        <c:axId val="41833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na wyjściu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32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Arkusz1!$B$11:$B$33</c:f>
              <c:numCache>
                <c:formatCode>General</c:formatCode>
                <c:ptCount val="2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300</c:v>
                </c:pt>
                <c:pt idx="16">
                  <c:v>600</c:v>
                </c:pt>
                <c:pt idx="17">
                  <c:v>1000</c:v>
                </c:pt>
                <c:pt idx="18">
                  <c:v>1250</c:v>
                </c:pt>
                <c:pt idx="19">
                  <c:v>1500</c:v>
                </c:pt>
                <c:pt idx="20">
                  <c:v>2000</c:v>
                </c:pt>
                <c:pt idx="21">
                  <c:v>3000</c:v>
                </c:pt>
                <c:pt idx="22">
                  <c:v>10000</c:v>
                </c:pt>
              </c:numCache>
            </c:numRef>
          </c:xVal>
          <c:yVal>
            <c:numRef>
              <c:f>Arkusz1!$E$11:$E$33</c:f>
              <c:numCache>
                <c:formatCode>General</c:formatCode>
                <c:ptCount val="23"/>
                <c:pt idx="0">
                  <c:v>0.1876975960506751</c:v>
                </c:pt>
                <c:pt idx="1">
                  <c:v>0.1876975960506751</c:v>
                </c:pt>
                <c:pt idx="2">
                  <c:v>0.1876975960506751</c:v>
                </c:pt>
                <c:pt idx="3">
                  <c:v>0.1876975960506751</c:v>
                </c:pt>
                <c:pt idx="4">
                  <c:v>0.1876975960506751</c:v>
                </c:pt>
                <c:pt idx="5">
                  <c:v>0.1876975960506751</c:v>
                </c:pt>
                <c:pt idx="6">
                  <c:v>0.1876975960506751</c:v>
                </c:pt>
                <c:pt idx="7">
                  <c:v>0.1876975960506751</c:v>
                </c:pt>
                <c:pt idx="8">
                  <c:v>0.1876975960506751</c:v>
                </c:pt>
                <c:pt idx="9">
                  <c:v>0.1876975960506751</c:v>
                </c:pt>
                <c:pt idx="10">
                  <c:v>0.1876975960506751</c:v>
                </c:pt>
                <c:pt idx="11">
                  <c:v>0.1876975960506751</c:v>
                </c:pt>
                <c:pt idx="12">
                  <c:v>0.1876975960506751</c:v>
                </c:pt>
                <c:pt idx="13">
                  <c:v>0.78558651689651937</c:v>
                </c:pt>
                <c:pt idx="14">
                  <c:v>0.95721231296878917</c:v>
                </c:pt>
                <c:pt idx="15">
                  <c:v>1.5236855217966778</c:v>
                </c:pt>
                <c:pt idx="16">
                  <c:v>4.2881311359578067</c:v>
                </c:pt>
                <c:pt idx="17">
                  <c:v>2.8954125731299172</c:v>
                </c:pt>
                <c:pt idx="18">
                  <c:v>-0.19184339784050286</c:v>
                </c:pt>
                <c:pt idx="19">
                  <c:v>-2.498774732165999</c:v>
                </c:pt>
                <c:pt idx="20">
                  <c:v>-5.7712271020876642</c:v>
                </c:pt>
                <c:pt idx="21">
                  <c:v>-8.6041157043107148</c:v>
                </c:pt>
                <c:pt idx="22">
                  <c:v>-24.876587075227967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F-41EA-9D8A-AF9C91A2B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24431"/>
        <c:axId val="418521103"/>
      </c:scatterChart>
      <c:valAx>
        <c:axId val="4185244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Częstostliwość</a:t>
                </a:r>
                <a:r>
                  <a:rPr lang="pl-PL" baseline="0"/>
                  <a:t> [kHz]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1103"/>
        <c:crosses val="autoZero"/>
        <c:crossBetween val="midCat"/>
      </c:valAx>
      <c:valAx>
        <c:axId val="4185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949692015698361"/>
                  <c:y val="-0.37941382721152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Arkusz1!$A$88:$A$101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</c:numCache>
            </c:numRef>
          </c:xVal>
          <c:yVal>
            <c:numRef>
              <c:f>Arkusz1!$B$88:$B$101</c:f>
              <c:numCache>
                <c:formatCode>General</c:formatCode>
                <c:ptCount val="14"/>
                <c:pt idx="0">
                  <c:v>13.423</c:v>
                </c:pt>
                <c:pt idx="1">
                  <c:v>11.999000000000001</c:v>
                </c:pt>
                <c:pt idx="2">
                  <c:v>9.9901</c:v>
                </c:pt>
                <c:pt idx="3">
                  <c:v>7.9832999999999998</c:v>
                </c:pt>
                <c:pt idx="4">
                  <c:v>6.9752000000000001</c:v>
                </c:pt>
                <c:pt idx="5">
                  <c:v>3.9695</c:v>
                </c:pt>
                <c:pt idx="6">
                  <c:v>1.9632000000000001</c:v>
                </c:pt>
                <c:pt idx="7">
                  <c:v>-4.2900000000000001E-2</c:v>
                </c:pt>
                <c:pt idx="8">
                  <c:v>-2.0470000000000002</c:v>
                </c:pt>
                <c:pt idx="9">
                  <c:v>-4.056</c:v>
                </c:pt>
                <c:pt idx="10">
                  <c:v>-6.0625</c:v>
                </c:pt>
                <c:pt idx="11">
                  <c:v>-8.0679999999999996</c:v>
                </c:pt>
                <c:pt idx="12">
                  <c:v>-10.074</c:v>
                </c:pt>
                <c:pt idx="13">
                  <c:v>-12.02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2-448E-97CC-05D12F5498B6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Arkusz1!$A$102</c:f>
              <c:numCache>
                <c:formatCode>General</c:formatCode>
                <c:ptCount val="1"/>
                <c:pt idx="0">
                  <c:v>2.8</c:v>
                </c:pt>
              </c:numCache>
            </c:numRef>
          </c:xVal>
          <c:yVal>
            <c:numRef>
              <c:f>Arkusz1!$B$102</c:f>
              <c:numCache>
                <c:formatCode>General</c:formatCode>
                <c:ptCount val="1"/>
                <c:pt idx="0">
                  <c:v>-12.097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27-4E32-B7EB-AB2860BC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08751"/>
        <c:axId val="167610831"/>
      </c:scatterChart>
      <c:valAx>
        <c:axId val="16760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U_in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610831"/>
        <c:crosses val="autoZero"/>
        <c:crossBetween val="midCat"/>
      </c:valAx>
      <c:valAx>
        <c:axId val="1676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U_out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60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pierwsza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7.5048279791425004E-2"/>
                  <c:y val="-4.3961174518398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Arkusz1!$B$11:$B$25</c:f>
              <c:numCache>
                <c:formatCode>General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</c:numCache>
            </c:numRef>
          </c:xVal>
          <c:yVal>
            <c:numRef>
              <c:f>Arkusz1!$E$11:$E$25</c:f>
              <c:numCache>
                <c:formatCode>General</c:formatCode>
                <c:ptCount val="15"/>
                <c:pt idx="0">
                  <c:v>0.1876975960506751</c:v>
                </c:pt>
                <c:pt idx="1">
                  <c:v>0.1876975960506751</c:v>
                </c:pt>
                <c:pt idx="2">
                  <c:v>0.1876975960506751</c:v>
                </c:pt>
                <c:pt idx="3">
                  <c:v>0.1876975960506751</c:v>
                </c:pt>
                <c:pt idx="4">
                  <c:v>0.1876975960506751</c:v>
                </c:pt>
                <c:pt idx="5">
                  <c:v>0.1876975960506751</c:v>
                </c:pt>
                <c:pt idx="6">
                  <c:v>0.1876975960506751</c:v>
                </c:pt>
                <c:pt idx="7">
                  <c:v>0.1876975960506751</c:v>
                </c:pt>
                <c:pt idx="8">
                  <c:v>0.1876975960506751</c:v>
                </c:pt>
                <c:pt idx="9">
                  <c:v>0.1876975960506751</c:v>
                </c:pt>
                <c:pt idx="10">
                  <c:v>0.1876975960506751</c:v>
                </c:pt>
                <c:pt idx="11">
                  <c:v>0.1876975960506751</c:v>
                </c:pt>
                <c:pt idx="12">
                  <c:v>0.1876975960506751</c:v>
                </c:pt>
                <c:pt idx="13">
                  <c:v>0.78558651689651937</c:v>
                </c:pt>
                <c:pt idx="14">
                  <c:v>0.95721231296878917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A-483D-99F4-1AB4BADE129B}"/>
            </c:ext>
          </c:extLst>
        </c:ser>
        <c:ser>
          <c:idx val="1"/>
          <c:order val="1"/>
          <c:tx>
            <c:v>druga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4554932658484735E-2"/>
                  <c:y val="-5.21816123694887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Arkusz1!$B$29:$B$33</c:f>
              <c:numCache>
                <c:formatCode>General</c:formatCode>
                <c:ptCount val="5"/>
                <c:pt idx="0">
                  <c:v>1250</c:v>
                </c:pt>
                <c:pt idx="1">
                  <c:v>1500</c:v>
                </c:pt>
                <c:pt idx="2">
                  <c:v>2000</c:v>
                </c:pt>
                <c:pt idx="3">
                  <c:v>3000</c:v>
                </c:pt>
                <c:pt idx="4">
                  <c:v>10000</c:v>
                </c:pt>
              </c:numCache>
            </c:numRef>
          </c:xVal>
          <c:yVal>
            <c:numRef>
              <c:f>Arkusz1!$E$29:$E$33</c:f>
              <c:numCache>
                <c:formatCode>General</c:formatCode>
                <c:ptCount val="5"/>
                <c:pt idx="0">
                  <c:v>-0.19184339784050286</c:v>
                </c:pt>
                <c:pt idx="1">
                  <c:v>-2.498774732165999</c:v>
                </c:pt>
                <c:pt idx="2">
                  <c:v>-5.7712271020876642</c:v>
                </c:pt>
                <c:pt idx="3">
                  <c:v>-8.6041157043107148</c:v>
                </c:pt>
                <c:pt idx="4">
                  <c:v>-24.876587075227967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9-4FB8-BA0F-8F9C97F749F7}"/>
            </c:ext>
          </c:extLst>
        </c:ser>
        <c:ser>
          <c:idx val="2"/>
          <c:order val="2"/>
          <c:tx>
            <c:v>zero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Arkusz1!$B$26:$B$28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1000</c:v>
                </c:pt>
              </c:numCache>
            </c:numRef>
          </c:xVal>
          <c:yVal>
            <c:numRef>
              <c:f>Arkusz1!$E$26:$E$28</c:f>
              <c:numCache>
                <c:formatCode>General</c:formatCode>
                <c:ptCount val="3"/>
                <c:pt idx="0">
                  <c:v>1.5236855217966778</c:v>
                </c:pt>
                <c:pt idx="1">
                  <c:v>4.2881311359578067</c:v>
                </c:pt>
                <c:pt idx="2">
                  <c:v>2.8954125731299172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31-48EA-8B34-72C07809A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24431"/>
        <c:axId val="418521103"/>
      </c:scatterChart>
      <c:valAx>
        <c:axId val="4185244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Częstostliwość</a:t>
                </a:r>
                <a:r>
                  <a:rPr lang="pl-PL" baseline="0"/>
                  <a:t> [kHz]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1103"/>
        <c:crosses val="autoZero"/>
        <c:crossBetween val="midCat"/>
      </c:valAx>
      <c:valAx>
        <c:axId val="4185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</a:t>
                </a:r>
                <a:r>
                  <a:rPr lang="pl-PL" baseline="0"/>
                  <a:t> [dB]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prawe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7488044767261259E-2"/>
                  <c:y val="-0.40682392243321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(Arkusz1!$B$49,Arkusz1!$B$54)</c:f>
              <c:numCache>
                <c:formatCode>General</c:formatCode>
                <c:ptCount val="2"/>
                <c:pt idx="0">
                  <c:v>100</c:v>
                </c:pt>
                <c:pt idx="1">
                  <c:v>1000</c:v>
                </c:pt>
              </c:numCache>
            </c:numRef>
          </c:xVal>
          <c:yVal>
            <c:numRef>
              <c:f>(Arkusz1!$E$49,Arkusz1!$E$54)</c:f>
              <c:numCache>
                <c:formatCode>General</c:formatCode>
                <c:ptCount val="2"/>
                <c:pt idx="0">
                  <c:v>16.676182077438906</c:v>
                </c:pt>
                <c:pt idx="1">
                  <c:v>-0.3112016608129094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9E-4AFA-ACD4-1DB2492A49D6}"/>
            </c:ext>
          </c:extLst>
        </c:ser>
        <c:ser>
          <c:idx val="2"/>
          <c:order val="1"/>
          <c:tx>
            <c:v>srodek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Arkusz1!$B$45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Arkusz1!$E$45</c:f>
              <c:numCache>
                <c:formatCode>General</c:formatCode>
                <c:ptCount val="1"/>
                <c:pt idx="0">
                  <c:v>21.144012838051658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9E-4AFA-ACD4-1DB2492A49D6}"/>
            </c:ext>
          </c:extLst>
        </c:ser>
        <c:ser>
          <c:idx val="0"/>
          <c:order val="2"/>
          <c:tx>
            <c:v>ddd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1.3682624384500157E-3"/>
                  <c:y val="-3.5258793081283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Arkusz1!$B$37:$B$41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</c:numCache>
            </c:numRef>
          </c:xVal>
          <c:yVal>
            <c:numRef>
              <c:f>Arkusz1!$E$37:$E$41</c:f>
              <c:numCache>
                <c:formatCode>General</c:formatCode>
                <c:ptCount val="5"/>
                <c:pt idx="0">
                  <c:v>20.785586516896522</c:v>
                </c:pt>
                <c:pt idx="1">
                  <c:v>20.785586516896522</c:v>
                </c:pt>
                <c:pt idx="2">
                  <c:v>20.785586516896522</c:v>
                </c:pt>
                <c:pt idx="3">
                  <c:v>20.785586516896522</c:v>
                </c:pt>
                <c:pt idx="4">
                  <c:v>20.785586516896522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39E-4AFA-ACD4-1DB2492A4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24431"/>
        <c:axId val="418521103"/>
      </c:scatterChart>
      <c:valAx>
        <c:axId val="4185244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Częstostliwość</a:t>
                </a:r>
                <a:r>
                  <a:rPr lang="pl-PL" baseline="0"/>
                  <a:t> [kHz]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1103"/>
        <c:crosses val="autoZero"/>
        <c:crossBetween val="midCat"/>
      </c:valAx>
      <c:valAx>
        <c:axId val="4185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</a:t>
                </a:r>
                <a:r>
                  <a:rPr lang="pl-PL" baseline="0"/>
                  <a:t> [dB]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lewe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3300528964503605E-2"/>
                  <c:y val="-2.5203119617198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(Arkusz1!$B$63:$B$67,Arkusz1!$B$71)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10</c:v>
                </c:pt>
              </c:numCache>
            </c:numRef>
          </c:xVal>
          <c:yVal>
            <c:numRef>
              <c:f>(Arkusz1!$E$63:$E$67,Arkusz1!$E$71)</c:f>
              <c:numCache>
                <c:formatCode>General</c:formatCode>
                <c:ptCount val="6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-40</c:v>
                </c:pt>
                <c:pt idx="5">
                  <c:v>-40.066900636033189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D9-462C-BDC7-6C24A878E95A}"/>
            </c:ext>
          </c:extLst>
        </c:ser>
        <c:ser>
          <c:idx val="1"/>
          <c:order val="1"/>
          <c:tx>
            <c:v>prawe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2.4738794750899453E-3"/>
                  <c:y val="-0.2175501571291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(Arkusz1!$B$75,Arkusz1!$B$77,Arkusz1!$B$80)</c:f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1000</c:v>
                </c:pt>
              </c:numCache>
            </c:numRef>
          </c:xVal>
          <c:yVal>
            <c:numRef>
              <c:f>(Arkusz1!$E$75,Arkusz1!$E$77,Arkusz1!$E$80)</c:f>
              <c:numCache>
                <c:formatCode>General</c:formatCode>
                <c:ptCount val="3"/>
                <c:pt idx="0">
                  <c:v>-44.09573862114275</c:v>
                </c:pt>
                <c:pt idx="1">
                  <c:v>-48.586275281478812</c:v>
                </c:pt>
                <c:pt idx="2">
                  <c:v>-61.686417714000719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8D9-462C-BDC7-6C24A878E95A}"/>
            </c:ext>
          </c:extLst>
        </c:ser>
        <c:ser>
          <c:idx val="2"/>
          <c:order val="2"/>
          <c:tx>
            <c:v>puste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Arkusz1!$B$73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Arkusz1!$E$73</c:f>
              <c:numCache>
                <c:formatCode>General</c:formatCode>
                <c:ptCount val="1"/>
                <c:pt idx="0">
                  <c:v>-40.59767785878784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8D9-462C-BDC7-6C24A878E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24431"/>
        <c:axId val="418521103"/>
      </c:scatterChart>
      <c:valAx>
        <c:axId val="4185244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Częstostliwość</a:t>
                </a:r>
                <a:r>
                  <a:rPr lang="pl-PL" baseline="0"/>
                  <a:t> [kHz]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1103"/>
        <c:crosses val="autoZero"/>
        <c:crossBetween val="midCat"/>
      </c:valAx>
      <c:valAx>
        <c:axId val="4185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K [dB]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52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Arkusz1!$A$108:$A$130</c:f>
              <c:numCache>
                <c:formatCode>General</c:formatCode>
                <c:ptCount val="23"/>
                <c:pt idx="0">
                  <c:v>0.01</c:v>
                </c:pt>
                <c:pt idx="1">
                  <c:v>1.4E-2</c:v>
                </c:pt>
                <c:pt idx="2">
                  <c:v>0.02</c:v>
                </c:pt>
                <c:pt idx="3">
                  <c:v>2.8000000000000001E-2</c:v>
                </c:pt>
                <c:pt idx="4">
                  <c:v>0.04</c:v>
                </c:pt>
                <c:pt idx="5">
                  <c:v>5.6000000000000001E-2</c:v>
                </c:pt>
                <c:pt idx="6">
                  <c:v>0.08</c:v>
                </c:pt>
                <c:pt idx="7">
                  <c:v>0.1</c:v>
                </c:pt>
                <c:pt idx="8">
                  <c:v>0.14000000000000001</c:v>
                </c:pt>
                <c:pt idx="9">
                  <c:v>0.2</c:v>
                </c:pt>
                <c:pt idx="10">
                  <c:v>0.28000000000000003</c:v>
                </c:pt>
                <c:pt idx="11">
                  <c:v>0.4</c:v>
                </c:pt>
                <c:pt idx="12">
                  <c:v>0.56000000000000005</c:v>
                </c:pt>
                <c:pt idx="13">
                  <c:v>0.8</c:v>
                </c:pt>
                <c:pt idx="14">
                  <c:v>1</c:v>
                </c:pt>
                <c:pt idx="15">
                  <c:v>1.4</c:v>
                </c:pt>
                <c:pt idx="16">
                  <c:v>2</c:v>
                </c:pt>
                <c:pt idx="17">
                  <c:v>2.8</c:v>
                </c:pt>
                <c:pt idx="18">
                  <c:v>4</c:v>
                </c:pt>
                <c:pt idx="19">
                  <c:v>5.6</c:v>
                </c:pt>
                <c:pt idx="20">
                  <c:v>8</c:v>
                </c:pt>
                <c:pt idx="21">
                  <c:v>10</c:v>
                </c:pt>
                <c:pt idx="22">
                  <c:v>14</c:v>
                </c:pt>
              </c:numCache>
            </c:numRef>
          </c:xVal>
          <c:yVal>
            <c:numRef>
              <c:f>Arkusz1!$B$108:$B$130</c:f>
              <c:numCache>
                <c:formatCode>General</c:formatCode>
                <c:ptCount val="23"/>
                <c:pt idx="0">
                  <c:v>-0.31372</c:v>
                </c:pt>
                <c:pt idx="1">
                  <c:v>-0.32874999999999999</c:v>
                </c:pt>
                <c:pt idx="2">
                  <c:v>-0.34028999999999998</c:v>
                </c:pt>
                <c:pt idx="3">
                  <c:v>-0.35220000000000001</c:v>
                </c:pt>
                <c:pt idx="4">
                  <c:v>-0.36788999999999999</c:v>
                </c:pt>
                <c:pt idx="5">
                  <c:v>-0.38253999999999999</c:v>
                </c:pt>
                <c:pt idx="6">
                  <c:v>-0.39916000000000001</c:v>
                </c:pt>
                <c:pt idx="7">
                  <c:v>-0.40914</c:v>
                </c:pt>
                <c:pt idx="8">
                  <c:v>-0.42426999999999998</c:v>
                </c:pt>
                <c:pt idx="9">
                  <c:v>-0.44098999999999999</c:v>
                </c:pt>
                <c:pt idx="10">
                  <c:v>-0.45627000000000001</c:v>
                </c:pt>
                <c:pt idx="11">
                  <c:v>-0.47304000000000002</c:v>
                </c:pt>
                <c:pt idx="12">
                  <c:v>-0.48851</c:v>
                </c:pt>
                <c:pt idx="13">
                  <c:v>-0.50502999999999998</c:v>
                </c:pt>
                <c:pt idx="14">
                  <c:v>-0.51546999999999998</c:v>
                </c:pt>
                <c:pt idx="15">
                  <c:v>-0.53105000000000002</c:v>
                </c:pt>
                <c:pt idx="16">
                  <c:v>-0.54752000000000001</c:v>
                </c:pt>
                <c:pt idx="17">
                  <c:v>-0.56306</c:v>
                </c:pt>
                <c:pt idx="18">
                  <c:v>-0.57952000000000004</c:v>
                </c:pt>
                <c:pt idx="19">
                  <c:v>-0.59506999999999999</c:v>
                </c:pt>
                <c:pt idx="20">
                  <c:v>-0.61173</c:v>
                </c:pt>
                <c:pt idx="21">
                  <c:v>-0.62209000000000003</c:v>
                </c:pt>
                <c:pt idx="22">
                  <c:v>-0.63805999999999996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B-4D59-AB70-0ACF10397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180488"/>
        <c:axId val="131447304"/>
      </c:scatterChart>
      <c:valAx>
        <c:axId val="187418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U_in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447304"/>
        <c:crosses val="autoZero"/>
        <c:crossBetween val="midCat"/>
      </c:valAx>
      <c:valAx>
        <c:axId val="13144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U_out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418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452400642937622E-2"/>
                  <c:y val="-0.19054607757363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Arkusz1!$B$133:$B$155</c:f>
              <c:numCache>
                <c:formatCode>General</c:formatCode>
                <c:ptCount val="23"/>
                <c:pt idx="0">
                  <c:v>-4.6051701859880909</c:v>
                </c:pt>
                <c:pt idx="1">
                  <c:v>-4.2686979493668789</c:v>
                </c:pt>
                <c:pt idx="2">
                  <c:v>-3.912023005428146</c:v>
                </c:pt>
                <c:pt idx="3">
                  <c:v>-3.575550768806933</c:v>
                </c:pt>
                <c:pt idx="4">
                  <c:v>-3.2188758248682006</c:v>
                </c:pt>
                <c:pt idx="5">
                  <c:v>-2.8824035882469876</c:v>
                </c:pt>
                <c:pt idx="6">
                  <c:v>-2.5257286443082556</c:v>
                </c:pt>
                <c:pt idx="7">
                  <c:v>-2.3025850929940455</c:v>
                </c:pt>
                <c:pt idx="8">
                  <c:v>-1.9661128563728327</c:v>
                </c:pt>
                <c:pt idx="9">
                  <c:v>-1.6094379124341003</c:v>
                </c:pt>
                <c:pt idx="10">
                  <c:v>-1.2729656758128873</c:v>
                </c:pt>
                <c:pt idx="11">
                  <c:v>-0.916290731874155</c:v>
                </c:pt>
                <c:pt idx="12">
                  <c:v>-0.57981849525294205</c:v>
                </c:pt>
                <c:pt idx="13">
                  <c:v>-0.22314355131420971</c:v>
                </c:pt>
                <c:pt idx="14">
                  <c:v>0</c:v>
                </c:pt>
                <c:pt idx="15">
                  <c:v>0.33647223662121289</c:v>
                </c:pt>
                <c:pt idx="16">
                  <c:v>0.69314718055994529</c:v>
                </c:pt>
                <c:pt idx="17">
                  <c:v>1.0296194171811581</c:v>
                </c:pt>
                <c:pt idx="18">
                  <c:v>1.3862943611198906</c:v>
                </c:pt>
                <c:pt idx="19">
                  <c:v>1.7227665977411035</c:v>
                </c:pt>
                <c:pt idx="20">
                  <c:v>2.0794415416798357</c:v>
                </c:pt>
                <c:pt idx="21">
                  <c:v>2.3025850929940459</c:v>
                </c:pt>
                <c:pt idx="22">
                  <c:v>2.6390573296152584</c:v>
                </c:pt>
              </c:numCache>
            </c:numRef>
          </c:xVal>
          <c:yVal>
            <c:numRef>
              <c:f>Arkusz1!$C$133:$C$155</c:f>
              <c:numCache>
                <c:formatCode>General</c:formatCode>
                <c:ptCount val="23"/>
                <c:pt idx="0">
                  <c:v>-0.31372</c:v>
                </c:pt>
                <c:pt idx="1">
                  <c:v>-0.32874999999999999</c:v>
                </c:pt>
                <c:pt idx="2">
                  <c:v>-0.34028999999999998</c:v>
                </c:pt>
                <c:pt idx="3">
                  <c:v>-0.35220000000000001</c:v>
                </c:pt>
                <c:pt idx="4">
                  <c:v>-0.36788999999999999</c:v>
                </c:pt>
                <c:pt idx="5">
                  <c:v>-0.38253999999999999</c:v>
                </c:pt>
                <c:pt idx="6">
                  <c:v>-0.39916000000000001</c:v>
                </c:pt>
                <c:pt idx="7">
                  <c:v>-0.40914</c:v>
                </c:pt>
                <c:pt idx="8">
                  <c:v>-0.42426999999999998</c:v>
                </c:pt>
                <c:pt idx="9">
                  <c:v>-0.44098999999999999</c:v>
                </c:pt>
                <c:pt idx="10">
                  <c:v>-0.45627000000000001</c:v>
                </c:pt>
                <c:pt idx="11">
                  <c:v>-0.47304000000000002</c:v>
                </c:pt>
                <c:pt idx="12">
                  <c:v>-0.48851</c:v>
                </c:pt>
                <c:pt idx="13">
                  <c:v>-0.50502999999999998</c:v>
                </c:pt>
                <c:pt idx="14">
                  <c:v>-0.51546999999999998</c:v>
                </c:pt>
                <c:pt idx="15">
                  <c:v>-0.53105000000000002</c:v>
                </c:pt>
                <c:pt idx="16">
                  <c:v>-0.54752000000000001</c:v>
                </c:pt>
                <c:pt idx="17">
                  <c:v>-0.56306</c:v>
                </c:pt>
                <c:pt idx="18">
                  <c:v>-0.57952000000000004</c:v>
                </c:pt>
                <c:pt idx="19">
                  <c:v>-0.59506999999999999</c:v>
                </c:pt>
                <c:pt idx="20">
                  <c:v>-0.61173</c:v>
                </c:pt>
                <c:pt idx="21">
                  <c:v>-0.62209000000000003</c:v>
                </c:pt>
                <c:pt idx="22">
                  <c:v>-0.63805999999999996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9-43FB-BD77-D302D46F7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534967"/>
        <c:axId val="108463111"/>
      </c:scatterChart>
      <c:valAx>
        <c:axId val="1141534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ln(U_in)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63111"/>
        <c:crosses val="autoZero"/>
        <c:crossBetween val="midCat"/>
      </c:valAx>
      <c:valAx>
        <c:axId val="108463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U_out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1534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469992</xdr:colOff>
      <xdr:row>5</xdr:row>
      <xdr:rowOff>52909</xdr:rowOff>
    </xdr:from>
    <xdr:to>
      <xdr:col>38</xdr:col>
      <xdr:colOff>595710</xdr:colOff>
      <xdr:row>26</xdr:row>
      <xdr:rowOff>150042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2468B06-290D-A0B3-B80C-0F7869DC4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167083</xdr:colOff>
      <xdr:row>8</xdr:row>
      <xdr:rowOff>95370</xdr:rowOff>
    </xdr:from>
    <xdr:to>
      <xdr:col>28</xdr:col>
      <xdr:colOff>480983</xdr:colOff>
      <xdr:row>22</xdr:row>
      <xdr:rowOff>132842</xdr:rowOff>
    </xdr:to>
    <xdr:graphicFrame macro="">
      <xdr:nvGraphicFramePr>
        <xdr:cNvPr id="34" name="Wykres 4">
          <a:extLst>
            <a:ext uri="{FF2B5EF4-FFF2-40B4-BE49-F238E27FC236}">
              <a16:creationId xmlns:a16="http://schemas.microsoft.com/office/drawing/2014/main" id="{22C37956-2F29-BD87-EC21-8848D7C00835}"/>
            </a:ext>
            <a:ext uri="{147F2762-F138-4A5C-976F-8EAC2B608ADB}">
              <a16:predDERef xmlns:a16="http://schemas.microsoft.com/office/drawing/2014/main" pred="{C2468B06-290D-A0B3-B80C-0F7869DC4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137854</xdr:colOff>
      <xdr:row>87</xdr:row>
      <xdr:rowOff>127190</xdr:rowOff>
    </xdr:from>
    <xdr:to>
      <xdr:col>10</xdr:col>
      <xdr:colOff>431900</xdr:colOff>
      <xdr:row>101</xdr:row>
      <xdr:rowOff>169630</xdr:rowOff>
    </xdr:to>
    <xdr:graphicFrame macro="">
      <xdr:nvGraphicFramePr>
        <xdr:cNvPr id="10" name="Wykres 5">
          <a:extLst>
            <a:ext uri="{FF2B5EF4-FFF2-40B4-BE49-F238E27FC236}">
              <a16:creationId xmlns:a16="http://schemas.microsoft.com/office/drawing/2014/main" id="{C4F68812-A381-E4BC-6D8E-D1D9D5229F2B}"/>
            </a:ext>
            <a:ext uri="{147F2762-F138-4A5C-976F-8EAC2B608ADB}">
              <a16:predDERef xmlns:a16="http://schemas.microsoft.com/office/drawing/2014/main" pred="{22C37956-2F29-BD87-EC21-8848D7C00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269182</xdr:colOff>
      <xdr:row>8</xdr:row>
      <xdr:rowOff>44723</xdr:rowOff>
    </xdr:from>
    <xdr:to>
      <xdr:col>19</xdr:col>
      <xdr:colOff>496955</xdr:colOff>
      <xdr:row>31</xdr:row>
      <xdr:rowOff>34785</xdr:rowOff>
    </xdr:to>
    <xdr:graphicFrame macro="">
      <xdr:nvGraphicFramePr>
        <xdr:cNvPr id="37" name="Wykres 4">
          <a:extLst>
            <a:ext uri="{FF2B5EF4-FFF2-40B4-BE49-F238E27FC236}">
              <a16:creationId xmlns:a16="http://schemas.microsoft.com/office/drawing/2014/main" id="{FD4E9072-53B1-421F-86BA-AF2367EACF5F}"/>
            </a:ext>
            <a:ext uri="{147F2762-F138-4A5C-976F-8EAC2B608ADB}">
              <a16:predDERef xmlns:a16="http://schemas.microsoft.com/office/drawing/2014/main" pred="{C4F68812-A381-E4BC-6D8E-D1D9D5229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273326</xdr:colOff>
      <xdr:row>34</xdr:row>
      <xdr:rowOff>33131</xdr:rowOff>
    </xdr:from>
    <xdr:to>
      <xdr:col>17</xdr:col>
      <xdr:colOff>501099</xdr:colOff>
      <xdr:row>57</xdr:row>
      <xdr:rowOff>23193</xdr:rowOff>
    </xdr:to>
    <xdr:graphicFrame macro="">
      <xdr:nvGraphicFramePr>
        <xdr:cNvPr id="3" name="Wykres 4">
          <a:extLst>
            <a:ext uri="{FF2B5EF4-FFF2-40B4-BE49-F238E27FC236}">
              <a16:creationId xmlns:a16="http://schemas.microsoft.com/office/drawing/2014/main" id="{87D2F60E-2DE7-4EF5-AFBE-AF9D1C7D132E}"/>
            </a:ext>
            <a:ext uri="{147F2762-F138-4A5C-976F-8EAC2B608ADB}">
              <a16:predDERef xmlns:a16="http://schemas.microsoft.com/office/drawing/2014/main" pred="{C4F68812-A381-E4BC-6D8E-D1D9D5229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608134</xdr:colOff>
      <xdr:row>61</xdr:row>
      <xdr:rowOff>0</xdr:rowOff>
    </xdr:from>
    <xdr:to>
      <xdr:col>17</xdr:col>
      <xdr:colOff>227772</xdr:colOff>
      <xdr:row>83</xdr:row>
      <xdr:rowOff>180562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2DEC215-FD5B-4FB7-AEDF-CCF31A3C0621}"/>
            </a:ext>
            <a:ext uri="{147F2762-F138-4A5C-976F-8EAC2B608ADB}">
              <a16:predDERef xmlns:a16="http://schemas.microsoft.com/office/drawing/2014/main" pred="{C4F68812-A381-E4BC-6D8E-D1D9D5229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152400</xdr:colOff>
      <xdr:row>104</xdr:row>
      <xdr:rowOff>27111</xdr:rowOff>
    </xdr:from>
    <xdr:to>
      <xdr:col>9</xdr:col>
      <xdr:colOff>378069</xdr:colOff>
      <xdr:row>118</xdr:row>
      <xdr:rowOff>103311</xdr:rowOff>
    </xdr:to>
    <xdr:graphicFrame macro="">
      <xdr:nvGraphicFramePr>
        <xdr:cNvPr id="16" name="Wykres 192">
          <a:extLst>
            <a:ext uri="{FF2B5EF4-FFF2-40B4-BE49-F238E27FC236}">
              <a16:creationId xmlns:a16="http://schemas.microsoft.com/office/drawing/2014/main" id="{6CBBEBF7-217C-507D-F8FF-B724A13640E4}"/>
            </a:ext>
            <a:ext uri="{147F2762-F138-4A5C-976F-8EAC2B608ADB}">
              <a16:predDERef xmlns:a16="http://schemas.microsoft.com/office/drawing/2014/main" pred="{92DEC215-FD5B-4FB7-AEDF-CCF31A3C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714375</xdr:colOff>
      <xdr:row>128</xdr:row>
      <xdr:rowOff>66675</xdr:rowOff>
    </xdr:from>
    <xdr:to>
      <xdr:col>10</xdr:col>
      <xdr:colOff>333375</xdr:colOff>
      <xdr:row>142</xdr:row>
      <xdr:rowOff>142875</xdr:rowOff>
    </xdr:to>
    <xdr:graphicFrame macro="">
      <xdr:nvGraphicFramePr>
        <xdr:cNvPr id="17" name="Wykres 204">
          <a:extLst>
            <a:ext uri="{FF2B5EF4-FFF2-40B4-BE49-F238E27FC236}">
              <a16:creationId xmlns:a16="http://schemas.microsoft.com/office/drawing/2014/main" id="{BEFD8EDD-501C-3266-D9E5-172A20D4928E}"/>
            </a:ext>
            <a:ext uri="{147F2762-F138-4A5C-976F-8EAC2B608ADB}">
              <a16:predDERef xmlns:a16="http://schemas.microsoft.com/office/drawing/2014/main" pred="{6CBBEBF7-217C-507D-F8FF-B724A1364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5"/>
  <sheetViews>
    <sheetView tabSelected="1" topLeftCell="A127" zoomScale="130" zoomScaleNormal="130" workbookViewId="0">
      <selection activeCell="G146" sqref="G146"/>
    </sheetView>
  </sheetViews>
  <sheetFormatPr defaultRowHeight="15" x14ac:dyDescent="0.25"/>
  <cols>
    <col min="1" max="1" width="19.42578125" bestFit="1" customWidth="1"/>
    <col min="2" max="2" width="24" bestFit="1" customWidth="1"/>
    <col min="3" max="3" width="24.85546875" bestFit="1" customWidth="1"/>
    <col min="4" max="4" width="12.85546875" bestFit="1" customWidth="1"/>
    <col min="5" max="5" width="15.7109375" bestFit="1" customWidth="1"/>
  </cols>
  <sheetData>
    <row r="1" spans="1:34" x14ac:dyDescent="0.25">
      <c r="A1" s="1" t="s">
        <v>1</v>
      </c>
      <c r="D1" s="1">
        <v>-14</v>
      </c>
      <c r="E1" s="1">
        <v>-13</v>
      </c>
      <c r="F1" s="1">
        <v>-12</v>
      </c>
      <c r="G1" s="1">
        <v>-11</v>
      </c>
      <c r="H1" s="1">
        <v>-10</v>
      </c>
      <c r="I1" s="1">
        <v>-9</v>
      </c>
      <c r="J1" s="1">
        <v>-8</v>
      </c>
      <c r="K1" s="1">
        <v>-7</v>
      </c>
      <c r="L1" s="1">
        <v>-6</v>
      </c>
      <c r="M1" s="1">
        <v>-5</v>
      </c>
      <c r="N1" s="1">
        <v>-4</v>
      </c>
      <c r="O1" s="1">
        <v>-3</v>
      </c>
      <c r="P1" s="1">
        <v>-2</v>
      </c>
      <c r="Q1" s="1">
        <v>-1</v>
      </c>
      <c r="R1" s="1">
        <v>-0.1</v>
      </c>
      <c r="S1">
        <f>B3</f>
        <v>0.1</v>
      </c>
      <c r="T1">
        <f t="shared" ref="T1:AD1" si="0">C3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  <c r="AD1">
        <f t="shared" si="0"/>
        <v>11</v>
      </c>
      <c r="AE1">
        <f>N3</f>
        <v>12</v>
      </c>
      <c r="AF1">
        <f t="shared" ref="AF1:AF2" si="1">O3</f>
        <v>13</v>
      </c>
      <c r="AG1">
        <f t="shared" ref="AG1" si="2">P3</f>
        <v>14</v>
      </c>
    </row>
    <row r="2" spans="1:34" x14ac:dyDescent="0.25">
      <c r="A2" s="1" t="s">
        <v>0</v>
      </c>
      <c r="B2" t="s">
        <v>2</v>
      </c>
      <c r="C2">
        <v>14.98</v>
      </c>
      <c r="D2" s="1">
        <f>P6</f>
        <v>-12.198</v>
      </c>
      <c r="E2" s="1">
        <f>O6</f>
        <v>-12.196999999999999</v>
      </c>
      <c r="F2" s="1">
        <f>N6</f>
        <v>-11.8942</v>
      </c>
      <c r="G2" s="1">
        <f>M6</f>
        <v>-10.894299999999999</v>
      </c>
      <c r="H2" s="1">
        <f>L6</f>
        <v>-9.8948999999999998</v>
      </c>
      <c r="I2" s="1">
        <f>K6</f>
        <v>-8.8952000000000009</v>
      </c>
      <c r="J2" s="1">
        <f>J6</f>
        <v>-7.8958000000000004</v>
      </c>
      <c r="K2" s="1">
        <f>I6</f>
        <v>-6.8951000000000002</v>
      </c>
      <c r="L2" s="1">
        <f>H6</f>
        <v>-5.8966000000000003</v>
      </c>
      <c r="M2" s="1">
        <f>G6</f>
        <v>-4.8967999999999998</v>
      </c>
      <c r="N2" s="1">
        <f>F6</f>
        <v>-3.8974000000000002</v>
      </c>
      <c r="O2" s="1">
        <f>E6</f>
        <v>-2.8997000000000002</v>
      </c>
      <c r="P2" s="1">
        <f>D6</f>
        <v>-1.9001999999999999</v>
      </c>
      <c r="Q2" s="1">
        <f>C6</f>
        <v>-0.90069999999999995</v>
      </c>
      <c r="R2" s="1">
        <f>B6</f>
        <v>-0.997</v>
      </c>
      <c r="S2" s="2">
        <f>B4</f>
        <v>0.21249999999999999</v>
      </c>
      <c r="T2" s="2">
        <f t="shared" ref="T2:AE2" si="3">C4</f>
        <v>1.1113</v>
      </c>
      <c r="U2" s="2">
        <f t="shared" si="3"/>
        <v>2.1110000000000002</v>
      </c>
      <c r="V2" s="2">
        <f t="shared" si="3"/>
        <v>3.11</v>
      </c>
      <c r="W2" s="2">
        <f t="shared" si="3"/>
        <v>4.1082000000000001</v>
      </c>
      <c r="X2" s="2">
        <f t="shared" si="3"/>
        <v>5.1074999999999999</v>
      </c>
      <c r="Y2" s="2">
        <f t="shared" si="3"/>
        <v>6.1067</v>
      </c>
      <c r="Z2" s="2">
        <f t="shared" si="3"/>
        <v>7.1059000000000001</v>
      </c>
      <c r="AA2" s="2">
        <f t="shared" si="3"/>
        <v>8.1053999999999995</v>
      </c>
      <c r="AB2" s="2">
        <f t="shared" si="3"/>
        <v>9.1045999999999996</v>
      </c>
      <c r="AC2" s="2">
        <f t="shared" si="3"/>
        <v>10.103999999999999</v>
      </c>
      <c r="AD2" s="2">
        <f t="shared" si="3"/>
        <v>11.101000000000001</v>
      </c>
      <c r="AE2" s="2">
        <f t="shared" si="3"/>
        <v>12.101000000000001</v>
      </c>
      <c r="AF2" s="2">
        <f t="shared" si="1"/>
        <v>13.099</v>
      </c>
      <c r="AG2" s="2">
        <f>P4</f>
        <v>13.699</v>
      </c>
    </row>
    <row r="3" spans="1:34" x14ac:dyDescent="0.25">
      <c r="A3" t="s">
        <v>3</v>
      </c>
      <c r="B3">
        <v>0.1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14.2</v>
      </c>
      <c r="R3" s="2">
        <v>14.5</v>
      </c>
      <c r="S3">
        <v>15</v>
      </c>
    </row>
    <row r="4" spans="1:34" x14ac:dyDescent="0.25">
      <c r="A4" t="s">
        <v>4</v>
      </c>
      <c r="B4" s="2">
        <v>0.21249999999999999</v>
      </c>
      <c r="C4" s="2">
        <v>1.1113</v>
      </c>
      <c r="D4" s="2">
        <v>2.1110000000000002</v>
      </c>
      <c r="E4" s="2">
        <v>3.11</v>
      </c>
      <c r="F4" s="2">
        <v>4.1082000000000001</v>
      </c>
      <c r="G4" s="2">
        <v>5.1074999999999999</v>
      </c>
      <c r="H4" s="2">
        <v>6.1067</v>
      </c>
      <c r="I4" s="2">
        <v>7.1059000000000001</v>
      </c>
      <c r="J4" s="2">
        <v>8.1053999999999995</v>
      </c>
      <c r="K4" s="2">
        <v>9.1045999999999996</v>
      </c>
      <c r="L4" s="2">
        <v>10.103999999999999</v>
      </c>
      <c r="M4" s="2">
        <v>11.101000000000001</v>
      </c>
      <c r="N4" s="2">
        <v>12.101000000000001</v>
      </c>
      <c r="O4" s="2">
        <v>13.099</v>
      </c>
      <c r="P4" s="2">
        <v>13.699</v>
      </c>
      <c r="Q4" s="2">
        <v>13.705</v>
      </c>
      <c r="R4" s="2">
        <v>14.272</v>
      </c>
      <c r="S4" s="2">
        <v>14.48</v>
      </c>
      <c r="T4" s="2"/>
      <c r="U4" s="2"/>
      <c r="V4" s="2"/>
    </row>
    <row r="5" spans="1:34" x14ac:dyDescent="0.25">
      <c r="A5" t="s">
        <v>5</v>
      </c>
      <c r="B5">
        <f>-B3</f>
        <v>-0.1</v>
      </c>
      <c r="C5">
        <f t="shared" ref="C5:P5" si="4">-C3</f>
        <v>-1</v>
      </c>
      <c r="D5">
        <f t="shared" si="4"/>
        <v>-2</v>
      </c>
      <c r="E5">
        <f t="shared" si="4"/>
        <v>-3</v>
      </c>
      <c r="F5">
        <f t="shared" si="4"/>
        <v>-4</v>
      </c>
      <c r="G5">
        <f t="shared" si="4"/>
        <v>-5</v>
      </c>
      <c r="H5">
        <f t="shared" si="4"/>
        <v>-6</v>
      </c>
      <c r="I5">
        <f t="shared" si="4"/>
        <v>-7</v>
      </c>
      <c r="J5">
        <f t="shared" si="4"/>
        <v>-8</v>
      </c>
      <c r="K5">
        <f t="shared" si="4"/>
        <v>-9</v>
      </c>
      <c r="L5">
        <f t="shared" si="4"/>
        <v>-10</v>
      </c>
      <c r="M5">
        <f t="shared" si="4"/>
        <v>-11</v>
      </c>
      <c r="N5">
        <f t="shared" si="4"/>
        <v>-12</v>
      </c>
      <c r="O5">
        <f t="shared" si="4"/>
        <v>-13</v>
      </c>
      <c r="P5">
        <f t="shared" si="4"/>
        <v>-14</v>
      </c>
      <c r="AG5">
        <v>-14</v>
      </c>
      <c r="AH5">
        <f>D2</f>
        <v>-12.198</v>
      </c>
    </row>
    <row r="6" spans="1:34" x14ac:dyDescent="0.25">
      <c r="A6" t="s">
        <v>6</v>
      </c>
      <c r="B6" s="2">
        <v>-0.997</v>
      </c>
      <c r="C6" s="2">
        <v>-0.90069999999999995</v>
      </c>
      <c r="D6" s="2">
        <v>-1.9001999999999999</v>
      </c>
      <c r="E6" s="2">
        <v>-2.8997000000000002</v>
      </c>
      <c r="F6" s="2">
        <v>-3.8974000000000002</v>
      </c>
      <c r="G6" s="2">
        <v>-4.8967999999999998</v>
      </c>
      <c r="H6" s="2">
        <v>-5.8966000000000003</v>
      </c>
      <c r="I6" s="2">
        <v>-6.8951000000000002</v>
      </c>
      <c r="J6" s="2">
        <v>-7.8958000000000004</v>
      </c>
      <c r="K6" s="2">
        <v>-8.8952000000000009</v>
      </c>
      <c r="L6" s="2">
        <v>-9.8948999999999998</v>
      </c>
      <c r="M6" s="2">
        <v>-10.894299999999999</v>
      </c>
      <c r="N6" s="2">
        <v>-11.8942</v>
      </c>
      <c r="O6" s="2">
        <v>-12.196999999999999</v>
      </c>
      <c r="P6" s="2">
        <v>-12.198</v>
      </c>
      <c r="U6" cm="1">
        <f t="array" ref="U6:V6">LINEST(F1:AG1,F2:AG2,1)</f>
        <v>1.0019496111749617</v>
      </c>
      <c r="V6">
        <v>-5.6600744540454051E-2</v>
      </c>
      <c r="AG6">
        <v>-13</v>
      </c>
    </row>
    <row r="7" spans="1:34" x14ac:dyDescent="0.25">
      <c r="A7" s="1" t="s">
        <v>7</v>
      </c>
      <c r="C7" s="1" t="s">
        <v>9</v>
      </c>
      <c r="AG7">
        <v>-12</v>
      </c>
    </row>
    <row r="8" spans="1:34" x14ac:dyDescent="0.25">
      <c r="A8" t="s">
        <v>8</v>
      </c>
      <c r="B8">
        <v>107</v>
      </c>
      <c r="C8" t="s">
        <v>10</v>
      </c>
      <c r="D8" t="s">
        <v>11</v>
      </c>
      <c r="E8">
        <v>3.5</v>
      </c>
      <c r="F8" t="s">
        <v>12</v>
      </c>
      <c r="G8">
        <v>1.45</v>
      </c>
      <c r="AG8">
        <v>-11</v>
      </c>
    </row>
    <row r="9" spans="1:34" x14ac:dyDescent="0.25">
      <c r="A9" s="1" t="s">
        <v>13</v>
      </c>
      <c r="B9" t="s">
        <v>18</v>
      </c>
      <c r="C9">
        <v>103</v>
      </c>
      <c r="AG9">
        <v>-10</v>
      </c>
    </row>
    <row r="10" spans="1:34" x14ac:dyDescent="0.25">
      <c r="A10" t="s">
        <v>14</v>
      </c>
      <c r="B10" t="s">
        <v>15</v>
      </c>
      <c r="C10" t="s">
        <v>16</v>
      </c>
      <c r="D10" t="s">
        <v>31</v>
      </c>
      <c r="E10" t="s">
        <v>32</v>
      </c>
      <c r="AG10">
        <v>-9</v>
      </c>
    </row>
    <row r="11" spans="1:34" x14ac:dyDescent="0.25">
      <c r="A11">
        <v>100</v>
      </c>
      <c r="B11">
        <f>0.001*A11</f>
        <v>0.1</v>
      </c>
      <c r="C11">
        <v>105.25</v>
      </c>
      <c r="D11">
        <f t="shared" ref="D11:D33" si="5">C11/$C$9</f>
        <v>1.0218446601941749</v>
      </c>
      <c r="E11">
        <f t="shared" ref="E11:E33" si="6">20*LOG10(D11)</f>
        <v>0.1876975960506751</v>
      </c>
      <c r="AG11">
        <v>-8</v>
      </c>
    </row>
    <row r="12" spans="1:34" x14ac:dyDescent="0.25">
      <c r="A12">
        <v>200</v>
      </c>
      <c r="B12">
        <f t="shared" ref="B12:B23" si="7">0.001*A12</f>
        <v>0.2</v>
      </c>
      <c r="C12">
        <v>105.25</v>
      </c>
      <c r="D12">
        <f t="shared" si="5"/>
        <v>1.0218446601941749</v>
      </c>
      <c r="E12">
        <f t="shared" si="6"/>
        <v>0.1876975960506751</v>
      </c>
      <c r="AG12">
        <v>-7</v>
      </c>
    </row>
    <row r="13" spans="1:34" x14ac:dyDescent="0.25">
      <c r="A13">
        <v>300</v>
      </c>
      <c r="B13">
        <f t="shared" si="7"/>
        <v>0.3</v>
      </c>
      <c r="C13">
        <v>105.25</v>
      </c>
      <c r="D13">
        <f t="shared" si="5"/>
        <v>1.0218446601941749</v>
      </c>
      <c r="E13">
        <f t="shared" si="6"/>
        <v>0.1876975960506751</v>
      </c>
      <c r="AG13">
        <v>-6</v>
      </c>
    </row>
    <row r="14" spans="1:34" x14ac:dyDescent="0.25">
      <c r="A14">
        <v>600</v>
      </c>
      <c r="B14">
        <f t="shared" si="7"/>
        <v>0.6</v>
      </c>
      <c r="C14">
        <v>105.25</v>
      </c>
      <c r="D14">
        <f t="shared" si="5"/>
        <v>1.0218446601941749</v>
      </c>
      <c r="E14">
        <f t="shared" si="6"/>
        <v>0.1876975960506751</v>
      </c>
      <c r="AG14">
        <v>-5</v>
      </c>
    </row>
    <row r="15" spans="1:34" x14ac:dyDescent="0.25">
      <c r="A15">
        <v>1000</v>
      </c>
      <c r="B15">
        <f t="shared" si="7"/>
        <v>1</v>
      </c>
      <c r="C15">
        <v>105.25</v>
      </c>
      <c r="D15">
        <f t="shared" si="5"/>
        <v>1.0218446601941749</v>
      </c>
      <c r="E15">
        <f t="shared" si="6"/>
        <v>0.1876975960506751</v>
      </c>
      <c r="AG15">
        <v>-4</v>
      </c>
    </row>
    <row r="16" spans="1:34" x14ac:dyDescent="0.25">
      <c r="A16">
        <v>2000</v>
      </c>
      <c r="B16">
        <f t="shared" si="7"/>
        <v>2</v>
      </c>
      <c r="C16">
        <v>105.25</v>
      </c>
      <c r="D16">
        <f t="shared" si="5"/>
        <v>1.0218446601941749</v>
      </c>
      <c r="E16">
        <f t="shared" si="6"/>
        <v>0.1876975960506751</v>
      </c>
      <c r="AG16">
        <v>-3</v>
      </c>
    </row>
    <row r="17" spans="1:33" x14ac:dyDescent="0.25">
      <c r="A17">
        <v>3000</v>
      </c>
      <c r="B17">
        <f t="shared" si="7"/>
        <v>3</v>
      </c>
      <c r="C17">
        <v>105.25</v>
      </c>
      <c r="D17">
        <f t="shared" si="5"/>
        <v>1.0218446601941749</v>
      </c>
      <c r="E17">
        <f t="shared" si="6"/>
        <v>0.1876975960506751</v>
      </c>
      <c r="AG17">
        <v>-2</v>
      </c>
    </row>
    <row r="18" spans="1:33" x14ac:dyDescent="0.25">
      <c r="A18">
        <v>6000</v>
      </c>
      <c r="B18">
        <f t="shared" si="7"/>
        <v>6</v>
      </c>
      <c r="C18">
        <v>105.25</v>
      </c>
      <c r="D18">
        <f t="shared" si="5"/>
        <v>1.0218446601941749</v>
      </c>
      <c r="E18">
        <f t="shared" si="6"/>
        <v>0.1876975960506751</v>
      </c>
      <c r="AG18">
        <v>-1</v>
      </c>
    </row>
    <row r="19" spans="1:33" x14ac:dyDescent="0.25">
      <c r="A19">
        <v>10000</v>
      </c>
      <c r="B19">
        <f t="shared" si="7"/>
        <v>10</v>
      </c>
      <c r="C19">
        <v>105.25</v>
      </c>
      <c r="D19">
        <f t="shared" si="5"/>
        <v>1.0218446601941749</v>
      </c>
      <c r="E19">
        <f t="shared" si="6"/>
        <v>0.1876975960506751</v>
      </c>
      <c r="AG19">
        <v>0</v>
      </c>
    </row>
    <row r="20" spans="1:33" x14ac:dyDescent="0.25">
      <c r="A20">
        <v>20000</v>
      </c>
      <c r="B20">
        <f t="shared" si="7"/>
        <v>20</v>
      </c>
      <c r="C20">
        <v>105.25</v>
      </c>
      <c r="D20">
        <f t="shared" si="5"/>
        <v>1.0218446601941749</v>
      </c>
      <c r="E20">
        <f t="shared" si="6"/>
        <v>0.1876975960506751</v>
      </c>
      <c r="AG20">
        <v>1</v>
      </c>
    </row>
    <row r="21" spans="1:33" x14ac:dyDescent="0.25">
      <c r="A21">
        <v>30000</v>
      </c>
      <c r="B21">
        <f t="shared" si="7"/>
        <v>30</v>
      </c>
      <c r="C21">
        <v>105.25</v>
      </c>
      <c r="D21">
        <f t="shared" si="5"/>
        <v>1.0218446601941749</v>
      </c>
      <c r="E21">
        <f t="shared" si="6"/>
        <v>0.1876975960506751</v>
      </c>
      <c r="AG21">
        <v>2</v>
      </c>
    </row>
    <row r="22" spans="1:33" x14ac:dyDescent="0.25">
      <c r="A22">
        <v>60000</v>
      </c>
      <c r="B22">
        <f t="shared" si="7"/>
        <v>60</v>
      </c>
      <c r="C22">
        <v>105.25</v>
      </c>
      <c r="D22">
        <f t="shared" si="5"/>
        <v>1.0218446601941749</v>
      </c>
      <c r="E22">
        <f t="shared" si="6"/>
        <v>0.1876975960506751</v>
      </c>
      <c r="AG22">
        <v>3</v>
      </c>
    </row>
    <row r="23" spans="1:33" x14ac:dyDescent="0.25">
      <c r="A23">
        <v>100000</v>
      </c>
      <c r="B23">
        <f t="shared" si="7"/>
        <v>100</v>
      </c>
      <c r="C23">
        <v>105.25</v>
      </c>
      <c r="D23">
        <f t="shared" si="5"/>
        <v>1.0218446601941749</v>
      </c>
      <c r="E23">
        <f t="shared" si="6"/>
        <v>0.1876975960506751</v>
      </c>
      <c r="AG23">
        <v>4</v>
      </c>
    </row>
    <row r="24" spans="1:33" x14ac:dyDescent="0.25">
      <c r="A24">
        <f>B24*1000</f>
        <v>150000</v>
      </c>
      <c r="B24">
        <v>150</v>
      </c>
      <c r="C24">
        <v>112.75</v>
      </c>
      <c r="D24">
        <f t="shared" si="5"/>
        <v>1.0946601941747574</v>
      </c>
      <c r="E24">
        <f t="shared" si="6"/>
        <v>0.78558651689651937</v>
      </c>
      <c r="AG24">
        <v>5</v>
      </c>
    </row>
    <row r="25" spans="1:33" x14ac:dyDescent="0.25">
      <c r="A25">
        <v>200000</v>
      </c>
      <c r="B25">
        <f>0.001*A25</f>
        <v>200</v>
      </c>
      <c r="C25">
        <v>115</v>
      </c>
      <c r="D25">
        <f t="shared" si="5"/>
        <v>1.116504854368932</v>
      </c>
      <c r="E25">
        <f t="shared" si="6"/>
        <v>0.95721231296878917</v>
      </c>
      <c r="AG25">
        <v>6</v>
      </c>
    </row>
    <row r="26" spans="1:33" x14ac:dyDescent="0.25">
      <c r="A26">
        <v>300000</v>
      </c>
      <c r="B26">
        <f>0.001*A26</f>
        <v>300</v>
      </c>
      <c r="C26">
        <v>122.75</v>
      </c>
      <c r="D26">
        <f t="shared" si="5"/>
        <v>1.191747572815534</v>
      </c>
      <c r="E26">
        <f t="shared" si="6"/>
        <v>1.5236855217966778</v>
      </c>
      <c r="AG26">
        <v>7</v>
      </c>
    </row>
    <row r="27" spans="1:33" x14ac:dyDescent="0.25">
      <c r="A27">
        <v>600000</v>
      </c>
      <c r="B27">
        <v>600</v>
      </c>
      <c r="C27">
        <v>168.75</v>
      </c>
      <c r="D27">
        <f t="shared" si="5"/>
        <v>1.6383495145631068</v>
      </c>
      <c r="E27">
        <f t="shared" si="6"/>
        <v>4.2881311359578067</v>
      </c>
      <c r="AG27">
        <v>8</v>
      </c>
    </row>
    <row r="28" spans="1:33" x14ac:dyDescent="0.25">
      <c r="A28">
        <v>1000000</v>
      </c>
      <c r="B28">
        <v>1000</v>
      </c>
      <c r="C28">
        <v>143.75</v>
      </c>
      <c r="D28">
        <f t="shared" si="5"/>
        <v>1.395631067961165</v>
      </c>
      <c r="E28">
        <f t="shared" si="6"/>
        <v>2.8954125731299172</v>
      </c>
      <c r="AG28">
        <v>9</v>
      </c>
    </row>
    <row r="29" spans="1:33" x14ac:dyDescent="0.25">
      <c r="A29">
        <v>1250000</v>
      </c>
      <c r="B29">
        <v>1250</v>
      </c>
      <c r="C29">
        <v>100.75</v>
      </c>
      <c r="D29">
        <f t="shared" si="5"/>
        <v>0.97815533980582525</v>
      </c>
      <c r="E29">
        <f t="shared" si="6"/>
        <v>-0.19184339784050286</v>
      </c>
      <c r="AG29">
        <v>10</v>
      </c>
    </row>
    <row r="30" spans="1:33" x14ac:dyDescent="0.25">
      <c r="A30">
        <v>1500000</v>
      </c>
      <c r="B30">
        <v>1500</v>
      </c>
      <c r="C30">
        <v>77.25</v>
      </c>
      <c r="D30">
        <f t="shared" si="5"/>
        <v>0.75</v>
      </c>
      <c r="E30">
        <f t="shared" si="6"/>
        <v>-2.498774732165999</v>
      </c>
      <c r="AG30">
        <v>11</v>
      </c>
    </row>
    <row r="31" spans="1:33" x14ac:dyDescent="0.25">
      <c r="A31">
        <v>2000000</v>
      </c>
      <c r="B31">
        <v>2000</v>
      </c>
      <c r="C31">
        <v>53</v>
      </c>
      <c r="D31">
        <f t="shared" si="5"/>
        <v>0.5145631067961165</v>
      </c>
      <c r="E31">
        <f t="shared" si="6"/>
        <v>-5.7712271020876642</v>
      </c>
      <c r="AG31">
        <v>12</v>
      </c>
    </row>
    <row r="32" spans="1:33" x14ac:dyDescent="0.25">
      <c r="A32">
        <v>3000000</v>
      </c>
      <c r="B32">
        <v>3000</v>
      </c>
      <c r="C32">
        <v>38.25</v>
      </c>
      <c r="D32">
        <f t="shared" si="5"/>
        <v>0.37135922330097088</v>
      </c>
      <c r="E32">
        <f t="shared" si="6"/>
        <v>-8.6041157043107148</v>
      </c>
      <c r="AG32">
        <v>13</v>
      </c>
    </row>
    <row r="33" spans="1:33" x14ac:dyDescent="0.25">
      <c r="A33">
        <v>10000000</v>
      </c>
      <c r="B33">
        <v>10000</v>
      </c>
      <c r="C33">
        <v>5.875</v>
      </c>
      <c r="D33">
        <f t="shared" si="5"/>
        <v>5.7038834951456313E-2</v>
      </c>
      <c r="E33">
        <f t="shared" si="6"/>
        <v>-24.876587075227967</v>
      </c>
      <c r="AG33">
        <v>14</v>
      </c>
    </row>
    <row r="34" spans="1:33" x14ac:dyDescent="0.25">
      <c r="A34" s="1" t="s">
        <v>17</v>
      </c>
      <c r="AG34">
        <v>15</v>
      </c>
    </row>
    <row r="35" spans="1:33" x14ac:dyDescent="0.25">
      <c r="A35" s="1"/>
      <c r="B35" t="s">
        <v>22</v>
      </c>
      <c r="C35">
        <v>0.10299999999999999</v>
      </c>
    </row>
    <row r="36" spans="1:33" x14ac:dyDescent="0.25">
      <c r="A36" t="s">
        <v>14</v>
      </c>
      <c r="B36" t="s">
        <v>15</v>
      </c>
      <c r="C36" t="s">
        <v>19</v>
      </c>
    </row>
    <row r="37" spans="1:33" x14ac:dyDescent="0.25">
      <c r="A37">
        <v>100</v>
      </c>
      <c r="B37">
        <f>0.001*A37</f>
        <v>0.1</v>
      </c>
      <c r="C37">
        <v>1.1274999999999999</v>
      </c>
      <c r="D37">
        <f>C37/$C$35</f>
        <v>10.946601941747574</v>
      </c>
      <c r="E37">
        <f>20*LOG10(D37)</f>
        <v>20.785586516896522</v>
      </c>
    </row>
    <row r="38" spans="1:33" x14ac:dyDescent="0.25">
      <c r="A38">
        <v>200</v>
      </c>
      <c r="B38">
        <f t="shared" ref="B38:B49" si="8">0.001*A38</f>
        <v>0.2</v>
      </c>
      <c r="C38">
        <v>1.1274999999999999</v>
      </c>
      <c r="D38">
        <f t="shared" ref="D38:D54" si="9">C38/$C$35</f>
        <v>10.946601941747574</v>
      </c>
      <c r="E38">
        <f t="shared" ref="E38:E54" si="10">20*LOG10(D38)</f>
        <v>20.785586516896522</v>
      </c>
    </row>
    <row r="39" spans="1:33" x14ac:dyDescent="0.25">
      <c r="A39">
        <v>300</v>
      </c>
      <c r="B39">
        <f t="shared" si="8"/>
        <v>0.3</v>
      </c>
      <c r="C39">
        <v>1.1274999999999999</v>
      </c>
      <c r="D39">
        <f t="shared" si="9"/>
        <v>10.946601941747574</v>
      </c>
      <c r="E39">
        <f t="shared" si="10"/>
        <v>20.785586516896522</v>
      </c>
    </row>
    <row r="40" spans="1:33" x14ac:dyDescent="0.25">
      <c r="A40">
        <v>600</v>
      </c>
      <c r="B40">
        <f t="shared" si="8"/>
        <v>0.6</v>
      </c>
      <c r="C40">
        <v>1.1274999999999999</v>
      </c>
      <c r="D40">
        <f t="shared" si="9"/>
        <v>10.946601941747574</v>
      </c>
      <c r="E40">
        <f t="shared" si="10"/>
        <v>20.785586516896522</v>
      </c>
    </row>
    <row r="41" spans="1:33" x14ac:dyDescent="0.25">
      <c r="A41">
        <v>1000</v>
      </c>
      <c r="B41">
        <f t="shared" si="8"/>
        <v>1</v>
      </c>
      <c r="C41">
        <v>1.1274999999999999</v>
      </c>
      <c r="D41">
        <f t="shared" si="9"/>
        <v>10.946601941747574</v>
      </c>
      <c r="E41">
        <f t="shared" si="10"/>
        <v>20.785586516896522</v>
      </c>
    </row>
    <row r="42" spans="1:33" x14ac:dyDescent="0.25">
      <c r="A42">
        <v>2000</v>
      </c>
      <c r="B42">
        <f t="shared" si="8"/>
        <v>2</v>
      </c>
    </row>
    <row r="43" spans="1:33" x14ac:dyDescent="0.25">
      <c r="A43">
        <v>3000</v>
      </c>
      <c r="B43">
        <f t="shared" si="8"/>
        <v>3</v>
      </c>
    </row>
    <row r="44" spans="1:33" x14ac:dyDescent="0.25">
      <c r="A44">
        <v>6000</v>
      </c>
      <c r="B44">
        <f t="shared" si="8"/>
        <v>6</v>
      </c>
    </row>
    <row r="45" spans="1:33" x14ac:dyDescent="0.25">
      <c r="A45">
        <v>10000</v>
      </c>
      <c r="B45">
        <f t="shared" si="8"/>
        <v>10</v>
      </c>
      <c r="C45">
        <v>1.175</v>
      </c>
      <c r="D45">
        <f t="shared" si="9"/>
        <v>11.407766990291263</v>
      </c>
      <c r="E45">
        <f t="shared" si="10"/>
        <v>21.144012838051658</v>
      </c>
    </row>
    <row r="46" spans="1:33" x14ac:dyDescent="0.25">
      <c r="A46">
        <v>20000</v>
      </c>
      <c r="B46">
        <f t="shared" si="8"/>
        <v>20</v>
      </c>
    </row>
    <row r="47" spans="1:33" x14ac:dyDescent="0.25">
      <c r="A47">
        <v>30000</v>
      </c>
      <c r="B47">
        <f t="shared" si="8"/>
        <v>30</v>
      </c>
    </row>
    <row r="48" spans="1:33" x14ac:dyDescent="0.25">
      <c r="A48">
        <v>60000</v>
      </c>
      <c r="B48">
        <f t="shared" si="8"/>
        <v>60</v>
      </c>
    </row>
    <row r="49" spans="1:5" x14ac:dyDescent="0.25">
      <c r="A49">
        <v>100000</v>
      </c>
      <c r="B49">
        <f t="shared" si="8"/>
        <v>100</v>
      </c>
      <c r="C49">
        <v>0.70250000000000001</v>
      </c>
      <c r="D49">
        <f t="shared" si="9"/>
        <v>6.8203883495145634</v>
      </c>
      <c r="E49">
        <f t="shared" si="10"/>
        <v>16.676182077438906</v>
      </c>
    </row>
    <row r="50" spans="1:5" x14ac:dyDescent="0.25">
      <c r="A50">
        <f>B50*1000</f>
        <v>150000</v>
      </c>
      <c r="B50">
        <v>150</v>
      </c>
    </row>
    <row r="51" spans="1:5" x14ac:dyDescent="0.25">
      <c r="A51">
        <v>200000</v>
      </c>
      <c r="B51">
        <f>0.001*A51</f>
        <v>200</v>
      </c>
    </row>
    <row r="52" spans="1:5" x14ac:dyDescent="0.25">
      <c r="A52">
        <v>300000</v>
      </c>
      <c r="B52">
        <f>0.001*A52</f>
        <v>300</v>
      </c>
    </row>
    <row r="53" spans="1:5" x14ac:dyDescent="0.25">
      <c r="A53">
        <v>600000</v>
      </c>
      <c r="B53">
        <v>600</v>
      </c>
    </row>
    <row r="54" spans="1:5" x14ac:dyDescent="0.25">
      <c r="A54">
        <v>1000000</v>
      </c>
      <c r="B54">
        <v>1000</v>
      </c>
      <c r="C54">
        <v>9.9375000000000005E-2</v>
      </c>
      <c r="D54">
        <f t="shared" si="9"/>
        <v>0.96480582524271852</v>
      </c>
      <c r="E54">
        <f t="shared" si="10"/>
        <v>-0.3112016608129094</v>
      </c>
    </row>
    <row r="55" spans="1:5" x14ac:dyDescent="0.25">
      <c r="A55">
        <v>1250000</v>
      </c>
      <c r="B55">
        <v>1250</v>
      </c>
    </row>
    <row r="56" spans="1:5" x14ac:dyDescent="0.25">
      <c r="A56">
        <v>1500000</v>
      </c>
      <c r="B56">
        <v>1500</v>
      </c>
    </row>
    <row r="57" spans="1:5" x14ac:dyDescent="0.25">
      <c r="A57">
        <v>2000000</v>
      </c>
      <c r="B57">
        <v>2000</v>
      </c>
    </row>
    <row r="58" spans="1:5" x14ac:dyDescent="0.25">
      <c r="A58">
        <v>3000000</v>
      </c>
      <c r="B58">
        <v>3000</v>
      </c>
    </row>
    <row r="59" spans="1:5" x14ac:dyDescent="0.25">
      <c r="A59">
        <v>10000000</v>
      </c>
      <c r="B59">
        <v>10000</v>
      </c>
    </row>
    <row r="60" spans="1:5" x14ac:dyDescent="0.25">
      <c r="A60" s="1" t="s">
        <v>20</v>
      </c>
    </row>
    <row r="61" spans="1:5" x14ac:dyDescent="0.25">
      <c r="A61" s="1"/>
      <c r="B61" t="s">
        <v>18</v>
      </c>
      <c r="C61">
        <v>97.75</v>
      </c>
    </row>
    <row r="62" spans="1:5" x14ac:dyDescent="0.25">
      <c r="A62" t="s">
        <v>14</v>
      </c>
      <c r="B62" t="s">
        <v>15</v>
      </c>
      <c r="C62" t="s">
        <v>19</v>
      </c>
    </row>
    <row r="63" spans="1:5" x14ac:dyDescent="0.25">
      <c r="A63">
        <v>100</v>
      </c>
      <c r="B63">
        <f>0.001*A63</f>
        <v>0.1</v>
      </c>
      <c r="C63">
        <v>0.97750000000000004</v>
      </c>
      <c r="D63">
        <f>C63/$C$61</f>
        <v>0.01</v>
      </c>
      <c r="E63">
        <f>20*LOG10(D63)</f>
        <v>-40</v>
      </c>
    </row>
    <row r="64" spans="1:5" x14ac:dyDescent="0.25">
      <c r="A64">
        <v>200</v>
      </c>
      <c r="B64">
        <f t="shared" ref="B64:B75" si="11">0.001*A64</f>
        <v>0.2</v>
      </c>
      <c r="C64">
        <v>0.97750000000000004</v>
      </c>
      <c r="D64">
        <f t="shared" ref="D64:D80" si="12">C64/$C$61</f>
        <v>0.01</v>
      </c>
      <c r="E64">
        <f t="shared" ref="E64:E80" si="13">20*LOG10(D64)</f>
        <v>-40</v>
      </c>
    </row>
    <row r="65" spans="1:5" x14ac:dyDescent="0.25">
      <c r="A65">
        <v>300</v>
      </c>
      <c r="B65">
        <f t="shared" si="11"/>
        <v>0.3</v>
      </c>
      <c r="C65">
        <v>0.97750000000000004</v>
      </c>
      <c r="D65">
        <f t="shared" si="12"/>
        <v>0.01</v>
      </c>
      <c r="E65">
        <f t="shared" si="13"/>
        <v>-40</v>
      </c>
    </row>
    <row r="66" spans="1:5" x14ac:dyDescent="0.25">
      <c r="A66">
        <v>600</v>
      </c>
      <c r="B66">
        <f t="shared" si="11"/>
        <v>0.6</v>
      </c>
      <c r="C66">
        <v>0.97750000000000004</v>
      </c>
      <c r="D66">
        <f t="shared" si="12"/>
        <v>0.01</v>
      </c>
      <c r="E66">
        <f t="shared" si="13"/>
        <v>-40</v>
      </c>
    </row>
    <row r="67" spans="1:5" x14ac:dyDescent="0.25">
      <c r="A67">
        <v>1000</v>
      </c>
      <c r="B67">
        <f t="shared" si="11"/>
        <v>1</v>
      </c>
      <c r="C67">
        <v>0.97750000000000004</v>
      </c>
      <c r="D67">
        <f t="shared" si="12"/>
        <v>0.01</v>
      </c>
      <c r="E67">
        <f t="shared" si="13"/>
        <v>-40</v>
      </c>
    </row>
    <row r="68" spans="1:5" x14ac:dyDescent="0.25">
      <c r="A68">
        <v>2000</v>
      </c>
      <c r="B68">
        <f t="shared" si="11"/>
        <v>2</v>
      </c>
    </row>
    <row r="69" spans="1:5" x14ac:dyDescent="0.25">
      <c r="A69">
        <v>3000</v>
      </c>
      <c r="B69">
        <f t="shared" si="11"/>
        <v>3</v>
      </c>
    </row>
    <row r="70" spans="1:5" x14ac:dyDescent="0.25">
      <c r="A70">
        <v>6000</v>
      </c>
      <c r="B70">
        <f t="shared" si="11"/>
        <v>6</v>
      </c>
    </row>
    <row r="71" spans="1:5" x14ac:dyDescent="0.25">
      <c r="A71">
        <v>10000</v>
      </c>
      <c r="B71">
        <f t="shared" si="11"/>
        <v>10</v>
      </c>
      <c r="C71">
        <v>0.97</v>
      </c>
      <c r="D71">
        <f t="shared" si="12"/>
        <v>9.9232736572890026E-3</v>
      </c>
      <c r="E71">
        <f t="shared" si="13"/>
        <v>-40.066900636033189</v>
      </c>
    </row>
    <row r="72" spans="1:5" x14ac:dyDescent="0.25">
      <c r="A72">
        <v>20000</v>
      </c>
      <c r="B72">
        <f t="shared" si="11"/>
        <v>20</v>
      </c>
    </row>
    <row r="73" spans="1:5" x14ac:dyDescent="0.25">
      <c r="A73">
        <v>30000</v>
      </c>
      <c r="B73">
        <f t="shared" si="11"/>
        <v>30</v>
      </c>
      <c r="C73">
        <v>0.91249999999999998</v>
      </c>
      <c r="D73">
        <f t="shared" si="12"/>
        <v>9.3350383631713545E-3</v>
      </c>
      <c r="E73">
        <f t="shared" si="13"/>
        <v>-40.59767785878784</v>
      </c>
    </row>
    <row r="74" spans="1:5" x14ac:dyDescent="0.25">
      <c r="A74">
        <v>60000</v>
      </c>
      <c r="B74">
        <f t="shared" si="11"/>
        <v>60</v>
      </c>
    </row>
    <row r="75" spans="1:5" x14ac:dyDescent="0.25">
      <c r="A75">
        <v>100000</v>
      </c>
      <c r="B75">
        <f t="shared" si="11"/>
        <v>100</v>
      </c>
      <c r="C75">
        <v>0.61</v>
      </c>
      <c r="D75">
        <f t="shared" si="12"/>
        <v>6.2404092071611248E-3</v>
      </c>
      <c r="E75">
        <f t="shared" si="13"/>
        <v>-44.09573862114275</v>
      </c>
    </row>
    <row r="76" spans="1:5" x14ac:dyDescent="0.25">
      <c r="A76">
        <f>B76*1000</f>
        <v>150000</v>
      </c>
      <c r="B76">
        <v>150</v>
      </c>
    </row>
    <row r="77" spans="1:5" x14ac:dyDescent="0.25">
      <c r="A77">
        <v>200000</v>
      </c>
      <c r="B77">
        <f>0.001*A77</f>
        <v>200</v>
      </c>
      <c r="C77">
        <v>0.36375000000000002</v>
      </c>
      <c r="D77">
        <f t="shared" si="12"/>
        <v>3.7212276214833762E-3</v>
      </c>
      <c r="E77">
        <f t="shared" si="13"/>
        <v>-48.586275281478812</v>
      </c>
    </row>
    <row r="78" spans="1:5" x14ac:dyDescent="0.25">
      <c r="A78">
        <v>300000</v>
      </c>
      <c r="B78">
        <f>0.001*A78</f>
        <v>300</v>
      </c>
    </row>
    <row r="79" spans="1:5" x14ac:dyDescent="0.25">
      <c r="A79">
        <v>600000</v>
      </c>
      <c r="B79">
        <v>600</v>
      </c>
    </row>
    <row r="80" spans="1:5" x14ac:dyDescent="0.25">
      <c r="A80">
        <v>1000000</v>
      </c>
      <c r="B80">
        <v>1000</v>
      </c>
      <c r="C80">
        <v>8.0500000000000002E-2</v>
      </c>
      <c r="D80">
        <f t="shared" si="12"/>
        <v>8.2352941176470592E-4</v>
      </c>
      <c r="E80">
        <f t="shared" si="13"/>
        <v>-61.686417714000719</v>
      </c>
    </row>
    <row r="81" spans="1:2" x14ac:dyDescent="0.25">
      <c r="A81">
        <v>1250000</v>
      </c>
      <c r="B81">
        <v>1250</v>
      </c>
    </row>
    <row r="82" spans="1:2" x14ac:dyDescent="0.25">
      <c r="A82">
        <v>1500000</v>
      </c>
      <c r="B82">
        <v>1500</v>
      </c>
    </row>
    <row r="83" spans="1:2" x14ac:dyDescent="0.25">
      <c r="A83">
        <v>2000000</v>
      </c>
      <c r="B83">
        <v>2000</v>
      </c>
    </row>
    <row r="84" spans="1:2" x14ac:dyDescent="0.25">
      <c r="A84">
        <v>3000000</v>
      </c>
      <c r="B84">
        <v>3000</v>
      </c>
    </row>
    <row r="85" spans="1:2" x14ac:dyDescent="0.25">
      <c r="A85">
        <v>10000000</v>
      </c>
      <c r="B85">
        <v>10000</v>
      </c>
    </row>
    <row r="86" spans="1:2" x14ac:dyDescent="0.25">
      <c r="A86" s="1" t="s">
        <v>21</v>
      </c>
      <c r="B86" t="s">
        <v>25</v>
      </c>
    </row>
    <row r="87" spans="1:2" x14ac:dyDescent="0.25">
      <c r="A87" t="s">
        <v>23</v>
      </c>
      <c r="B87" t="s">
        <v>24</v>
      </c>
    </row>
    <row r="88" spans="1:2" x14ac:dyDescent="0.25">
      <c r="A88">
        <v>0</v>
      </c>
      <c r="B88">
        <v>13.423</v>
      </c>
    </row>
    <row r="89" spans="1:2" x14ac:dyDescent="0.25">
      <c r="A89">
        <v>0.2</v>
      </c>
      <c r="B89">
        <v>11.999000000000001</v>
      </c>
    </row>
    <row r="90" spans="1:2" x14ac:dyDescent="0.25">
      <c r="A90">
        <v>0.4</v>
      </c>
      <c r="B90">
        <v>9.9901</v>
      </c>
    </row>
    <row r="91" spans="1:2" x14ac:dyDescent="0.25">
      <c r="A91">
        <v>0.6</v>
      </c>
      <c r="B91">
        <v>7.9832999999999998</v>
      </c>
    </row>
    <row r="92" spans="1:2" x14ac:dyDescent="0.25">
      <c r="A92">
        <v>0.8</v>
      </c>
      <c r="B92">
        <v>6.9752000000000001</v>
      </c>
    </row>
    <row r="93" spans="1:2" x14ac:dyDescent="0.25">
      <c r="A93">
        <v>1</v>
      </c>
      <c r="B93">
        <v>3.9695</v>
      </c>
    </row>
    <row r="94" spans="1:2" x14ac:dyDescent="0.25">
      <c r="A94">
        <v>1.2</v>
      </c>
      <c r="B94">
        <v>1.9632000000000001</v>
      </c>
    </row>
    <row r="95" spans="1:2" x14ac:dyDescent="0.25">
      <c r="A95">
        <v>1.4</v>
      </c>
      <c r="B95" s="1">
        <v>-4.2900000000000001E-2</v>
      </c>
    </row>
    <row r="96" spans="1:2" x14ac:dyDescent="0.25">
      <c r="A96">
        <v>1.6</v>
      </c>
      <c r="B96">
        <v>-2.0470000000000002</v>
      </c>
    </row>
    <row r="97" spans="1:3" x14ac:dyDescent="0.25">
      <c r="A97">
        <v>1.8</v>
      </c>
      <c r="B97">
        <v>-4.056</v>
      </c>
    </row>
    <row r="98" spans="1:3" x14ac:dyDescent="0.25">
      <c r="A98">
        <v>2</v>
      </c>
      <c r="B98">
        <v>-6.0625</v>
      </c>
    </row>
    <row r="99" spans="1:3" x14ac:dyDescent="0.25">
      <c r="A99">
        <v>2.2000000000000002</v>
      </c>
      <c r="B99">
        <v>-8.0679999999999996</v>
      </c>
    </row>
    <row r="100" spans="1:3" x14ac:dyDescent="0.25">
      <c r="A100">
        <v>2.4</v>
      </c>
      <c r="B100">
        <v>-10.074</v>
      </c>
    </row>
    <row r="101" spans="1:3" x14ac:dyDescent="0.25">
      <c r="A101">
        <v>2.6</v>
      </c>
      <c r="B101">
        <v>-12.02</v>
      </c>
    </row>
    <row r="102" spans="1:3" x14ac:dyDescent="0.25">
      <c r="A102">
        <v>2.8</v>
      </c>
      <c r="B102">
        <v>-12.097</v>
      </c>
    </row>
    <row r="103" spans="1:3" x14ac:dyDescent="0.25">
      <c r="B103" t="s">
        <v>26</v>
      </c>
      <c r="C103" t="s">
        <v>27</v>
      </c>
    </row>
    <row r="104" spans="1:3" x14ac:dyDescent="0.25">
      <c r="B104" t="s">
        <v>28</v>
      </c>
      <c r="C104" t="s">
        <v>29</v>
      </c>
    </row>
    <row r="105" spans="1:3" x14ac:dyDescent="0.25">
      <c r="B105" t="s">
        <v>30</v>
      </c>
    </row>
    <row r="107" spans="1:3" x14ac:dyDescent="0.25">
      <c r="A107" t="s">
        <v>33</v>
      </c>
    </row>
    <row r="108" spans="1:3" x14ac:dyDescent="0.25">
      <c r="A108" s="3">
        <v>0.01</v>
      </c>
      <c r="B108" s="3">
        <v>-0.31372</v>
      </c>
    </row>
    <row r="109" spans="1:3" x14ac:dyDescent="0.25">
      <c r="A109" s="3">
        <v>1.4E-2</v>
      </c>
      <c r="B109" s="3">
        <v>-0.32874999999999999</v>
      </c>
    </row>
    <row r="110" spans="1:3" x14ac:dyDescent="0.25">
      <c r="A110" s="3">
        <v>0.02</v>
      </c>
      <c r="B110" s="3">
        <v>-0.34028999999999998</v>
      </c>
    </row>
    <row r="111" spans="1:3" x14ac:dyDescent="0.25">
      <c r="A111" s="3">
        <v>2.8000000000000001E-2</v>
      </c>
      <c r="B111" s="3">
        <v>-0.35220000000000001</v>
      </c>
    </row>
    <row r="112" spans="1:3" x14ac:dyDescent="0.25">
      <c r="A112" s="3">
        <v>0.04</v>
      </c>
      <c r="B112" s="3">
        <v>-0.36788999999999999</v>
      </c>
    </row>
    <row r="113" spans="1:2" x14ac:dyDescent="0.25">
      <c r="A113" s="3">
        <v>5.6000000000000001E-2</v>
      </c>
      <c r="B113" s="3">
        <v>-0.38253999999999999</v>
      </c>
    </row>
    <row r="114" spans="1:2" x14ac:dyDescent="0.25">
      <c r="A114" s="3">
        <v>0.08</v>
      </c>
      <c r="B114" s="3">
        <v>-0.39916000000000001</v>
      </c>
    </row>
    <row r="115" spans="1:2" x14ac:dyDescent="0.25">
      <c r="A115" s="3">
        <v>0.1</v>
      </c>
      <c r="B115" s="3">
        <v>-0.40914</v>
      </c>
    </row>
    <row r="116" spans="1:2" x14ac:dyDescent="0.25">
      <c r="A116" s="3">
        <v>0.14000000000000001</v>
      </c>
      <c r="B116" s="3">
        <v>-0.42426999999999998</v>
      </c>
    </row>
    <row r="117" spans="1:2" x14ac:dyDescent="0.25">
      <c r="A117" s="3">
        <v>0.2</v>
      </c>
      <c r="B117" s="3">
        <v>-0.44098999999999999</v>
      </c>
    </row>
    <row r="118" spans="1:2" x14ac:dyDescent="0.25">
      <c r="A118" s="3">
        <v>0.28000000000000003</v>
      </c>
      <c r="B118" s="3">
        <v>-0.45627000000000001</v>
      </c>
    </row>
    <row r="119" spans="1:2" x14ac:dyDescent="0.25">
      <c r="A119" s="3">
        <v>0.4</v>
      </c>
      <c r="B119" s="3">
        <v>-0.47304000000000002</v>
      </c>
    </row>
    <row r="120" spans="1:2" x14ac:dyDescent="0.25">
      <c r="A120" s="3">
        <v>0.56000000000000005</v>
      </c>
      <c r="B120" s="3">
        <v>-0.48851</v>
      </c>
    </row>
    <row r="121" spans="1:2" x14ac:dyDescent="0.25">
      <c r="A121" s="3">
        <v>0.8</v>
      </c>
      <c r="B121" s="3">
        <v>-0.50502999999999998</v>
      </c>
    </row>
    <row r="122" spans="1:2" x14ac:dyDescent="0.25">
      <c r="A122" s="3">
        <v>1</v>
      </c>
      <c r="B122" s="3">
        <v>-0.51546999999999998</v>
      </c>
    </row>
    <row r="123" spans="1:2" x14ac:dyDescent="0.25">
      <c r="A123" s="3">
        <v>1.4</v>
      </c>
      <c r="B123" s="3">
        <v>-0.53105000000000002</v>
      </c>
    </row>
    <row r="124" spans="1:2" x14ac:dyDescent="0.25">
      <c r="A124" s="3">
        <v>2</v>
      </c>
      <c r="B124" s="3">
        <v>-0.54752000000000001</v>
      </c>
    </row>
    <row r="125" spans="1:2" x14ac:dyDescent="0.25">
      <c r="A125" s="3">
        <v>2.8</v>
      </c>
      <c r="B125" s="3">
        <v>-0.56306</v>
      </c>
    </row>
    <row r="126" spans="1:2" x14ac:dyDescent="0.25">
      <c r="A126" s="3">
        <v>4</v>
      </c>
      <c r="B126" s="3">
        <v>-0.57952000000000004</v>
      </c>
    </row>
    <row r="127" spans="1:2" x14ac:dyDescent="0.25">
      <c r="A127" s="3">
        <v>5.6</v>
      </c>
      <c r="B127" s="3">
        <v>-0.59506999999999999</v>
      </c>
    </row>
    <row r="128" spans="1:2" x14ac:dyDescent="0.25">
      <c r="A128" s="3">
        <v>8</v>
      </c>
      <c r="B128" s="3">
        <v>-0.61173</v>
      </c>
    </row>
    <row r="129" spans="1:3" x14ac:dyDescent="0.25">
      <c r="A129" s="3">
        <v>10</v>
      </c>
      <c r="B129" s="3">
        <v>-0.62209000000000003</v>
      </c>
    </row>
    <row r="130" spans="1:3" x14ac:dyDescent="0.25">
      <c r="A130" s="3">
        <v>14</v>
      </c>
      <c r="B130" s="3">
        <v>-0.63805999999999996</v>
      </c>
    </row>
    <row r="133" spans="1:3" x14ac:dyDescent="0.25">
      <c r="A133" s="3">
        <v>0.01</v>
      </c>
      <c r="B133">
        <f>LN(A133)</f>
        <v>-4.6051701859880909</v>
      </c>
      <c r="C133" s="3">
        <v>-0.31372</v>
      </c>
    </row>
    <row r="134" spans="1:3" x14ac:dyDescent="0.25">
      <c r="A134" s="3">
        <v>1.4E-2</v>
      </c>
      <c r="B134">
        <f>LN(A134)</f>
        <v>-4.2686979493668789</v>
      </c>
      <c r="C134" s="3">
        <v>-0.32874999999999999</v>
      </c>
    </row>
    <row r="135" spans="1:3" x14ac:dyDescent="0.25">
      <c r="A135" s="3">
        <v>0.02</v>
      </c>
      <c r="B135">
        <f>LN(A135)</f>
        <v>-3.912023005428146</v>
      </c>
      <c r="C135" s="3">
        <v>-0.34028999999999998</v>
      </c>
    </row>
    <row r="136" spans="1:3" x14ac:dyDescent="0.25">
      <c r="A136" s="3">
        <v>2.8000000000000001E-2</v>
      </c>
      <c r="B136">
        <f>LN(A136)</f>
        <v>-3.575550768806933</v>
      </c>
      <c r="C136" s="3">
        <v>-0.35220000000000001</v>
      </c>
    </row>
    <row r="137" spans="1:3" x14ac:dyDescent="0.25">
      <c r="A137" s="3">
        <v>0.04</v>
      </c>
      <c r="B137">
        <f>LN(A137)</f>
        <v>-3.2188758248682006</v>
      </c>
      <c r="C137" s="3">
        <v>-0.36788999999999999</v>
      </c>
    </row>
    <row r="138" spans="1:3" x14ac:dyDescent="0.25">
      <c r="A138" s="3">
        <v>5.6000000000000001E-2</v>
      </c>
      <c r="B138">
        <f>LN(A138)</f>
        <v>-2.8824035882469876</v>
      </c>
      <c r="C138" s="3">
        <v>-0.38253999999999999</v>
      </c>
    </row>
    <row r="139" spans="1:3" x14ac:dyDescent="0.25">
      <c r="A139" s="3">
        <v>0.08</v>
      </c>
      <c r="B139">
        <f>LN(A139)</f>
        <v>-2.5257286443082556</v>
      </c>
      <c r="C139" s="3">
        <v>-0.39916000000000001</v>
      </c>
    </row>
    <row r="140" spans="1:3" x14ac:dyDescent="0.25">
      <c r="A140" s="3">
        <v>0.1</v>
      </c>
      <c r="B140">
        <f>LN(A140)</f>
        <v>-2.3025850929940455</v>
      </c>
      <c r="C140" s="3">
        <v>-0.40914</v>
      </c>
    </row>
    <row r="141" spans="1:3" x14ac:dyDescent="0.25">
      <c r="A141" s="3">
        <v>0.14000000000000001</v>
      </c>
      <c r="B141">
        <f>LN(A141)</f>
        <v>-1.9661128563728327</v>
      </c>
      <c r="C141" s="3">
        <v>-0.42426999999999998</v>
      </c>
    </row>
    <row r="142" spans="1:3" x14ac:dyDescent="0.25">
      <c r="A142" s="3">
        <v>0.2</v>
      </c>
      <c r="B142">
        <f>LN(A142)</f>
        <v>-1.6094379124341003</v>
      </c>
      <c r="C142" s="3">
        <v>-0.44098999999999999</v>
      </c>
    </row>
    <row r="143" spans="1:3" x14ac:dyDescent="0.25">
      <c r="A143" s="3">
        <v>0.28000000000000003</v>
      </c>
      <c r="B143">
        <f>LN(A143)</f>
        <v>-1.2729656758128873</v>
      </c>
      <c r="C143" s="3">
        <v>-0.45627000000000001</v>
      </c>
    </row>
    <row r="144" spans="1:3" x14ac:dyDescent="0.25">
      <c r="A144" s="3">
        <v>0.4</v>
      </c>
      <c r="B144">
        <f>LN(A144)</f>
        <v>-0.916290731874155</v>
      </c>
      <c r="C144" s="3">
        <v>-0.47304000000000002</v>
      </c>
    </row>
    <row r="145" spans="1:3" x14ac:dyDescent="0.25">
      <c r="A145" s="3">
        <v>0.56000000000000005</v>
      </c>
      <c r="B145">
        <f>LN(A145)</f>
        <v>-0.57981849525294205</v>
      </c>
      <c r="C145" s="3">
        <v>-0.48851</v>
      </c>
    </row>
    <row r="146" spans="1:3" x14ac:dyDescent="0.25">
      <c r="A146" s="3">
        <v>0.8</v>
      </c>
      <c r="B146">
        <f>LN(A146)</f>
        <v>-0.22314355131420971</v>
      </c>
      <c r="C146" s="3">
        <v>-0.50502999999999998</v>
      </c>
    </row>
    <row r="147" spans="1:3" x14ac:dyDescent="0.25">
      <c r="A147" s="3">
        <v>1</v>
      </c>
      <c r="B147">
        <f>LN(A147)</f>
        <v>0</v>
      </c>
      <c r="C147" s="3">
        <v>-0.51546999999999998</v>
      </c>
    </row>
    <row r="148" spans="1:3" x14ac:dyDescent="0.25">
      <c r="A148" s="3">
        <v>1.4</v>
      </c>
      <c r="B148">
        <f>LN(A148)</f>
        <v>0.33647223662121289</v>
      </c>
      <c r="C148" s="3">
        <v>-0.53105000000000002</v>
      </c>
    </row>
    <row r="149" spans="1:3" x14ac:dyDescent="0.25">
      <c r="A149" s="3">
        <v>2</v>
      </c>
      <c r="B149">
        <f>LN(A149)</f>
        <v>0.69314718055994529</v>
      </c>
      <c r="C149" s="3">
        <v>-0.54752000000000001</v>
      </c>
    </row>
    <row r="150" spans="1:3" x14ac:dyDescent="0.25">
      <c r="A150" s="3">
        <v>2.8</v>
      </c>
      <c r="B150">
        <f>LN(A150)</f>
        <v>1.0296194171811581</v>
      </c>
      <c r="C150" s="3">
        <v>-0.56306</v>
      </c>
    </row>
    <row r="151" spans="1:3" x14ac:dyDescent="0.25">
      <c r="A151" s="3">
        <v>4</v>
      </c>
      <c r="B151">
        <f>LN(A151)</f>
        <v>1.3862943611198906</v>
      </c>
      <c r="C151" s="3">
        <v>-0.57952000000000004</v>
      </c>
    </row>
    <row r="152" spans="1:3" x14ac:dyDescent="0.25">
      <c r="A152" s="3">
        <v>5.6</v>
      </c>
      <c r="B152">
        <f>LN(A152)</f>
        <v>1.7227665977411035</v>
      </c>
      <c r="C152" s="3">
        <v>-0.59506999999999999</v>
      </c>
    </row>
    <row r="153" spans="1:3" x14ac:dyDescent="0.25">
      <c r="A153" s="3">
        <v>8</v>
      </c>
      <c r="B153">
        <f>LN(A153)</f>
        <v>2.0794415416798357</v>
      </c>
      <c r="C153" s="3">
        <v>-0.61173</v>
      </c>
    </row>
    <row r="154" spans="1:3" x14ac:dyDescent="0.25">
      <c r="A154" s="3">
        <v>10</v>
      </c>
      <c r="B154">
        <f>LN(A154)</f>
        <v>2.3025850929940459</v>
      </c>
      <c r="C154" s="3">
        <v>-0.62209000000000003</v>
      </c>
    </row>
    <row r="155" spans="1:3" x14ac:dyDescent="0.25">
      <c r="A155" s="3">
        <v>14</v>
      </c>
      <c r="B155">
        <f>LN(A155)</f>
        <v>2.6390573296152584</v>
      </c>
      <c r="C155" s="3">
        <v>-0.63805999999999996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2" ma:contentTypeDescription="Utwórz nowy dokument." ma:contentTypeScope="" ma:versionID="cb9e66541c0d5061c61978d8618165a7">
  <xsd:schema xmlns:xsd="http://www.w3.org/2001/XMLSchema" xmlns:xs="http://www.w3.org/2001/XMLSchema" xmlns:p="http://schemas.microsoft.com/office/2006/metadata/properties" xmlns:ns3="84bae827-43eb-4799-b986-0b4b10c2bedf" xmlns:ns4="c8f656d6-3613-40d7-a283-9b9e2fc0b499" targetNamespace="http://schemas.microsoft.com/office/2006/metadata/properties" ma:root="true" ma:fieldsID="aba51c435736052b0277ec830f25d8fd" ns3:_="" ns4:_="">
    <xsd:import namespace="84bae827-43eb-4799-b986-0b4b10c2bedf"/>
    <xsd:import namespace="c8f656d6-3613-40d7-a283-9b9e2fc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18BC8-846C-467E-8AAB-145A90522F1C}">
  <ds:schemaRefs>
    <ds:schemaRef ds:uri="84bae827-43eb-4799-b986-0b4b10c2bedf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c8f656d6-3613-40d7-a283-9b9e2fc0b49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710E0B-6E54-48C0-A984-F5DA49F9F4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8E8350-1217-4E69-BB3B-DDD0FA1CB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c8f656d6-3613-40d7-a283-9b9e2fc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2022-12-07T21:18:12Z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