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cience\Fizyka Techniczna\5 semestr\Podstawy fizyki środowiska\Projekt\kostrza\"/>
    </mc:Choice>
  </mc:AlternateContent>
  <xr:revisionPtr revIDLastSave="0" documentId="13_ncr:1_{E7842098-3570-449E-AE73-9F850DE12154}" xr6:coauthVersionLast="47" xr6:coauthVersionMax="47" xr10:uidLastSave="{00000000-0000-0000-0000-000000000000}"/>
  <bookViews>
    <workbookView xWindow="-120" yWindow="-120" windowWidth="29040" windowHeight="15720" firstSheet="15" activeTab="15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Arkusz1" sheetId="1" r:id="rId16"/>
  </sheets>
  <definedNames>
    <definedName name="ExternalData_1" localSheetId="0" hidden="1">'1'!$A$1:$C$39</definedName>
    <definedName name="ExternalData_1" localSheetId="9" hidden="1">'10'!$A$1:$C$46</definedName>
    <definedName name="ExternalData_1" localSheetId="10" hidden="1">'11'!$A$1:$C$25</definedName>
    <definedName name="ExternalData_1" localSheetId="11" hidden="1">'12'!$A$1:$C$40</definedName>
    <definedName name="ExternalData_1" localSheetId="12" hidden="1">'13'!$A$1:$C$51</definedName>
    <definedName name="ExternalData_1" localSheetId="13" hidden="1">'14'!$A$1:$C$90</definedName>
    <definedName name="ExternalData_1" localSheetId="14" hidden="1">'15'!$A$1:$C$58</definedName>
    <definedName name="ExternalData_1" localSheetId="2" hidden="1">'3'!$A$1:$C$38</definedName>
    <definedName name="ExternalData_1" localSheetId="3" hidden="1">'4'!$A$1:$C$46</definedName>
    <definedName name="ExternalData_1" localSheetId="4" hidden="1">'5'!$A$1:$C$63</definedName>
    <definedName name="ExternalData_1" localSheetId="5" hidden="1">'6'!$A$1:$C$41</definedName>
    <definedName name="ExternalData_1" localSheetId="6" hidden="1">'7'!$A$1:$C$44</definedName>
    <definedName name="ExternalData_1" localSheetId="7" hidden="1">'8'!$A$1:$C$57</definedName>
    <definedName name="ExternalData_1" localSheetId="8" hidden="1">'9'!$A$1:$C$48</definedName>
    <definedName name="ExternalData_2" localSheetId="1" hidden="1">'2'!$A$1:$C$47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20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F8C60-A4C0-428E-B344-91B26D415754}" keepAlive="1" name="Zapytanie — 1" description="Połączenie z zapytaniem „1” w skoroszycie." type="5" refreshedVersion="8" background="1" saveData="1">
    <dbPr connection="Provider=Microsoft.Mashup.OleDb.1;Data Source=$Workbook$;Location=1;Extended Properties=&quot;&quot;" command="SELECT * FROM [1]"/>
  </connection>
  <connection id="2" xr16:uid="{960BC287-6D76-4553-9FF6-0FCE5A1AC350}" keepAlive="1" name="Zapytanie — 10" description="Połączenie z zapytaniem „10” w skoroszycie." type="5" refreshedVersion="8" background="1" saveData="1">
    <dbPr connection="Provider=Microsoft.Mashup.OleDb.1;Data Source=$Workbook$;Location=10;Extended Properties=&quot;&quot;" command="SELECT * FROM [10]"/>
  </connection>
  <connection id="3" xr16:uid="{C5CBF9E1-9BCE-4437-A5F1-7E50E527DA7D}" keepAlive="1" name="Zapytanie — 11" description="Połączenie z zapytaniem „11” w skoroszycie." type="5" refreshedVersion="8" background="1" saveData="1">
    <dbPr connection="Provider=Microsoft.Mashup.OleDb.1;Data Source=$Workbook$;Location=11;Extended Properties=&quot;&quot;" command="SELECT * FROM [11]"/>
  </connection>
  <connection id="4" xr16:uid="{37053B45-97FE-4711-9DBA-C232262CA197}" keepAlive="1" name="Zapytanie — 12" description="Połączenie z zapytaniem „12” w skoroszycie." type="5" refreshedVersion="8" background="1" saveData="1">
    <dbPr connection="Provider=Microsoft.Mashup.OleDb.1;Data Source=$Workbook$;Location=12;Extended Properties=&quot;&quot;" command="SELECT * FROM [12]"/>
  </connection>
  <connection id="5" xr16:uid="{5DE64C3F-BB48-4812-B0FA-5D7EC61B0A19}" keepAlive="1" name="Zapytanie — 13" description="Połączenie z zapytaniem „13” w skoroszycie." type="5" refreshedVersion="8" background="1" saveData="1">
    <dbPr connection="Provider=Microsoft.Mashup.OleDb.1;Data Source=$Workbook$;Location=13;Extended Properties=&quot;&quot;" command="SELECT * FROM [13]"/>
  </connection>
  <connection id="6" xr16:uid="{ADCF911E-E1B0-4BA4-8EAB-11A7BB4F556F}" keepAlive="1" name="Zapytanie — 14" description="Połączenie z zapytaniem „14” w skoroszycie." type="5" refreshedVersion="8" background="1" saveData="1">
    <dbPr connection="Provider=Microsoft.Mashup.OleDb.1;Data Source=$Workbook$;Location=14;Extended Properties=&quot;&quot;" command="SELECT * FROM [14]"/>
  </connection>
  <connection id="7" xr16:uid="{5EE86ED2-DD34-4EE0-87C9-058E2DD09468}" keepAlive="1" name="Zapytanie — 15" description="Połączenie z zapytaniem „15” w skoroszycie." type="5" refreshedVersion="8" background="1" saveData="1">
    <dbPr connection="Provider=Microsoft.Mashup.OleDb.1;Data Source=$Workbook$;Location=15;Extended Properties=&quot;&quot;" command="SELECT * FROM [15]"/>
  </connection>
  <connection id="8" xr16:uid="{480DDF9C-4292-4DE5-8B9D-8C8D973B5772}" keepAlive="1" name="Zapytanie — 2" description="Połączenie z zapytaniem „2” w skoroszycie." type="5" refreshedVersion="8" background="1" saveData="1">
    <dbPr connection="Provider=Microsoft.Mashup.OleDb.1;Data Source=$Workbook$;Location=2;Extended Properties=&quot;&quot;" command="SELECT * FROM [2]"/>
  </connection>
  <connection id="9" xr16:uid="{4D969F0D-75B8-4A72-83AA-E4D8D9B1B5BE}" keepAlive="1" name="Zapytanie — 3" description="Połączenie z zapytaniem „3” w skoroszycie." type="5" refreshedVersion="8" background="1" saveData="1">
    <dbPr connection="Provider=Microsoft.Mashup.OleDb.1;Data Source=$Workbook$;Location=3;Extended Properties=&quot;&quot;" command="SELECT * FROM [3]"/>
  </connection>
  <connection id="10" xr16:uid="{8324C8D6-86D9-4A08-94C5-0335FA4D390F}" keepAlive="1" name="Zapytanie — 4" description="Połączenie z zapytaniem „4” w skoroszycie." type="5" refreshedVersion="8" background="1" saveData="1">
    <dbPr connection="Provider=Microsoft.Mashup.OleDb.1;Data Source=$Workbook$;Location=4;Extended Properties=&quot;&quot;" command="SELECT * FROM [4]"/>
  </connection>
  <connection id="11" xr16:uid="{1AEFD9EA-87F5-4223-88C4-232A97DC6655}" keepAlive="1" name="Zapytanie — 5" description="Połączenie z zapytaniem „5” w skoroszycie." type="5" refreshedVersion="8" background="1" saveData="1">
    <dbPr connection="Provider=Microsoft.Mashup.OleDb.1;Data Source=$Workbook$;Location=5;Extended Properties=&quot;&quot;" command="SELECT * FROM [5]"/>
  </connection>
  <connection id="12" xr16:uid="{EA27DF9D-7EE4-4794-99F1-11CBB2462320}" keepAlive="1" name="Zapytanie — 6" description="Połączenie z zapytaniem „6” w skoroszycie." type="5" refreshedVersion="8" background="1" saveData="1">
    <dbPr connection="Provider=Microsoft.Mashup.OleDb.1;Data Source=$Workbook$;Location=6;Extended Properties=&quot;&quot;" command="SELECT * FROM [6]"/>
  </connection>
  <connection id="13" xr16:uid="{AD02593C-877F-4BE0-9396-71AA5EAFC683}" keepAlive="1" name="Zapytanie — 7" description="Połączenie z zapytaniem „7” w skoroszycie." type="5" refreshedVersion="8" background="1" saveData="1">
    <dbPr connection="Provider=Microsoft.Mashup.OleDb.1;Data Source=$Workbook$;Location=7;Extended Properties=&quot;&quot;" command="SELECT * FROM [7]"/>
  </connection>
  <connection id="14" xr16:uid="{4E5C00D1-E26D-4E7E-8BC3-F94CD150CF87}" keepAlive="1" name="Zapytanie — 8" description="Połączenie z zapytaniem „8” w skoroszycie." type="5" refreshedVersion="8" background="1" saveData="1">
    <dbPr connection="Provider=Microsoft.Mashup.OleDb.1;Data Source=$Workbook$;Location=8;Extended Properties=&quot;&quot;" command="SELECT * FROM [8]"/>
  </connection>
  <connection id="15" xr16:uid="{88FE8496-42DF-4831-9B2D-BC86E5334E43}" keepAlive="1" name="Zapytanie — 9" description="Połączenie z zapytaniem „9” w skoroszycie." type="5" refreshedVersion="8" background="1" saveData="1">
    <dbPr connection="Provider=Microsoft.Mashup.OleDb.1;Data Source=$Workbook$;Location=9;Extended Properties=&quot;&quot;" command="SELECT * FROM [9]"/>
  </connection>
</connections>
</file>

<file path=xl/sharedStrings.xml><?xml version="1.0" encoding="utf-8"?>
<sst xmlns="http://schemas.openxmlformats.org/spreadsheetml/2006/main" count="68" uniqueCount="12">
  <si>
    <t>X-Axis</t>
  </si>
  <si>
    <t>Y-Axis</t>
  </si>
  <si>
    <t>Z-Axis</t>
  </si>
  <si>
    <t>Kolumna1</t>
  </si>
  <si>
    <t>sigma</t>
  </si>
  <si>
    <t>wysokosc</t>
  </si>
  <si>
    <t>grawitacja</t>
  </si>
  <si>
    <t>g_teo</t>
  </si>
  <si>
    <t>g_nasze_razy9,81</t>
  </si>
  <si>
    <t>niepewność g nasze</t>
  </si>
  <si>
    <t>Szerokosc geograficzna dla kostrzy</t>
  </si>
  <si>
    <t>a_lat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</si>
</sst>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Arkusz1!$D$2:$D$16</c:f>
              <c:numCache>
                <c:formatCode>0.0000000000</c:formatCode>
                <c:ptCount val="15"/>
                <c:pt idx="0">
                  <c:v>0.99999999922982163</c:v>
                </c:pt>
                <c:pt idx="1">
                  <c:v>0.99999999730807798</c:v>
                </c:pt>
                <c:pt idx="2">
                  <c:v>1.0000000013955983</c:v>
                </c:pt>
                <c:pt idx="3">
                  <c:v>1.0000000005346432</c:v>
                </c:pt>
                <c:pt idx="4">
                  <c:v>0.99999999847008791</c:v>
                </c:pt>
                <c:pt idx="5">
                  <c:v>1.0000000013692696</c:v>
                </c:pt>
                <c:pt idx="6">
                  <c:v>1.0000000025031011</c:v>
                </c:pt>
                <c:pt idx="7">
                  <c:v>1.0000000021262143</c:v>
                </c:pt>
                <c:pt idx="8">
                  <c:v>1.0000000002336844</c:v>
                </c:pt>
                <c:pt idx="9">
                  <c:v>1.0000000010450663</c:v>
                </c:pt>
                <c:pt idx="10">
                  <c:v>0.99999999492080704</c:v>
                </c:pt>
                <c:pt idx="11">
                  <c:v>0.99999999772358983</c:v>
                </c:pt>
                <c:pt idx="12">
                  <c:v>0.99999999602912171</c:v>
                </c:pt>
                <c:pt idx="13">
                  <c:v>1.0000000050302609</c:v>
                </c:pt>
                <c:pt idx="14">
                  <c:v>1.0000000007751502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F-4411-8093-A3A44064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1958751"/>
        <c:axId val="1191955007"/>
        <c:axId val="0"/>
      </c:bar3DChart>
      <c:catAx>
        <c:axId val="119195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1955007"/>
        <c:crosses val="autoZero"/>
        <c:auto val="1"/>
        <c:lblAlgn val="ctr"/>
        <c:lblOffset val="100"/>
        <c:noMultiLvlLbl val="0"/>
      </c:catAx>
      <c:valAx>
        <c:axId val="11919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195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58289588801401"/>
                  <c:y val="0.18129618701272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Arkusz1!$G$17</c:f>
                <c:numCache>
                  <c:formatCode>General</c:formatCode>
                  <c:ptCount val="1"/>
                  <c:pt idx="0">
                    <c:v>2.499167293590344E-8</c:v>
                  </c:pt>
                </c:numCache>
              </c:numRef>
            </c:plus>
            <c:minus>
              <c:numRef>
                <c:f>Arkusz1!$G$17</c:f>
                <c:numCache>
                  <c:formatCode>General</c:formatCode>
                  <c:ptCount val="1"/>
                  <c:pt idx="0">
                    <c:v>2.499167293590344E-8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Arkusz1!$C$2:$C$16</c:f>
              <c:numCache>
                <c:formatCode>General</c:formatCode>
                <c:ptCount val="15"/>
                <c:pt idx="0">
                  <c:v>443</c:v>
                </c:pt>
                <c:pt idx="1">
                  <c:v>481</c:v>
                </c:pt>
                <c:pt idx="2">
                  <c:v>502</c:v>
                </c:pt>
                <c:pt idx="3">
                  <c:v>532</c:v>
                </c:pt>
                <c:pt idx="4">
                  <c:v>544</c:v>
                </c:pt>
                <c:pt idx="5">
                  <c:v>561</c:v>
                </c:pt>
                <c:pt idx="6">
                  <c:v>580</c:v>
                </c:pt>
                <c:pt idx="7">
                  <c:v>582</c:v>
                </c:pt>
                <c:pt idx="8">
                  <c:v>607</c:v>
                </c:pt>
                <c:pt idx="9">
                  <c:v>654</c:v>
                </c:pt>
                <c:pt idx="10">
                  <c:v>667</c:v>
                </c:pt>
                <c:pt idx="11">
                  <c:v>689</c:v>
                </c:pt>
                <c:pt idx="12">
                  <c:v>717</c:v>
                </c:pt>
                <c:pt idx="13">
                  <c:v>732</c:v>
                </c:pt>
                <c:pt idx="14">
                  <c:v>739</c:v>
                </c:pt>
              </c:numCache>
            </c:numRef>
          </c:xVal>
          <c:yVal>
            <c:numRef>
              <c:f>Arkusz1!$F$2:$F$16</c:f>
              <c:numCache>
                <c:formatCode>0.000000000</c:formatCode>
                <c:ptCount val="15"/>
                <c:pt idx="0">
                  <c:v>9.8099999924445509</c:v>
                </c:pt>
                <c:pt idx="1">
                  <c:v>9.8099999735922463</c:v>
                </c:pt>
                <c:pt idx="2">
                  <c:v>9.8100000136908196</c:v>
                </c:pt>
                <c:pt idx="3">
                  <c:v>9.8100000052448504</c:v>
                </c:pt>
                <c:pt idx="4">
                  <c:v>9.8099999849915633</c:v>
                </c:pt>
                <c:pt idx="5">
                  <c:v>9.8100000134325356</c:v>
                </c:pt>
                <c:pt idx="6">
                  <c:v>9.8100000245554213</c:v>
                </c:pt>
                <c:pt idx="7">
                  <c:v>9.8100000208581637</c:v>
                </c:pt>
                <c:pt idx="8">
                  <c:v>9.8100000022924441</c:v>
                </c:pt>
                <c:pt idx="9">
                  <c:v>9.8100000102521001</c:v>
                </c:pt>
                <c:pt idx="10">
                  <c:v>9.8099999501731183</c:v>
                </c:pt>
                <c:pt idx="11">
                  <c:v>9.8099999776684168</c:v>
                </c:pt>
                <c:pt idx="12">
                  <c:v>9.8099999610456852</c:v>
                </c:pt>
                <c:pt idx="13">
                  <c:v>9.8100000493468595</c:v>
                </c:pt>
                <c:pt idx="14">
                  <c:v>9.8100000076042235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E-4E37-A448-A0EF334C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886728"/>
        <c:axId val="1369154855"/>
      </c:scatterChart>
      <c:valAx>
        <c:axId val="145388672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  <a:r>
                  <a:rPr lang="pl-PL" baseline="0"/>
                  <a:t> nad poziomem morza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9154855"/>
        <c:crosses val="autoZero"/>
        <c:crossBetween val="midCat"/>
      </c:valAx>
      <c:valAx>
        <c:axId val="136915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88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24956255468068"/>
                  <c:y val="5.5959827938174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Arkusz1!$C$2:$C$16</c:f>
              <c:numCache>
                <c:formatCode>General</c:formatCode>
                <c:ptCount val="15"/>
                <c:pt idx="0">
                  <c:v>443</c:v>
                </c:pt>
                <c:pt idx="1">
                  <c:v>481</c:v>
                </c:pt>
                <c:pt idx="2">
                  <c:v>502</c:v>
                </c:pt>
                <c:pt idx="3">
                  <c:v>532</c:v>
                </c:pt>
                <c:pt idx="4">
                  <c:v>544</c:v>
                </c:pt>
                <c:pt idx="5">
                  <c:v>561</c:v>
                </c:pt>
                <c:pt idx="6">
                  <c:v>580</c:v>
                </c:pt>
                <c:pt idx="7">
                  <c:v>582</c:v>
                </c:pt>
                <c:pt idx="8">
                  <c:v>607</c:v>
                </c:pt>
                <c:pt idx="9">
                  <c:v>654</c:v>
                </c:pt>
                <c:pt idx="10">
                  <c:v>667</c:v>
                </c:pt>
                <c:pt idx="11">
                  <c:v>689</c:v>
                </c:pt>
                <c:pt idx="12">
                  <c:v>717</c:v>
                </c:pt>
                <c:pt idx="13">
                  <c:v>732</c:v>
                </c:pt>
                <c:pt idx="14">
                  <c:v>739</c:v>
                </c:pt>
              </c:numCache>
            </c:numRef>
          </c:xVal>
          <c:yVal>
            <c:numRef>
              <c:f>Arkusz1!$F$2:$F$16</c:f>
              <c:numCache>
                <c:formatCode>0.000000000</c:formatCode>
                <c:ptCount val="15"/>
                <c:pt idx="0">
                  <c:v>9.8099999924445509</c:v>
                </c:pt>
                <c:pt idx="1">
                  <c:v>9.8099999735922463</c:v>
                </c:pt>
                <c:pt idx="2">
                  <c:v>9.8100000136908196</c:v>
                </c:pt>
                <c:pt idx="3">
                  <c:v>9.8100000052448504</c:v>
                </c:pt>
                <c:pt idx="4">
                  <c:v>9.8099999849915633</c:v>
                </c:pt>
                <c:pt idx="5">
                  <c:v>9.8100000134325356</c:v>
                </c:pt>
                <c:pt idx="6">
                  <c:v>9.8100000245554213</c:v>
                </c:pt>
                <c:pt idx="7">
                  <c:v>9.8100000208581637</c:v>
                </c:pt>
                <c:pt idx="8">
                  <c:v>9.8100000022924441</c:v>
                </c:pt>
                <c:pt idx="9">
                  <c:v>9.8100000102521001</c:v>
                </c:pt>
                <c:pt idx="10">
                  <c:v>9.8099999501731183</c:v>
                </c:pt>
                <c:pt idx="11">
                  <c:v>9.8099999776684168</c:v>
                </c:pt>
                <c:pt idx="12">
                  <c:v>9.8099999610456852</c:v>
                </c:pt>
                <c:pt idx="13">
                  <c:v>9.8100000493468595</c:v>
                </c:pt>
                <c:pt idx="14">
                  <c:v>9.8100000076042235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F-413D-82D7-CBEF25AC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886728"/>
        <c:axId val="1369154855"/>
      </c:scatterChart>
      <c:valAx>
        <c:axId val="145388672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  <a:r>
                  <a:rPr lang="pl-PL" baseline="0"/>
                  <a:t> nad poziomem morza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9154855"/>
        <c:crosses val="autoZero"/>
        <c:crossBetween val="midCat"/>
      </c:valAx>
      <c:valAx>
        <c:axId val="136915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88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8670166229221"/>
          <c:y val="5.0925925925925923E-2"/>
          <c:w val="0.7366087051618547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nasze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805118110236221E-2"/>
                  <c:y val="5.66036016331291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Arkusz1!$C$2:$C$16</c:f>
              <c:numCache>
                <c:formatCode>General</c:formatCode>
                <c:ptCount val="15"/>
                <c:pt idx="0">
                  <c:v>443</c:v>
                </c:pt>
                <c:pt idx="1">
                  <c:v>481</c:v>
                </c:pt>
                <c:pt idx="2">
                  <c:v>502</c:v>
                </c:pt>
                <c:pt idx="3">
                  <c:v>532</c:v>
                </c:pt>
                <c:pt idx="4">
                  <c:v>544</c:v>
                </c:pt>
                <c:pt idx="5">
                  <c:v>561</c:v>
                </c:pt>
                <c:pt idx="6">
                  <c:v>580</c:v>
                </c:pt>
                <c:pt idx="7">
                  <c:v>582</c:v>
                </c:pt>
                <c:pt idx="8">
                  <c:v>607</c:v>
                </c:pt>
                <c:pt idx="9">
                  <c:v>654</c:v>
                </c:pt>
                <c:pt idx="10">
                  <c:v>667</c:v>
                </c:pt>
                <c:pt idx="11">
                  <c:v>689</c:v>
                </c:pt>
                <c:pt idx="12">
                  <c:v>717</c:v>
                </c:pt>
                <c:pt idx="13">
                  <c:v>732</c:v>
                </c:pt>
                <c:pt idx="14">
                  <c:v>739</c:v>
                </c:pt>
              </c:numCache>
            </c:numRef>
          </c:xVal>
          <c:yVal>
            <c:numRef>
              <c:f>Arkusz1!$F$2:$F$16</c:f>
              <c:numCache>
                <c:formatCode>0.000000000</c:formatCode>
                <c:ptCount val="15"/>
                <c:pt idx="0">
                  <c:v>9.8099999924445509</c:v>
                </c:pt>
                <c:pt idx="1">
                  <c:v>9.8099999735922463</c:v>
                </c:pt>
                <c:pt idx="2">
                  <c:v>9.8100000136908196</c:v>
                </c:pt>
                <c:pt idx="3">
                  <c:v>9.8100000052448504</c:v>
                </c:pt>
                <c:pt idx="4">
                  <c:v>9.8099999849915633</c:v>
                </c:pt>
                <c:pt idx="5">
                  <c:v>9.8100000134325356</c:v>
                </c:pt>
                <c:pt idx="6">
                  <c:v>9.8100000245554213</c:v>
                </c:pt>
                <c:pt idx="7">
                  <c:v>9.8100000208581637</c:v>
                </c:pt>
                <c:pt idx="8">
                  <c:v>9.8100000022924441</c:v>
                </c:pt>
                <c:pt idx="9">
                  <c:v>9.8100000102521001</c:v>
                </c:pt>
                <c:pt idx="10">
                  <c:v>9.8099999501731183</c:v>
                </c:pt>
                <c:pt idx="11">
                  <c:v>9.8099999776684168</c:v>
                </c:pt>
                <c:pt idx="12">
                  <c:v>9.8099999610456852</c:v>
                </c:pt>
                <c:pt idx="13">
                  <c:v>9.8100000493468595</c:v>
                </c:pt>
                <c:pt idx="14">
                  <c:v>9.8100000076042235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F-413D-82D7-CBEF25ACC807}"/>
            </c:ext>
          </c:extLst>
        </c:ser>
        <c:ser>
          <c:idx val="1"/>
          <c:order val="1"/>
          <c:tx>
            <c:v>teoria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364391951006122E-3"/>
                  <c:y val="-5.794036162146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Arkusz1!$C$2:$C$16</c:f>
              <c:numCache>
                <c:formatCode>General</c:formatCode>
                <c:ptCount val="15"/>
                <c:pt idx="0">
                  <c:v>443</c:v>
                </c:pt>
                <c:pt idx="1">
                  <c:v>481</c:v>
                </c:pt>
                <c:pt idx="2">
                  <c:v>502</c:v>
                </c:pt>
                <c:pt idx="3">
                  <c:v>532</c:v>
                </c:pt>
                <c:pt idx="4">
                  <c:v>544</c:v>
                </c:pt>
                <c:pt idx="5">
                  <c:v>561</c:v>
                </c:pt>
                <c:pt idx="6">
                  <c:v>580</c:v>
                </c:pt>
                <c:pt idx="7">
                  <c:v>582</c:v>
                </c:pt>
                <c:pt idx="8">
                  <c:v>607</c:v>
                </c:pt>
                <c:pt idx="9">
                  <c:v>654</c:v>
                </c:pt>
                <c:pt idx="10">
                  <c:v>667</c:v>
                </c:pt>
                <c:pt idx="11">
                  <c:v>689</c:v>
                </c:pt>
                <c:pt idx="12">
                  <c:v>717</c:v>
                </c:pt>
                <c:pt idx="13">
                  <c:v>732</c:v>
                </c:pt>
                <c:pt idx="14">
                  <c:v>739</c:v>
                </c:pt>
              </c:numCache>
            </c:numRef>
          </c:xVal>
          <c:yVal>
            <c:numRef>
              <c:f>Arkusz1!$E$2:$E$16</c:f>
              <c:numCache>
                <c:formatCode>0.000000000</c:formatCode>
                <c:ptCount val="15"/>
                <c:pt idx="0">
                  <c:v>9.7906001698801131</c:v>
                </c:pt>
                <c:pt idx="1">
                  <c:v>9.7904829018801127</c:v>
                </c:pt>
                <c:pt idx="2">
                  <c:v>9.7904180958801117</c:v>
                </c:pt>
                <c:pt idx="3">
                  <c:v>9.790325515880113</c:v>
                </c:pt>
                <c:pt idx="4">
                  <c:v>9.7902884838801132</c:v>
                </c:pt>
                <c:pt idx="5">
                  <c:v>9.7902360218801121</c:v>
                </c:pt>
                <c:pt idx="6">
                  <c:v>9.7901773878801119</c:v>
                </c:pt>
                <c:pt idx="7">
                  <c:v>9.7901712158801129</c:v>
                </c:pt>
                <c:pt idx="8">
                  <c:v>9.7900940658801119</c:v>
                </c:pt>
                <c:pt idx="9">
                  <c:v>9.7899490238801121</c:v>
                </c:pt>
                <c:pt idx="10">
                  <c:v>9.7899089058801128</c:v>
                </c:pt>
                <c:pt idx="11">
                  <c:v>9.7898410138801122</c:v>
                </c:pt>
                <c:pt idx="12">
                  <c:v>9.7897546058801126</c:v>
                </c:pt>
                <c:pt idx="13">
                  <c:v>9.7897083158801124</c:v>
                </c:pt>
                <c:pt idx="14">
                  <c:v>9.789686713880112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45-49F1-A0A4-0D0019AE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886728"/>
        <c:axId val="1369154855"/>
      </c:scatterChart>
      <c:valAx>
        <c:axId val="145388672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  <a:r>
                  <a:rPr lang="pl-PL" baseline="0"/>
                  <a:t> nad poziomem morza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9154855"/>
        <c:crosses val="autoZero"/>
        <c:crossBetween val="midCat"/>
      </c:valAx>
      <c:valAx>
        <c:axId val="136915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886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292607174103223"/>
          <c:y val="0.84317074948964732"/>
          <c:w val="0.224296150481189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Arkusz1!$E$2:$E$16</c:f>
              <c:numCache>
                <c:formatCode>0.000000000</c:formatCode>
                <c:ptCount val="15"/>
                <c:pt idx="0">
                  <c:v>9.7906001698801131</c:v>
                </c:pt>
                <c:pt idx="1">
                  <c:v>9.7904829018801127</c:v>
                </c:pt>
                <c:pt idx="2">
                  <c:v>9.7904180958801117</c:v>
                </c:pt>
                <c:pt idx="3">
                  <c:v>9.790325515880113</c:v>
                </c:pt>
                <c:pt idx="4">
                  <c:v>9.7902884838801132</c:v>
                </c:pt>
                <c:pt idx="5">
                  <c:v>9.7902360218801121</c:v>
                </c:pt>
                <c:pt idx="6">
                  <c:v>9.7901773878801119</c:v>
                </c:pt>
                <c:pt idx="7">
                  <c:v>9.7901712158801129</c:v>
                </c:pt>
                <c:pt idx="8">
                  <c:v>9.7900940658801119</c:v>
                </c:pt>
                <c:pt idx="9">
                  <c:v>9.7899490238801121</c:v>
                </c:pt>
                <c:pt idx="10">
                  <c:v>9.7899089058801128</c:v>
                </c:pt>
                <c:pt idx="11">
                  <c:v>9.7898410138801122</c:v>
                </c:pt>
                <c:pt idx="12">
                  <c:v>9.7897546058801126</c:v>
                </c:pt>
                <c:pt idx="13">
                  <c:v>9.7897083158801124</c:v>
                </c:pt>
                <c:pt idx="14">
                  <c:v>9.789686713880112</c:v>
                </c:pt>
              </c:numCache>
            </c:numRef>
          </c:xVal>
          <c:yVal>
            <c:numRef>
              <c:f>Arkusz1!$F$2:$F$16</c:f>
              <c:numCache>
                <c:formatCode>0.000000000</c:formatCode>
                <c:ptCount val="15"/>
                <c:pt idx="0">
                  <c:v>9.8099999924445509</c:v>
                </c:pt>
                <c:pt idx="1">
                  <c:v>9.8099999735922463</c:v>
                </c:pt>
                <c:pt idx="2">
                  <c:v>9.8100000136908196</c:v>
                </c:pt>
                <c:pt idx="3">
                  <c:v>9.8100000052448504</c:v>
                </c:pt>
                <c:pt idx="4">
                  <c:v>9.8099999849915633</c:v>
                </c:pt>
                <c:pt idx="5">
                  <c:v>9.8100000134325356</c:v>
                </c:pt>
                <c:pt idx="6">
                  <c:v>9.8100000245554213</c:v>
                </c:pt>
                <c:pt idx="7">
                  <c:v>9.8100000208581637</c:v>
                </c:pt>
                <c:pt idx="8">
                  <c:v>9.8100000022924441</c:v>
                </c:pt>
                <c:pt idx="9">
                  <c:v>9.8100000102521001</c:v>
                </c:pt>
                <c:pt idx="10">
                  <c:v>9.8099999501731183</c:v>
                </c:pt>
                <c:pt idx="11">
                  <c:v>9.8099999776684168</c:v>
                </c:pt>
                <c:pt idx="12">
                  <c:v>9.8099999610456852</c:v>
                </c:pt>
                <c:pt idx="13">
                  <c:v>9.8100000493468595</c:v>
                </c:pt>
                <c:pt idx="14">
                  <c:v>9.8100000076042235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1-46FA-AE84-74A99170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93248"/>
        <c:axId val="1880987008"/>
      </c:scatterChart>
      <c:valAx>
        <c:axId val="18809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g_teoretyczne[m/s^2]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987008"/>
        <c:crosses val="autoZero"/>
        <c:crossBetween val="midCat"/>
      </c:valAx>
      <c:valAx>
        <c:axId val="1880987008"/>
        <c:scaling>
          <c:orientation val="minMax"/>
          <c:max val="9.8105000000000011"/>
          <c:min val="9.8095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g_eksperymentalne</a:t>
                </a:r>
                <a:r>
                  <a:rPr lang="pl-PL" baseline="0"/>
                  <a:t> [m/s^2]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9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600075</xdr:colOff>
      <xdr:row>21</xdr:row>
      <xdr:rowOff>80962</xdr:rowOff>
    </xdr:from>
    <xdr:to>
      <xdr:col>32</xdr:col>
      <xdr:colOff>295275</xdr:colOff>
      <xdr:row>35</xdr:row>
      <xdr:rowOff>157162</xdr:rowOff>
    </xdr:to>
    <xdr:graphicFrame macro="">
      <xdr:nvGraphicFramePr>
        <xdr:cNvPr id="4" name="Wykres 1">
          <a:extLst>
            <a:ext uri="{FF2B5EF4-FFF2-40B4-BE49-F238E27FC236}">
              <a16:creationId xmlns:a16="http://schemas.microsoft.com/office/drawing/2014/main" id="{BFB46E99-66AC-F2E0-AA77-CF9F2BB2E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0</xdr:row>
      <xdr:rowOff>72390</xdr:rowOff>
    </xdr:from>
    <xdr:to>
      <xdr:col>15</xdr:col>
      <xdr:colOff>586740</xdr:colOff>
      <xdr:row>18</xdr:row>
      <xdr:rowOff>114300</xdr:rowOff>
    </xdr:to>
    <xdr:graphicFrame macro="">
      <xdr:nvGraphicFramePr>
        <xdr:cNvPr id="9" name="Wykres 1">
          <a:extLst>
            <a:ext uri="{FF2B5EF4-FFF2-40B4-BE49-F238E27FC236}">
              <a16:creationId xmlns:a16="http://schemas.microsoft.com/office/drawing/2014/main" id="{B0C27510-81A0-D260-DF59-F4D8FCD92602}"/>
            </a:ext>
            <a:ext uri="{147F2762-F138-4A5C-976F-8EAC2B608ADB}">
              <a16:predDERef xmlns:a16="http://schemas.microsoft.com/office/drawing/2014/main" pred="{17825D58-C9C0-3CD3-55D0-A44A203B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662940</xdr:colOff>
      <xdr:row>18</xdr:row>
      <xdr:rowOff>22860</xdr:rowOff>
    </xdr:from>
    <xdr:to>
      <xdr:col>14</xdr:col>
      <xdr:colOff>135255</xdr:colOff>
      <xdr:row>37</xdr:row>
      <xdr:rowOff>76200</xdr:rowOff>
    </xdr:to>
    <xdr:graphicFrame macro="">
      <xdr:nvGraphicFramePr>
        <xdr:cNvPr id="11" name="Wykres 2">
          <a:extLst>
            <a:ext uri="{FF2B5EF4-FFF2-40B4-BE49-F238E27FC236}">
              <a16:creationId xmlns:a16="http://schemas.microsoft.com/office/drawing/2014/main" id="{C906800E-CDB7-4952-B8E1-464A47B01BA1}"/>
            </a:ext>
            <a:ext uri="{147F2762-F138-4A5C-976F-8EAC2B608ADB}">
              <a16:predDERef xmlns:a16="http://schemas.microsoft.com/office/drawing/2014/main" pred="{17825D58-C9C0-3CD3-55D0-A44A203BB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</xdr:colOff>
      <xdr:row>31</xdr:row>
      <xdr:rowOff>0</xdr:rowOff>
    </xdr:from>
    <xdr:to>
      <xdr:col>22</xdr:col>
      <xdr:colOff>304801</xdr:colOff>
      <xdr:row>52</xdr:row>
      <xdr:rowOff>137160</xdr:rowOff>
    </xdr:to>
    <xdr:graphicFrame macro="">
      <xdr:nvGraphicFramePr>
        <xdr:cNvPr id="13" name="Wykres 5">
          <a:extLst>
            <a:ext uri="{FF2B5EF4-FFF2-40B4-BE49-F238E27FC236}">
              <a16:creationId xmlns:a16="http://schemas.microsoft.com/office/drawing/2014/main" id="{B28F3986-8D18-4A21-9AEE-109933320A68}"/>
            </a:ext>
            <a:ext uri="{147F2762-F138-4A5C-976F-8EAC2B608ADB}">
              <a16:predDERef xmlns:a16="http://schemas.microsoft.com/office/drawing/2014/main" pred="{17825D58-C9C0-3CD3-55D0-A44A203BB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737507</xdr:colOff>
      <xdr:row>37</xdr:row>
      <xdr:rowOff>127906</xdr:rowOff>
    </xdr:from>
    <xdr:to>
      <xdr:col>13</xdr:col>
      <xdr:colOff>604157</xdr:colOff>
      <xdr:row>67</xdr:row>
      <xdr:rowOff>175531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ADF1E31-19EE-A345-4F67-D41807E1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C33671-B203-4B6F-AC27-4C5026D0574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79D932-5B3C-41B4-A2D5-BB40EB7FEDA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2205594-704D-42A8-A757-3DDCFBFBECC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A604779-F12E-4EEE-BAD0-B58458C48DA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2DD9814-10CB-421D-819B-91B1500B83A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1042753-4C42-45AB-A205-0DE60E51390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550F2BC-D928-41AD-A352-CC8A2C463CD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E02D94FF-46E5-4143-8A79-B09B228E943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65BDC6C-40A2-4CF7-B2E8-5F1D14B8899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EFFCBFE-6ACF-4B93-92AE-1AF2819BD47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34FD810-43CE-4935-93FB-26E6D0653F5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98E49E6-3691-4287-B49B-CAB5ACAF300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B8ACCC52-1E66-436D-9DC0-CC4D118C6DF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3D71A2A4-AC18-4F79-A5EB-9B043BD07E2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5F9A5C2-2B5C-440A-8EAB-32B124D5955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A250C-7C62-4163-A6C3-FFF6DC013CD1}" name="_1" displayName="_1" ref="A1:D39" tableType="queryTable" totalsRowShown="0">
  <autoFilter ref="A1:D39" xr:uid="{693A250C-7C62-4163-A6C3-FFF6DC013CD1}"/>
  <tableColumns count="4">
    <tableColumn id="1" xr3:uid="{E4CCE867-6F71-4C5D-83DF-8BC45EDEE91F}" uniqueName="1" name="X-Axis" queryTableFieldId="1"/>
    <tableColumn id="2" xr3:uid="{11575D47-3A1C-4CBF-AB54-61DB1E92ACED}" uniqueName="2" name="Y-Axis" queryTableFieldId="2"/>
    <tableColumn id="3" xr3:uid="{C78B6682-F7DE-4212-A2FC-2D17B20B25B5}" uniqueName="3" name="Z-Axis" queryTableFieldId="3"/>
    <tableColumn id="4" xr3:uid="{5CBD56A2-D4EB-44A1-BF39-BD9A91539183}" uniqueName="4" name="Kolumna1" queryTableFieldId="4" dataDxfId="14">
      <calculatedColumnFormula>SQRT(_1[[#This Row],[Z-Axis]]^2+_1[[#This Row],[Y-Axis]]^2+_1[[#This Row],[X-Axis]]^2)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F21EC7-36D0-4B72-B648-40A77769FE4A}" name="_10" displayName="_10" ref="A1:D46" tableType="queryTable" totalsRowShown="0">
  <autoFilter ref="A1:D46" xr:uid="{71F21EC7-36D0-4B72-B648-40A77769FE4A}"/>
  <tableColumns count="4">
    <tableColumn id="1" xr3:uid="{494A5AC6-A076-4179-B8F5-479F02A7A2AC}" uniqueName="1" name="X-Axis" queryTableFieldId="1"/>
    <tableColumn id="2" xr3:uid="{6153CEC0-3196-4F5F-9CD3-F7867759F07A}" uniqueName="2" name="Y-Axis" queryTableFieldId="2"/>
    <tableColumn id="3" xr3:uid="{BF25D175-A742-484E-A106-3B1A62BC1933}" uniqueName="3" name="Z-Axis" queryTableFieldId="3"/>
    <tableColumn id="4" xr3:uid="{AE826E3B-9FA2-45F7-9EB7-59E1AFF29989}" uniqueName="4" name="Kolumna1" queryTableFieldId="4" dataDxfId="5">
      <calculatedColumnFormula>SQRT(_10[[#This Row],[Z-Axis]]^2+_10[[#This Row],[Y-Axis]]^2+_10[[#This Row],[X-Axis]]^2)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CE3C81-FF0B-4270-84A8-77DB2645715F}" name="_11" displayName="_11" ref="A1:D25" tableType="queryTable" totalsRowShown="0">
  <autoFilter ref="A1:D25" xr:uid="{34CE3C81-FF0B-4270-84A8-77DB2645715F}"/>
  <tableColumns count="4">
    <tableColumn id="1" xr3:uid="{99C2ECCB-25E1-4867-9E40-DC4F8CC3CDD7}" uniqueName="1" name="X-Axis" queryTableFieldId="1"/>
    <tableColumn id="2" xr3:uid="{946EA283-2C7D-48D3-B5D0-8704ACC6C98B}" uniqueName="2" name="Y-Axis" queryTableFieldId="2"/>
    <tableColumn id="3" xr3:uid="{BC70E2A3-3F7C-4AD4-AAA7-8E6F317013F8}" uniqueName="3" name="Z-Axis" queryTableFieldId="3"/>
    <tableColumn id="4" xr3:uid="{FA5252FC-A35A-42D6-BABF-CB78FD49458D}" uniqueName="4" name="Kolumna1" queryTableFieldId="4" dataDxfId="4">
      <calculatedColumnFormula>SQRT(_11[[#This Row],[Z-Axis]]^2+_11[[#This Row],[Y-Axis]]^2+_11[[#This Row],[X-Axis]]^2)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78E4A4-784D-4F76-B68B-72589A1B0E1D}" name="_12" displayName="_12" ref="A1:D40" tableType="queryTable" totalsRowShown="0">
  <autoFilter ref="A1:D40" xr:uid="{1678E4A4-784D-4F76-B68B-72589A1B0E1D}"/>
  <tableColumns count="4">
    <tableColumn id="1" xr3:uid="{BB57384C-F3D0-47BB-9083-9F16BFA4F257}" uniqueName="1" name="X-Axis" queryTableFieldId="1"/>
    <tableColumn id="2" xr3:uid="{8F7815D0-E92E-4935-88FD-C26286E19992}" uniqueName="2" name="Y-Axis" queryTableFieldId="2"/>
    <tableColumn id="3" xr3:uid="{30F4B84B-2655-4C6B-8B76-E76F12E86681}" uniqueName="3" name="Z-Axis" queryTableFieldId="3"/>
    <tableColumn id="4" xr3:uid="{CEB4C092-3508-489D-A805-B883A2FFE402}" uniqueName="4" name="Kolumna1" queryTableFieldId="4" dataDxfId="3">
      <calculatedColumnFormula>SQRT(_12[[#This Row],[Z-Axis]]^2+_12[[#This Row],[Y-Axis]]^2+_12[[#This Row],[X-Axis]]^2)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9868A1-5CEB-414B-9768-4774B6691B75}" name="_13" displayName="_13" ref="A1:D51" tableType="queryTable" totalsRowShown="0">
  <autoFilter ref="A1:D51" xr:uid="{2A9868A1-5CEB-414B-9768-4774B6691B75}"/>
  <tableColumns count="4">
    <tableColumn id="1" xr3:uid="{8416B0A1-389A-4102-8672-1A81BC17CC23}" uniqueName="1" name="X-Axis" queryTableFieldId="1"/>
    <tableColumn id="2" xr3:uid="{ABEF0E60-5C5C-4F67-AA1A-6493808D4A57}" uniqueName="2" name="Y-Axis" queryTableFieldId="2"/>
    <tableColumn id="3" xr3:uid="{F7D72716-39CC-450E-B73A-B62D862711F6}" uniqueName="3" name="Z-Axis" queryTableFieldId="3"/>
    <tableColumn id="4" xr3:uid="{219B3470-EBE6-4134-A540-163F851A2E30}" uniqueName="4" name="Kolumna1" queryTableFieldId="4" dataDxfId="2">
      <calculatedColumnFormula>SQRT(_13[[#This Row],[Z-Axis]]^2+_13[[#This Row],[Y-Axis]]^2+_13[[#This Row],[X-Axis]]^2)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4B8021-6F84-4399-A66E-94412A93191F}" name="_14" displayName="_14" ref="A1:D90" tableType="queryTable" totalsRowShown="0">
  <autoFilter ref="A1:D90" xr:uid="{874B8021-6F84-4399-A66E-94412A93191F}"/>
  <tableColumns count="4">
    <tableColumn id="1" xr3:uid="{DA24F495-62B1-4C84-B88A-47A64E1B90C4}" uniqueName="1" name="X-Axis" queryTableFieldId="1"/>
    <tableColumn id="2" xr3:uid="{7761D51B-600C-4D38-9B8B-AD510CBFF37A}" uniqueName="2" name="Y-Axis" queryTableFieldId="2"/>
    <tableColumn id="3" xr3:uid="{4835EEB0-0FC1-4BCB-A671-574EAE8F00DA}" uniqueName="3" name="Z-Axis" queryTableFieldId="3"/>
    <tableColumn id="4" xr3:uid="{9FF96BC5-D379-47ED-A867-B717F7154715}" uniqueName="4" name="Kolumna1" queryTableFieldId="4" dataDxfId="1">
      <calculatedColumnFormula>SQRT(_14[[#This Row],[Z-Axis]]^2+_14[[#This Row],[Y-Axis]]^2+_14[[#This Row],[X-Axis]]^2)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4B5F582-FC58-44FE-AC15-10D3D96107E5}" name="_15" displayName="_15" ref="A1:D58" tableType="queryTable" totalsRowShown="0">
  <autoFilter ref="A1:D58" xr:uid="{D4B5F582-FC58-44FE-AC15-10D3D96107E5}"/>
  <tableColumns count="4">
    <tableColumn id="1" xr3:uid="{F37EB079-E94C-4708-8CCC-D2910FCF4EB3}" uniqueName="1" name="X-Axis" queryTableFieldId="1"/>
    <tableColumn id="2" xr3:uid="{B7B42D0E-4312-4AC5-8C8E-91CF77D02F54}" uniqueName="2" name="Y-Axis" queryTableFieldId="2"/>
    <tableColumn id="3" xr3:uid="{4BFC17E2-229E-4635-8518-D5D336FC8945}" uniqueName="3" name="Z-Axis" queryTableFieldId="3"/>
    <tableColumn id="4" xr3:uid="{F40A4C4B-3C59-422F-9D57-AF31D68003AB}" uniqueName="4" name="Kolumna1" queryTableFieldId="4" dataDxfId="0">
      <calculatedColumnFormula>SQRT(_15[[#This Row],[Z-Axis]]^2+_15[[#This Row],[Y-Axis]]^2+_15[[#This Row],[X-Axis]]^2)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D72653-996C-401B-B0A2-CA2591D46657}" name="_2" displayName="_2" ref="A1:D47" tableType="queryTable" totalsRowShown="0">
  <autoFilter ref="A1:D47" xr:uid="{5AD72653-996C-401B-B0A2-CA2591D46657}"/>
  <tableColumns count="4">
    <tableColumn id="1" xr3:uid="{54D069DC-B4E9-4D62-942E-3FAA240E6EB1}" uniqueName="1" name="X-Axis" queryTableFieldId="1"/>
    <tableColumn id="2" xr3:uid="{B1965A9B-ABC7-4781-8F27-B983E7152BB2}" uniqueName="2" name="Y-Axis" queryTableFieldId="2"/>
    <tableColumn id="3" xr3:uid="{8562CC42-AA9C-43E6-BB7F-D147280CB3FA}" uniqueName="3" name="Z-Axis" queryTableFieldId="3"/>
    <tableColumn id="4" xr3:uid="{ECABEB9A-D9F5-4B66-B82B-A85640E7AEA9}" uniqueName="4" name="Kolumna1" queryTableFieldId="4" dataDxfId="13">
      <calculatedColumnFormula>SQRT(_2[[#This Row],[Z-Axis]]^2+_2[[#This Row],[Y-Axis]]^2+_2[[#This Row],[X-Axis]]^2)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0DB25A-219E-400C-B0FB-2A81A493A373}" name="_3" displayName="_3" ref="A1:D38" tableType="queryTable" totalsRowShown="0">
  <autoFilter ref="A1:D38" xr:uid="{7F0DB25A-219E-400C-B0FB-2A81A493A373}"/>
  <tableColumns count="4">
    <tableColumn id="1" xr3:uid="{37C8F1F0-5C04-4A43-A3D1-1B2CFFC38E30}" uniqueName="1" name="X-Axis" queryTableFieldId="1"/>
    <tableColumn id="2" xr3:uid="{300036C9-F88A-4EE7-B6A3-EDEC1E7359C6}" uniqueName="2" name="Y-Axis" queryTableFieldId="2"/>
    <tableColumn id="3" xr3:uid="{C6C5F0FE-BA68-4B69-B82E-6DFA245A3146}" uniqueName="3" name="Z-Axis" queryTableFieldId="3"/>
    <tableColumn id="4" xr3:uid="{68AD1A9A-D7F7-4B92-9E8A-F20758058A81}" uniqueName="4" name="Kolumna1" queryTableFieldId="4" dataDxfId="12">
      <calculatedColumnFormula>SQRT(_3[[#This Row],[Z-Axis]]^2+_3[[#This Row],[Y-Axis]]^2+_3[[#This Row],[X-Axis]]^2)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86265A-163C-495A-869E-424BA9FAE854}" name="_4" displayName="_4" ref="A1:D46" tableType="queryTable" totalsRowShown="0">
  <autoFilter ref="A1:D46" xr:uid="{EA86265A-163C-495A-869E-424BA9FAE854}"/>
  <tableColumns count="4">
    <tableColumn id="1" xr3:uid="{608F0086-0B50-43D9-861B-A904258C41D4}" uniqueName="1" name="X-Axis" queryTableFieldId="1"/>
    <tableColumn id="2" xr3:uid="{45FBC6CC-2E2B-42CF-93D3-F1CE30EEB3E2}" uniqueName="2" name="Y-Axis" queryTableFieldId="2"/>
    <tableColumn id="3" xr3:uid="{AE0CECE1-2894-4AF7-AAC1-D8DA1C005880}" uniqueName="3" name="Z-Axis" queryTableFieldId="3"/>
    <tableColumn id="4" xr3:uid="{3BF4E102-2FBE-4642-A3B2-97EFDA6DDD87}" uniqueName="4" name="Kolumna1" queryTableFieldId="4" dataDxfId="11">
      <calculatedColumnFormula>SQRT(_4[[#This Row],[Z-Axis]]^2+_4[[#This Row],[Y-Axis]]^2+_4[[#This Row],[X-Axis]]^2)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2554A9-F976-44FF-8E33-7B86453947AF}" name="_5" displayName="_5" ref="A1:D63" tableType="queryTable" totalsRowShown="0">
  <autoFilter ref="A1:D63" xr:uid="{CC2554A9-F976-44FF-8E33-7B86453947AF}"/>
  <tableColumns count="4">
    <tableColumn id="1" xr3:uid="{0D85CC33-64FE-479A-A1C5-7F1993BB6C97}" uniqueName="1" name="X-Axis" queryTableFieldId="1"/>
    <tableColumn id="2" xr3:uid="{D633959E-B815-45E7-B39E-71D8B3B5A71D}" uniqueName="2" name="Y-Axis" queryTableFieldId="2"/>
    <tableColumn id="3" xr3:uid="{6F074AE9-3BAB-4AF2-BBA7-DFE20112EF5D}" uniqueName="3" name="Z-Axis" queryTableFieldId="3"/>
    <tableColumn id="4" xr3:uid="{5E02255C-1A46-4F61-A1A5-C30A114F54ED}" uniqueName="4" name="Kolumna1" queryTableFieldId="4" dataDxfId="10">
      <calculatedColumnFormula>SQRT(_5[[#This Row],[Z-Axis]]^2+_5[[#This Row],[Y-Axis]]^2+_5[[#This Row],[X-Axis]]^2)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7D1636-E65C-4E29-8CDC-2AF8EDF17621}" name="_6" displayName="_6" ref="A1:D41" tableType="queryTable" totalsRowShown="0">
  <autoFilter ref="A1:D41" xr:uid="{7B7D1636-E65C-4E29-8CDC-2AF8EDF17621}"/>
  <tableColumns count="4">
    <tableColumn id="1" xr3:uid="{9FF318A5-AD94-4232-81D9-230EDBA87423}" uniqueName="1" name="X-Axis" queryTableFieldId="1"/>
    <tableColumn id="2" xr3:uid="{9CCEB6FF-E701-48DF-A782-7AC7A9909247}" uniqueName="2" name="Y-Axis" queryTableFieldId="2"/>
    <tableColumn id="3" xr3:uid="{D3D1B555-EE48-4199-8B3A-8F54182F06A9}" uniqueName="3" name="Z-Axis" queryTableFieldId="3"/>
    <tableColumn id="4" xr3:uid="{9B6D7810-5238-470B-8E93-96088138B5E1}" uniqueName="4" name="Kolumna1" queryTableFieldId="4" dataDxfId="9">
      <calculatedColumnFormula>SQRT(_6[[#This Row],[Z-Axis]]^2+_6[[#This Row],[Y-Axis]]^2+_6[[#This Row],[X-Axis]]^2)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76E6EC-48D8-4CF5-BC91-40C3FEDF7A96}" name="_7" displayName="_7" ref="A1:D44" tableType="queryTable" totalsRowShown="0">
  <autoFilter ref="A1:D44" xr:uid="{5976E6EC-48D8-4CF5-BC91-40C3FEDF7A96}"/>
  <tableColumns count="4">
    <tableColumn id="1" xr3:uid="{52C47147-C026-419A-BF29-298EB1613FA1}" uniqueName="1" name="X-Axis" queryTableFieldId="1"/>
    <tableColumn id="2" xr3:uid="{1B19558C-9CBE-45D2-97CA-89D605BA0F26}" uniqueName="2" name="Y-Axis" queryTableFieldId="2"/>
    <tableColumn id="3" xr3:uid="{9288EEC4-BC3A-41E4-AA81-F9FD26973EA0}" uniqueName="3" name="Z-Axis" queryTableFieldId="3"/>
    <tableColumn id="4" xr3:uid="{FBDD5D49-90A6-419F-B665-099B4FA2D7C0}" uniqueName="4" name="Kolumna1" queryTableFieldId="4" dataDxfId="8">
      <calculatedColumnFormula>SQRT(_7[[#This Row],[Z-Axis]]^2+_7[[#This Row],[Y-Axis]]^2+_7[[#This Row],[X-Axis]]^2)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7F640A-3946-433F-B403-160428945E52}" name="_8" displayName="_8" ref="A1:D57" tableType="queryTable" totalsRowShown="0">
  <autoFilter ref="A1:D57" xr:uid="{E97F640A-3946-433F-B403-160428945E52}"/>
  <tableColumns count="4">
    <tableColumn id="1" xr3:uid="{A140BFFA-F8A9-452B-B748-1C3A3F10C3C4}" uniqueName="1" name="X-Axis" queryTableFieldId="1"/>
    <tableColumn id="2" xr3:uid="{D4A5818A-4B44-43EF-AA61-EE9A4014A4BA}" uniqueName="2" name="Y-Axis" queryTableFieldId="2"/>
    <tableColumn id="3" xr3:uid="{9666CE41-974B-4C94-804B-D7F141E54348}" uniqueName="3" name="Z-Axis" queryTableFieldId="3"/>
    <tableColumn id="4" xr3:uid="{35F8D376-8326-44CE-A70C-8BD56B1AD274}" uniqueName="4" name="Kolumna1" queryTableFieldId="4" dataDxfId="7">
      <calculatedColumnFormula>SQRT(_8[[#This Row],[Z-Axis]]^2+_8[[#This Row],[Y-Axis]]^2+_8[[#This Row],[X-Axis]]^2)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220D83-5619-489A-8909-36DCDA979BE4}" name="_9" displayName="_9" ref="A1:D48" tableType="queryTable" totalsRowShown="0">
  <autoFilter ref="A1:D48" xr:uid="{EF220D83-5619-489A-8909-36DCDA979BE4}"/>
  <tableColumns count="4">
    <tableColumn id="1" xr3:uid="{8CAB9960-D5B7-4E97-A309-8DA813210858}" uniqueName="1" name="X-Axis" queryTableFieldId="1"/>
    <tableColumn id="2" xr3:uid="{C5534DA6-4200-42FF-8D0D-EA72EFE59CF2}" uniqueName="2" name="Y-Axis" queryTableFieldId="2"/>
    <tableColumn id="3" xr3:uid="{5CA945AF-1771-4065-A754-06A6E4BD7411}" uniqueName="3" name="Z-Axis" queryTableFieldId="3"/>
    <tableColumn id="4" xr3:uid="{9D8EC6A7-1654-4C5D-A9D9-1DE95EA99F8D}" uniqueName="4" name="Kolumna1" queryTableFieldId="4" dataDxfId="6">
      <calculatedColumnFormula>SQRT(_9[[#This Row],[Z-Axis]]^2+_9[[#This Row],[Y-Axis]]^2+_9[[#This Row],[X-Axis]]^2)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FB40-B291-47A9-B51E-942CB238D90E}">
  <dimension ref="A1:D39"/>
  <sheetViews>
    <sheetView workbookViewId="0">
      <selection activeCell="D2" sqref="D2"/>
    </sheetView>
  </sheetViews>
  <sheetFormatPr defaultRowHeight="15" x14ac:dyDescent="0.25"/>
  <cols>
    <col min="1" max="1" width="12" bestFit="1" customWidth="1"/>
    <col min="2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3.041050164029E-3</v>
      </c>
      <c r="B2">
        <v>-4.1267968714237199E-2</v>
      </c>
      <c r="C2">
        <v>-0.99914348125457797</v>
      </c>
      <c r="D2">
        <f>SQRT(_1[[#This Row],[Z-Axis]]^2+_1[[#This Row],[Y-Axis]]^2+_1[[#This Row],[X-Axis]]^2)</f>
        <v>0.99999999468070822</v>
      </c>
    </row>
    <row r="3" spans="1:4" x14ac:dyDescent="0.25">
      <c r="A3">
        <v>3.0890721827745399E-3</v>
      </c>
      <c r="B3">
        <v>-4.1120517998933799E-2</v>
      </c>
      <c r="C3">
        <v>-0.99914944171905495</v>
      </c>
      <c r="D3">
        <f>SQRT(_1[[#This Row],[Z-Axis]]^2+_1[[#This Row],[Y-Axis]]^2+_1[[#This Row],[X-Axis]]^2)</f>
        <v>1.0000000231274748</v>
      </c>
    </row>
    <row r="4" spans="1:4" x14ac:dyDescent="0.25">
      <c r="A4">
        <v>3.3183868508786002E-3</v>
      </c>
      <c r="B4">
        <v>-4.1277676820754998E-2</v>
      </c>
      <c r="C4">
        <v>-0.99914222955703702</v>
      </c>
      <c r="D4">
        <f>SQRT(_1[[#This Row],[Z-Axis]]^2+_1[[#This Row],[Y-Axis]]^2+_1[[#This Row],[X-Axis]]^2)</f>
        <v>1.0000000265896085</v>
      </c>
    </row>
    <row r="5" spans="1:4" x14ac:dyDescent="0.25">
      <c r="A5">
        <v>3.4779869019985199E-3</v>
      </c>
      <c r="B5">
        <v>-4.1476663202047397E-2</v>
      </c>
      <c r="C5">
        <v>-0.99913340806961104</v>
      </c>
      <c r="D5">
        <f>SQRT(_1[[#This Row],[Z-Axis]]^2+_1[[#This Row],[Y-Axis]]^2+_1[[#This Row],[X-Axis]]^2)</f>
        <v>0.99999998855203109</v>
      </c>
    </row>
    <row r="6" spans="1:4" x14ac:dyDescent="0.25">
      <c r="A6">
        <v>3.34884645417333E-3</v>
      </c>
      <c r="B6">
        <v>-4.16716113686562E-2</v>
      </c>
      <c r="C6">
        <v>-0.99912571907043501</v>
      </c>
      <c r="D6">
        <f>SQRT(_1[[#This Row],[Z-Axis]]^2+_1[[#This Row],[Y-Axis]]^2+_1[[#This Row],[X-Axis]]^2)</f>
        <v>0.99999997023732345</v>
      </c>
    </row>
    <row r="7" spans="1:4" x14ac:dyDescent="0.25">
      <c r="A7">
        <v>3.3634034916758498E-3</v>
      </c>
      <c r="B7">
        <v>-4.1952747851610198E-2</v>
      </c>
      <c r="C7">
        <v>-0.99911391735076904</v>
      </c>
      <c r="D7">
        <f>SQRT(_1[[#This Row],[Z-Axis]]^2+_1[[#This Row],[Y-Axis]]^2+_1[[#This Row],[X-Axis]]^2)</f>
        <v>0.99999998268967383</v>
      </c>
    </row>
    <row r="8" spans="1:4" x14ac:dyDescent="0.25">
      <c r="A8">
        <v>3.4417547285556802E-3</v>
      </c>
      <c r="B8">
        <v>-4.2217172682285302E-2</v>
      </c>
      <c r="C8">
        <v>-0.99910253286361705</v>
      </c>
      <c r="D8">
        <f>SQRT(_1[[#This Row],[Z-Axis]]^2+_1[[#This Row],[Y-Axis]]^2+_1[[#This Row],[X-Axis]]^2)</f>
        <v>1.0000000032596961</v>
      </c>
    </row>
    <row r="9" spans="1:4" x14ac:dyDescent="0.25">
      <c r="A9">
        <v>3.4170367289334501E-3</v>
      </c>
      <c r="B9">
        <v>-4.2325813323259402E-2</v>
      </c>
      <c r="C9">
        <v>-0.99909800291061401</v>
      </c>
      <c r="D9">
        <f>SQRT(_1[[#This Row],[Z-Axis]]^2+_1[[#This Row],[Y-Axis]]^2+_1[[#This Row],[X-Axis]]^2)</f>
        <v>0.9999999850167296</v>
      </c>
    </row>
    <row r="10" spans="1:4" x14ac:dyDescent="0.25">
      <c r="A10">
        <v>3.2755210995674099E-3</v>
      </c>
      <c r="B10">
        <v>-4.25451695919037E-2</v>
      </c>
      <c r="C10">
        <v>-0.99908918142318703</v>
      </c>
      <c r="D10">
        <f>SQRT(_1[[#This Row],[Z-Axis]]^2+_1[[#This Row],[Y-Axis]]^2+_1[[#This Row],[X-Axis]]^2)</f>
        <v>1.0000000064654657</v>
      </c>
    </row>
    <row r="11" spans="1:4" x14ac:dyDescent="0.25">
      <c r="A11">
        <v>3.0286440160125498E-3</v>
      </c>
      <c r="B11">
        <v>-4.23181764781475E-2</v>
      </c>
      <c r="C11">
        <v>-0.99909961223602295</v>
      </c>
      <c r="D11">
        <f>SQRT(_1[[#This Row],[Z-Axis]]^2+_1[[#This Row],[Y-Axis]]^2+_1[[#This Row],[X-Axis]]^2)</f>
        <v>1.0000000179575912</v>
      </c>
    </row>
    <row r="12" spans="1:4" x14ac:dyDescent="0.25">
      <c r="A12">
        <v>3.0575247947126601E-3</v>
      </c>
      <c r="B12">
        <v>-4.2128749191761003E-2</v>
      </c>
      <c r="C12">
        <v>-0.99910753965377797</v>
      </c>
      <c r="D12">
        <f>SQRT(_1[[#This Row],[Z-Axis]]^2+_1[[#This Row],[Y-Axis]]^2+_1[[#This Row],[X-Axis]]^2)</f>
        <v>1.0000000278796786</v>
      </c>
    </row>
    <row r="13" spans="1:4" x14ac:dyDescent="0.25">
      <c r="A13">
        <v>2.9086743015795898E-3</v>
      </c>
      <c r="B13">
        <v>-4.1979152709245703E-2</v>
      </c>
      <c r="C13">
        <v>-0.99911427497863803</v>
      </c>
      <c r="D13">
        <f>SQRT(_1[[#This Row],[Z-Axis]]^2+_1[[#This Row],[Y-Axis]]^2+_1[[#This Row],[X-Axis]]^2)</f>
        <v>1.0000000220572338</v>
      </c>
    </row>
    <row r="14" spans="1:4" x14ac:dyDescent="0.25">
      <c r="A14">
        <v>3.07749537751079E-3</v>
      </c>
      <c r="B14">
        <v>-4.19119521975517E-2</v>
      </c>
      <c r="C14">
        <v>-0.99911653995513905</v>
      </c>
      <c r="D14">
        <f>SQRT(_1[[#This Row],[Z-Axis]]^2+_1[[#This Row],[Y-Axis]]^2+_1[[#This Row],[X-Axis]]^2)</f>
        <v>0.99999997156336828</v>
      </c>
    </row>
    <row r="15" spans="1:4" x14ac:dyDescent="0.25">
      <c r="A15">
        <v>2.9561112169176301E-3</v>
      </c>
      <c r="B15">
        <v>-4.1842266917228699E-2</v>
      </c>
      <c r="C15">
        <v>-0.99911987781524703</v>
      </c>
      <c r="D15">
        <f>SQRT(_1[[#This Row],[Z-Axis]]^2+_1[[#This Row],[Y-Axis]]^2+_1[[#This Row],[X-Axis]]^2)</f>
        <v>1.0000000220699266</v>
      </c>
    </row>
    <row r="16" spans="1:4" x14ac:dyDescent="0.25">
      <c r="A16">
        <v>2.8150866273790598E-3</v>
      </c>
      <c r="B16">
        <v>-4.1870065033435801E-2</v>
      </c>
      <c r="C16">
        <v>-0.99911910295486395</v>
      </c>
      <c r="D16">
        <f>SQRT(_1[[#This Row],[Z-Axis]]^2+_1[[#This Row],[Y-Axis]]^2+_1[[#This Row],[X-Axis]]^2)</f>
        <v>1.0000000044739779</v>
      </c>
    </row>
    <row r="17" spans="1:4" x14ac:dyDescent="0.25">
      <c r="A17">
        <v>2.5412072427570798E-3</v>
      </c>
      <c r="B17">
        <v>-4.1764263063669198E-2</v>
      </c>
      <c r="C17">
        <v>-0.99912428855895996</v>
      </c>
      <c r="D17">
        <f>SQRT(_1[[#This Row],[Z-Axis]]^2+_1[[#This Row],[Y-Axis]]^2+_1[[#This Row],[X-Axis]]^2)</f>
        <v>1.0000000276959746</v>
      </c>
    </row>
    <row r="18" spans="1:4" x14ac:dyDescent="0.25">
      <c r="A18">
        <v>2.8035189025103998E-3</v>
      </c>
      <c r="B18">
        <v>-4.1636120527982698E-2</v>
      </c>
      <c r="C18">
        <v>-0.999128878116608</v>
      </c>
      <c r="D18">
        <f>SQRT(_1[[#This Row],[Z-Axis]]^2+_1[[#This Row],[Y-Axis]]^2+_1[[#This Row],[X-Axis]]^2)</f>
        <v>0.99999997066870416</v>
      </c>
    </row>
    <row r="19" spans="1:4" x14ac:dyDescent="0.25">
      <c r="A19">
        <v>2.8006646316498501E-3</v>
      </c>
      <c r="B19">
        <v>-4.1455265134572997E-2</v>
      </c>
      <c r="C19">
        <v>-0.99913644790649403</v>
      </c>
      <c r="D19">
        <f>SQRT(_1[[#This Row],[Z-Axis]]^2+_1[[#This Row],[Y-Axis]]^2+_1[[#This Row],[X-Axis]]^2)</f>
        <v>1.0000000121324815</v>
      </c>
    </row>
    <row r="20" spans="1:4" x14ac:dyDescent="0.25">
      <c r="A20">
        <v>2.8138421475887299E-3</v>
      </c>
      <c r="B20">
        <v>-4.1324403136968599E-2</v>
      </c>
      <c r="C20">
        <v>-0.99914181232452404</v>
      </c>
      <c r="D20">
        <f>SQRT(_1[[#This Row],[Z-Axis]]^2+_1[[#This Row],[Y-Axis]]^2+_1[[#This Row],[X-Axis]]^2)</f>
        <v>0.99999999256869632</v>
      </c>
    </row>
    <row r="21" spans="1:4" x14ac:dyDescent="0.25">
      <c r="A21">
        <v>2.7366224676370599E-3</v>
      </c>
      <c r="B21">
        <v>-4.11777421832085E-2</v>
      </c>
      <c r="C21">
        <v>-0.99914807081222501</v>
      </c>
      <c r="D21">
        <f>SQRT(_1[[#This Row],[Z-Axis]]^2+_1[[#This Row],[Y-Axis]]^2+_1[[#This Row],[X-Axis]]^2)</f>
        <v>0.99999998148081393</v>
      </c>
    </row>
    <row r="22" spans="1:4" x14ac:dyDescent="0.25">
      <c r="A22">
        <v>2.7812046464532601E-3</v>
      </c>
      <c r="B22">
        <v>-4.0860965847969097E-2</v>
      </c>
      <c r="C22">
        <v>-0.99916094541549705</v>
      </c>
      <c r="D22">
        <f>SQRT(_1[[#This Row],[Z-Axis]]^2+_1[[#This Row],[Y-Axis]]^2+_1[[#This Row],[X-Axis]]^2)</f>
        <v>0.99999997423645182</v>
      </c>
    </row>
    <row r="23" spans="1:4" x14ac:dyDescent="0.25">
      <c r="A23">
        <v>2.6977122761309099E-3</v>
      </c>
      <c r="B23">
        <v>-4.0827851742505999E-2</v>
      </c>
      <c r="C23">
        <v>-0.99916255474090598</v>
      </c>
      <c r="D23">
        <f>SQRT(_1[[#This Row],[Z-Axis]]^2+_1[[#This Row],[Y-Axis]]^2+_1[[#This Row],[X-Axis]]^2)</f>
        <v>1.0000000009629033</v>
      </c>
    </row>
    <row r="24" spans="1:4" x14ac:dyDescent="0.25">
      <c r="A24">
        <v>2.4423198774457E-3</v>
      </c>
      <c r="B24">
        <v>-4.0818355977535199E-2</v>
      </c>
      <c r="C24">
        <v>-0.99916362762451205</v>
      </c>
      <c r="D24">
        <f>SQRT(_1[[#This Row],[Z-Axis]]^2+_1[[#This Row],[Y-Axis]]^2+_1[[#This Row],[X-Axis]]^2)</f>
        <v>1.0000000289394331</v>
      </c>
    </row>
    <row r="25" spans="1:4" x14ac:dyDescent="0.25">
      <c r="A25">
        <v>2.5942467618733601E-3</v>
      </c>
      <c r="B25">
        <v>-4.0632490068674101E-2</v>
      </c>
      <c r="C25">
        <v>-0.99917078018188499</v>
      </c>
      <c r="D25">
        <f>SQRT(_1[[#This Row],[Z-Axis]]^2+_1[[#This Row],[Y-Axis]]^2+_1[[#This Row],[X-Axis]]^2)</f>
        <v>0.99999998866735951</v>
      </c>
    </row>
    <row r="26" spans="1:4" x14ac:dyDescent="0.25">
      <c r="A26">
        <v>2.6392014697194099E-3</v>
      </c>
      <c r="B26">
        <v>-4.05239351093769E-2</v>
      </c>
      <c r="C26">
        <v>-0.99917507171630904</v>
      </c>
      <c r="D26">
        <f>SQRT(_1[[#This Row],[Z-Axis]]^2+_1[[#This Row],[Y-Axis]]^2+_1[[#This Row],[X-Axis]]^2)</f>
        <v>0.99999998932021894</v>
      </c>
    </row>
    <row r="27" spans="1:4" x14ac:dyDescent="0.25">
      <c r="A27">
        <v>2.6888796128332602E-3</v>
      </c>
      <c r="B27">
        <v>-4.0374755859375E-2</v>
      </c>
      <c r="C27">
        <v>-0.99918097257614102</v>
      </c>
      <c r="D27">
        <f>SQRT(_1[[#This Row],[Z-Axis]]^2+_1[[#This Row],[Y-Axis]]^2+_1[[#This Row],[X-Axis]]^2)</f>
        <v>0.99999998347123964</v>
      </c>
    </row>
    <row r="28" spans="1:4" x14ac:dyDescent="0.25">
      <c r="A28">
        <v>2.6222942396998401E-3</v>
      </c>
      <c r="B28">
        <v>-4.0451597422361402E-2</v>
      </c>
      <c r="C28">
        <v>-0.99917805194854703</v>
      </c>
      <c r="D28">
        <f>SQRT(_1[[#This Row],[Z-Axis]]^2+_1[[#This Row],[Y-Axis]]^2+_1[[#This Row],[X-Axis]]^2)</f>
        <v>0.99999999382839677</v>
      </c>
    </row>
    <row r="29" spans="1:4" x14ac:dyDescent="0.25">
      <c r="A29">
        <v>2.7257746551185799E-3</v>
      </c>
      <c r="B29">
        <v>-4.06092926859856E-2</v>
      </c>
      <c r="C29">
        <v>-0.99917137622833196</v>
      </c>
      <c r="D29">
        <f>SQRT(_1[[#This Row],[Z-Axis]]^2+_1[[#This Row],[Y-Axis]]^2+_1[[#This Row],[X-Axis]]^2)</f>
        <v>0.99999999178697274</v>
      </c>
    </row>
    <row r="30" spans="1:4" x14ac:dyDescent="0.25">
      <c r="A30">
        <v>2.8127962723374401E-3</v>
      </c>
      <c r="B30">
        <v>-4.0674496442079502E-2</v>
      </c>
      <c r="C30">
        <v>-0.99916851520538297</v>
      </c>
      <c r="D30">
        <f>SQRT(_1[[#This Row],[Z-Axis]]^2+_1[[#This Row],[Y-Axis]]^2+_1[[#This Row],[X-Axis]]^2)</f>
        <v>1.0000000241307077</v>
      </c>
    </row>
    <row r="31" spans="1:4" x14ac:dyDescent="0.25">
      <c r="A31">
        <v>2.6405109092593202E-3</v>
      </c>
      <c r="B31">
        <v>-4.0646810084581403E-2</v>
      </c>
      <c r="C31">
        <v>-0.99917006492614802</v>
      </c>
      <c r="D31">
        <f>SQRT(_1[[#This Row],[Z-Axis]]^2+_1[[#This Row],[Y-Axis]]^2+_1[[#This Row],[X-Axis]]^2)</f>
        <v>0.99999997705621813</v>
      </c>
    </row>
    <row r="32" spans="1:4" x14ac:dyDescent="0.25">
      <c r="A32">
        <v>2.6953897904604699E-3</v>
      </c>
      <c r="B32">
        <v>-4.0686450898647301E-2</v>
      </c>
      <c r="C32">
        <v>-0.99916833639144897</v>
      </c>
      <c r="D32">
        <f>SQRT(_1[[#This Row],[Z-Axis]]^2+_1[[#This Row],[Y-Axis]]^2+_1[[#This Row],[X-Axis]]^2)</f>
        <v>1.0000000084300531</v>
      </c>
    </row>
    <row r="33" spans="1:4" x14ac:dyDescent="0.25">
      <c r="A33">
        <v>2.9541412368416799E-3</v>
      </c>
      <c r="B33">
        <v>-4.0810860693454701E-2</v>
      </c>
      <c r="C33">
        <v>-0.99916249513626099</v>
      </c>
      <c r="D33">
        <f>SQRT(_1[[#This Row],[Z-Axis]]^2+_1[[#This Row],[Y-Axis]]^2+_1[[#This Row],[X-Axis]]^2)</f>
        <v>0.99999997249395289</v>
      </c>
    </row>
    <row r="34" spans="1:4" x14ac:dyDescent="0.25">
      <c r="A34">
        <v>2.8947026003152102E-3</v>
      </c>
      <c r="B34">
        <v>-4.0778152644634198E-2</v>
      </c>
      <c r="C34">
        <v>-0.99916404485702504</v>
      </c>
      <c r="D34">
        <f>SQRT(_1[[#This Row],[Z-Axis]]^2+_1[[#This Row],[Y-Axis]]^2+_1[[#This Row],[X-Axis]]^2)</f>
        <v>1.0000000127856521</v>
      </c>
    </row>
    <row r="35" spans="1:4" x14ac:dyDescent="0.25">
      <c r="A35">
        <v>3.0659064650535601E-3</v>
      </c>
      <c r="B35">
        <v>-4.0820699185133001E-2</v>
      </c>
      <c r="C35">
        <v>-0.99916177988052401</v>
      </c>
      <c r="D35">
        <f>SQRT(_1[[#This Row],[Z-Axis]]^2+_1[[#This Row],[Y-Axis]]^2+_1[[#This Row],[X-Axis]]^2)</f>
        <v>0.99999999581921617</v>
      </c>
    </row>
    <row r="36" spans="1:4" x14ac:dyDescent="0.25">
      <c r="A36">
        <v>3.12918098643422E-3</v>
      </c>
      <c r="B36">
        <v>-4.0870279073715203E-2</v>
      </c>
      <c r="C36">
        <v>-0.99915957450866699</v>
      </c>
      <c r="D36">
        <f>SQRT(_1[[#This Row],[Z-Axis]]^2+_1[[#This Row],[Y-Axis]]^2+_1[[#This Row],[X-Axis]]^2)</f>
        <v>1.0000000134087748</v>
      </c>
    </row>
    <row r="37" spans="1:4" x14ac:dyDescent="0.25">
      <c r="A37">
        <v>3.24921938590705E-3</v>
      </c>
      <c r="B37">
        <v>-4.0686625987291301E-2</v>
      </c>
      <c r="C37">
        <v>-0.99916666746139504</v>
      </c>
      <c r="D37">
        <f>SQRT(_1[[#This Row],[Z-Axis]]^2+_1[[#This Row],[Y-Axis]]^2+_1[[#This Row],[X-Axis]]^2)</f>
        <v>0.9999999941633787</v>
      </c>
    </row>
    <row r="38" spans="1:4" x14ac:dyDescent="0.25">
      <c r="A38">
        <v>3.3718936610966899E-3</v>
      </c>
      <c r="B38">
        <v>-4.05934490263462E-2</v>
      </c>
      <c r="C38">
        <v>-0.99917006492614802</v>
      </c>
      <c r="D38">
        <f>SQRT(_1[[#This Row],[Z-Axis]]^2+_1[[#This Row],[Y-Axis]]^2+_1[[#This Row],[X-Axis]]^2)</f>
        <v>1.0000000082076195</v>
      </c>
    </row>
    <row r="39" spans="1:4" x14ac:dyDescent="0.25">
      <c r="A39">
        <v>3.2737567089498E-3</v>
      </c>
      <c r="B39">
        <v>-4.0593497455120101E-2</v>
      </c>
      <c r="C39">
        <v>-0.999170362949371</v>
      </c>
      <c r="D39">
        <f>SQRT(_1[[#This Row],[Z-Axis]]^2+_1[[#This Row],[Y-Axis]]^2+_1[[#This Row],[X-Axis]]^2)</f>
        <v>0.99999998185750294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3150-7024-40EF-AB44-F00E0598E470}">
  <dimension ref="A1:D46"/>
  <sheetViews>
    <sheetView topLeftCell="D28"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-0.114458195865154</v>
      </c>
      <c r="B2">
        <v>0.118835151195526</v>
      </c>
      <c r="C2">
        <v>-0.986294865608215</v>
      </c>
      <c r="D2">
        <f>SQRT(_10[[#This Row],[Z-Axis]]^2+_10[[#This Row],[Y-Axis]]^2+_10[[#This Row],[X-Axis]]^2)</f>
        <v>1.0000000168427481</v>
      </c>
    </row>
    <row r="3" spans="1:4" x14ac:dyDescent="0.25">
      <c r="A3">
        <v>-0.11485205590724901</v>
      </c>
      <c r="B3">
        <v>0.120345704257488</v>
      </c>
      <c r="C3">
        <v>-0.98606586456298795</v>
      </c>
      <c r="D3">
        <f>SQRT(_10[[#This Row],[Z-Axis]]^2+_10[[#This Row],[Y-Axis]]^2+_10[[#This Row],[X-Axis]]^2)</f>
        <v>0.99999998626785269</v>
      </c>
    </row>
    <row r="4" spans="1:4" x14ac:dyDescent="0.25">
      <c r="A4">
        <v>-0.11469768732786199</v>
      </c>
      <c r="B4">
        <v>0.120573550462723</v>
      </c>
      <c r="C4">
        <v>-0.98605602979660001</v>
      </c>
      <c r="D4">
        <f>SQRT(_10[[#This Row],[Z-Axis]]^2+_10[[#This Row],[Y-Axis]]^2+_10[[#This Row],[X-Axis]]^2)</f>
        <v>1.0000000172238899</v>
      </c>
    </row>
    <row r="5" spans="1:4" x14ac:dyDescent="0.25">
      <c r="A5">
        <v>-0.114738062024117</v>
      </c>
      <c r="B5">
        <v>0.12018152326345399</v>
      </c>
      <c r="C5">
        <v>-0.98609918355941795</v>
      </c>
      <c r="D5">
        <f>SQRT(_10[[#This Row],[Z-Axis]]^2+_10[[#This Row],[Y-Axis]]^2+_10[[#This Row],[X-Axis]]^2)</f>
        <v>1.0000000106137625</v>
      </c>
    </row>
    <row r="6" spans="1:4" x14ac:dyDescent="0.25">
      <c r="A6">
        <v>-0.114453338086605</v>
      </c>
      <c r="B6">
        <v>0.120098926126957</v>
      </c>
      <c r="C6">
        <v>-0.986142337322235</v>
      </c>
      <c r="D6">
        <f>SQRT(_10[[#This Row],[Z-Axis]]^2+_10[[#This Row],[Y-Axis]]^2+_10[[#This Row],[X-Axis]]^2)</f>
        <v>1.0000000140576879</v>
      </c>
    </row>
    <row r="7" spans="1:4" x14ac:dyDescent="0.25">
      <c r="A7">
        <v>-0.11443972587585401</v>
      </c>
      <c r="B7">
        <v>0.120161145925522</v>
      </c>
      <c r="C7">
        <v>-0.98613631725311302</v>
      </c>
      <c r="D7">
        <f>SQRT(_10[[#This Row],[Z-Axis]]^2+_10[[#This Row],[Y-Axis]]^2+_10[[#This Row],[X-Axis]]^2)</f>
        <v>0.99999999402710371</v>
      </c>
    </row>
    <row r="8" spans="1:4" x14ac:dyDescent="0.25">
      <c r="A8">
        <v>-0.11443523317575501</v>
      </c>
      <c r="B8">
        <v>0.120192416012287</v>
      </c>
      <c r="C8">
        <v>-0.98613303899765004</v>
      </c>
      <c r="D8">
        <f>SQRT(_10[[#This Row],[Z-Axis]]^2+_10[[#This Row],[Y-Axis]]^2+_10[[#This Row],[X-Axis]]^2)</f>
        <v>1.0000000050308004</v>
      </c>
    </row>
    <row r="9" spans="1:4" x14ac:dyDescent="0.25">
      <c r="A9">
        <v>-0.11445888876915</v>
      </c>
      <c r="B9">
        <v>0.120356403291225</v>
      </c>
      <c r="C9">
        <v>-0.98611027002334595</v>
      </c>
      <c r="D9">
        <f>SQRT(_10[[#This Row],[Z-Axis]]^2+_10[[#This Row],[Y-Axis]]^2+_10[[#This Row],[X-Axis]]^2)</f>
        <v>0.99999998283849234</v>
      </c>
    </row>
    <row r="10" spans="1:4" x14ac:dyDescent="0.25">
      <c r="A10">
        <v>-0.114635035395622</v>
      </c>
      <c r="B10">
        <v>0.12038680166006099</v>
      </c>
      <c r="C10">
        <v>-0.98608613014221203</v>
      </c>
      <c r="D10">
        <f>SQRT(_10[[#This Row],[Z-Axis]]^2+_10[[#This Row],[Y-Axis]]^2+_10[[#This Row],[X-Axis]]^2)</f>
        <v>1.0000000147064689</v>
      </c>
    </row>
    <row r="11" spans="1:4" x14ac:dyDescent="0.25">
      <c r="A11">
        <v>-0.114824488759041</v>
      </c>
      <c r="B11">
        <v>0.120604693889618</v>
      </c>
      <c r="C11">
        <v>-0.98603743314742998</v>
      </c>
      <c r="D11">
        <f>SQRT(_10[[#This Row],[Z-Axis]]^2+_10[[#This Row],[Y-Axis]]^2+_10[[#This Row],[X-Axis]]^2)</f>
        <v>0.99999998748747787</v>
      </c>
    </row>
    <row r="12" spans="1:4" x14ac:dyDescent="0.25">
      <c r="A12">
        <v>-0.11476185172796199</v>
      </c>
      <c r="B12">
        <v>0.12081684172153501</v>
      </c>
      <c r="C12">
        <v>-0.98601877689361594</v>
      </c>
      <c r="D12">
        <f>SQRT(_10[[#This Row],[Z-Axis]]^2+_10[[#This Row],[Y-Axis]]^2+_10[[#This Row],[X-Axis]]^2)</f>
        <v>1.0000000101211897</v>
      </c>
    </row>
    <row r="13" spans="1:4" x14ac:dyDescent="0.25">
      <c r="A13">
        <v>-0.11454441398382199</v>
      </c>
      <c r="B13">
        <v>0.120931930840015</v>
      </c>
      <c r="C13">
        <v>-0.98602992296218905</v>
      </c>
      <c r="D13">
        <f>SQRT(_10[[#This Row],[Z-Axis]]^2+_10[[#This Row],[Y-Axis]]^2+_10[[#This Row],[X-Axis]]^2)</f>
        <v>0.9999999818242058</v>
      </c>
    </row>
    <row r="14" spans="1:4" x14ac:dyDescent="0.25">
      <c r="A14">
        <v>-0.114435933530331</v>
      </c>
      <c r="B14">
        <v>0.120883256196976</v>
      </c>
      <c r="C14">
        <v>-0.98604851961135898</v>
      </c>
      <c r="D14">
        <f>SQRT(_10[[#This Row],[Z-Axis]]^2+_10[[#This Row],[Y-Axis]]^2+_10[[#This Row],[X-Axis]]^2)</f>
        <v>1.0000000137697473</v>
      </c>
    </row>
    <row r="15" spans="1:4" x14ac:dyDescent="0.25">
      <c r="A15">
        <v>-0.1142962500453</v>
      </c>
      <c r="B15">
        <v>0.12092298269271801</v>
      </c>
      <c r="C15">
        <v>-0.98605984449386597</v>
      </c>
      <c r="D15">
        <f>SQRT(_10[[#This Row],[Z-Axis]]^2+_10[[#This Row],[Y-Axis]]^2+_10[[#This Row],[X-Axis]]^2)</f>
        <v>1.0000000087204941</v>
      </c>
    </row>
    <row r="16" spans="1:4" x14ac:dyDescent="0.25">
      <c r="A16">
        <v>-0.11413559317588801</v>
      </c>
      <c r="B16">
        <v>0.120932511985302</v>
      </c>
      <c r="C16">
        <v>-0.98607724905014005</v>
      </c>
      <c r="D16">
        <f>SQRT(_10[[#This Row],[Z-Axis]]^2+_10[[#This Row],[Y-Axis]]^2+_10[[#This Row],[X-Axis]]^2)</f>
        <v>0.99999997358948911</v>
      </c>
    </row>
    <row r="17" spans="1:4" x14ac:dyDescent="0.25">
      <c r="A17">
        <v>-0.114172868430614</v>
      </c>
      <c r="B17">
        <v>0.121136642992496</v>
      </c>
      <c r="C17">
        <v>-0.986047923564911</v>
      </c>
      <c r="D17">
        <f>SQRT(_10[[#This Row],[Z-Axis]]^2+_10[[#This Row],[Y-Axis]]^2+_10[[#This Row],[X-Axis]]^2)</f>
        <v>1.0000000188639189</v>
      </c>
    </row>
    <row r="18" spans="1:4" x14ac:dyDescent="0.25">
      <c r="A18">
        <v>-0.114194065332413</v>
      </c>
      <c r="B18">
        <v>0.12115877121686899</v>
      </c>
      <c r="C18">
        <v>-0.98604273796081499</v>
      </c>
      <c r="D18">
        <f>SQRT(_10[[#This Row],[Z-Axis]]^2+_10[[#This Row],[Y-Axis]]^2+_10[[#This Row],[X-Axis]]^2)</f>
        <v>1.0000000067425927</v>
      </c>
    </row>
    <row r="19" spans="1:4" x14ac:dyDescent="0.25">
      <c r="A19">
        <v>-0.11419554054737099</v>
      </c>
      <c r="B19">
        <v>0.12108764052391099</v>
      </c>
      <c r="C19">
        <v>-0.98605132102966297</v>
      </c>
      <c r="D19">
        <f>SQRT(_10[[#This Row],[Z-Axis]]^2+_10[[#This Row],[Y-Axis]]^2+_10[[#This Row],[X-Axis]]^2)</f>
        <v>1.0000000229364485</v>
      </c>
    </row>
    <row r="20" spans="1:4" x14ac:dyDescent="0.25">
      <c r="A20">
        <v>-0.11418586969375601</v>
      </c>
      <c r="B20">
        <v>0.121486738324165</v>
      </c>
      <c r="C20">
        <v>-0.98600333929061901</v>
      </c>
      <c r="D20">
        <f>SQRT(_10[[#This Row],[Z-Axis]]^2+_10[[#This Row],[Y-Axis]]^2+_10[[#This Row],[X-Axis]]^2)</f>
        <v>1.0000000127593074</v>
      </c>
    </row>
    <row r="21" spans="1:4" x14ac:dyDescent="0.25">
      <c r="A21">
        <v>-0.11403189599514001</v>
      </c>
      <c r="B21">
        <v>0.121254935860634</v>
      </c>
      <c r="C21">
        <v>-0.98604965209960904</v>
      </c>
      <c r="D21">
        <f>SQRT(_10[[#This Row],[Z-Axis]]^2+_10[[#This Row],[Y-Axis]]^2+_10[[#This Row],[X-Axis]]^2)</f>
        <v>0.99999997459028611</v>
      </c>
    </row>
    <row r="22" spans="1:4" x14ac:dyDescent="0.25">
      <c r="A22">
        <v>-0.113855794072151</v>
      </c>
      <c r="B22">
        <v>0.121479392051697</v>
      </c>
      <c r="C22">
        <v>-0.986042380332947</v>
      </c>
      <c r="D22">
        <f>SQRT(_10[[#This Row],[Z-Axis]]^2+_10[[#This Row],[Y-Axis]]^2+_10[[#This Row],[X-Axis]]^2)</f>
        <v>0.99999998017485681</v>
      </c>
    </row>
    <row r="23" spans="1:4" x14ac:dyDescent="0.25">
      <c r="A23">
        <v>-0.11371248215436899</v>
      </c>
      <c r="B23">
        <v>0.121360659599304</v>
      </c>
      <c r="C23">
        <v>-0.98607355356216397</v>
      </c>
      <c r="D23">
        <f>SQRT(_10[[#This Row],[Z-Axis]]^2+_10[[#This Row],[Y-Axis]]^2+_10[[#This Row],[X-Axis]]^2)</f>
        <v>0.99999999566539988</v>
      </c>
    </row>
    <row r="24" spans="1:4" x14ac:dyDescent="0.25">
      <c r="A24">
        <v>-0.11359670013189301</v>
      </c>
      <c r="B24">
        <v>0.12126561254262901</v>
      </c>
      <c r="C24">
        <v>-0.98609858751296997</v>
      </c>
      <c r="D24">
        <f>SQRT(_10[[#This Row],[Z-Axis]]^2+_10[[#This Row],[Y-Axis]]^2+_10[[#This Row],[X-Axis]]^2)</f>
        <v>0.99999999168063436</v>
      </c>
    </row>
    <row r="25" spans="1:4" x14ac:dyDescent="0.25">
      <c r="A25">
        <v>-0.113596946001053</v>
      </c>
      <c r="B25">
        <v>0.121267028152943</v>
      </c>
      <c r="C25">
        <v>-0.98609840869903598</v>
      </c>
      <c r="D25">
        <f>SQRT(_10[[#This Row],[Z-Axis]]^2+_10[[#This Row],[Y-Axis]]^2+_10[[#This Row],[X-Axis]]^2)</f>
        <v>1.0000000149482917</v>
      </c>
    </row>
    <row r="26" spans="1:4" x14ac:dyDescent="0.25">
      <c r="A26">
        <v>-0.113599687814713</v>
      </c>
      <c r="B26">
        <v>0.121395401656628</v>
      </c>
      <c r="C26">
        <v>-0.98608225584030196</v>
      </c>
      <c r="D26">
        <f>SQRT(_10[[#This Row],[Z-Axis]]^2+_10[[#This Row],[Y-Axis]]^2+_10[[#This Row],[X-Axis]]^2)</f>
        <v>0.99999997394903617</v>
      </c>
    </row>
    <row r="27" spans="1:4" x14ac:dyDescent="0.25">
      <c r="A27">
        <v>-0.113439105451107</v>
      </c>
      <c r="B27">
        <v>0.121379464864731</v>
      </c>
      <c r="C27">
        <v>-0.98610275983810403</v>
      </c>
      <c r="D27">
        <f>SQRT(_10[[#This Row],[Z-Axis]]^2+_10[[#This Row],[Y-Axis]]^2+_10[[#This Row],[X-Axis]]^2)</f>
        <v>1.0000000290483602</v>
      </c>
    </row>
    <row r="28" spans="1:4" x14ac:dyDescent="0.25">
      <c r="A28">
        <v>-0.11353423446416901</v>
      </c>
      <c r="B28">
        <v>0.121421054005623</v>
      </c>
      <c r="C28">
        <v>-0.986086666584015</v>
      </c>
      <c r="D28">
        <f>SQRT(_10[[#This Row],[Z-Axis]]^2+_10[[#This Row],[Y-Axis]]^2+_10[[#This Row],[X-Axis]]^2)</f>
        <v>1.0000000043829878</v>
      </c>
    </row>
    <row r="29" spans="1:4" x14ac:dyDescent="0.25">
      <c r="A29">
        <v>-0.11332407593727099</v>
      </c>
      <c r="B29">
        <v>0.12158839404582999</v>
      </c>
      <c r="C29">
        <v>-0.98609024286270097</v>
      </c>
      <c r="D29">
        <f>SQRT(_10[[#This Row],[Z-Axis]]^2+_10[[#This Row],[Y-Axis]]^2+_10[[#This Row],[X-Axis]]^2)</f>
        <v>1.0000000254113501</v>
      </c>
    </row>
    <row r="30" spans="1:4" x14ac:dyDescent="0.25">
      <c r="A30">
        <v>-0.113459259271622</v>
      </c>
      <c r="B30">
        <v>0.121796250343323</v>
      </c>
      <c r="C30">
        <v>-0.98604899644851696</v>
      </c>
      <c r="D30">
        <f>SQRT(_10[[#This Row],[Z-Axis]]^2+_10[[#This Row],[Y-Axis]]^2+_10[[#This Row],[X-Axis]]^2)</f>
        <v>0.99999997675464281</v>
      </c>
    </row>
    <row r="31" spans="1:4" x14ac:dyDescent="0.25">
      <c r="A31">
        <v>-0.113358825445175</v>
      </c>
      <c r="B31">
        <v>0.121935352683067</v>
      </c>
      <c r="C31">
        <v>-0.98604339361190796</v>
      </c>
      <c r="D31">
        <f>SQRT(_10[[#This Row],[Z-Axis]]^2+_10[[#This Row],[Y-Axis]]^2+_10[[#This Row],[X-Axis]]^2)</f>
        <v>1.0000000138129708</v>
      </c>
    </row>
    <row r="32" spans="1:4" x14ac:dyDescent="0.25">
      <c r="A32">
        <v>-0.11340219527483</v>
      </c>
      <c r="B32">
        <v>0.121893338859081</v>
      </c>
      <c r="C32">
        <v>-0.98604357242584195</v>
      </c>
      <c r="D32">
        <f>SQRT(_10[[#This Row],[Z-Axis]]^2+_10[[#This Row],[Y-Axis]]^2+_10[[#This Row],[X-Axis]]^2)</f>
        <v>0.99999998533684098</v>
      </c>
    </row>
    <row r="33" spans="1:4" x14ac:dyDescent="0.25">
      <c r="A33">
        <v>-0.113129615783691</v>
      </c>
      <c r="B33">
        <v>0.121603094041348</v>
      </c>
      <c r="C33">
        <v>-0.98611074686050404</v>
      </c>
      <c r="D33">
        <f>SQRT(_10[[#This Row],[Z-Axis]]^2+_10[[#This Row],[Y-Axis]]^2+_10[[#This Row],[X-Axis]]^2)</f>
        <v>1.0000000137607878</v>
      </c>
    </row>
    <row r="34" spans="1:4" x14ac:dyDescent="0.25">
      <c r="A34">
        <v>-0.113170892000198</v>
      </c>
      <c r="B34">
        <v>0.121598213911057</v>
      </c>
      <c r="C34">
        <v>-0.98610657453536998</v>
      </c>
      <c r="D34">
        <f>SQRT(_10[[#This Row],[Z-Axis]]^2+_10[[#This Row],[Y-Axis]]^2+_10[[#This Row],[X-Axis]]^2)</f>
        <v>0.99999997638218008</v>
      </c>
    </row>
    <row r="35" spans="1:4" x14ac:dyDescent="0.25">
      <c r="A35">
        <v>-0.11324052512645701</v>
      </c>
      <c r="B35">
        <v>0.121438577771187</v>
      </c>
      <c r="C35">
        <v>-0.98611825704574596</v>
      </c>
      <c r="D35">
        <f>SQRT(_10[[#This Row],[Z-Axis]]^2+_10[[#This Row],[Y-Axis]]^2+_10[[#This Row],[X-Axis]]^2)</f>
        <v>0.99999998079047192</v>
      </c>
    </row>
    <row r="36" spans="1:4" x14ac:dyDescent="0.25">
      <c r="A36">
        <v>-0.113375633955002</v>
      </c>
      <c r="B36">
        <v>0.121331706643105</v>
      </c>
      <c r="C36">
        <v>-0.98611593246460005</v>
      </c>
      <c r="D36">
        <f>SQRT(_10[[#This Row],[Z-Axis]]^2+_10[[#This Row],[Y-Axis]]^2+_10[[#This Row],[X-Axis]]^2)</f>
        <v>1.0000000248360772</v>
      </c>
    </row>
    <row r="37" spans="1:4" x14ac:dyDescent="0.25">
      <c r="A37">
        <v>-0.11330464482307399</v>
      </c>
      <c r="B37">
        <v>0.121400967240334</v>
      </c>
      <c r="C37">
        <v>-0.98611551523208596</v>
      </c>
      <c r="D37">
        <f>SQRT(_10[[#This Row],[Z-Axis]]^2+_10[[#This Row],[Y-Axis]]^2+_10[[#This Row],[X-Axis]]^2)</f>
        <v>0.99999997338340663</v>
      </c>
    </row>
    <row r="38" spans="1:4" x14ac:dyDescent="0.25">
      <c r="A38">
        <v>-0.113334439694881</v>
      </c>
      <c r="B38">
        <v>0.121400967240334</v>
      </c>
      <c r="C38">
        <v>-0.98611211776733398</v>
      </c>
      <c r="D38">
        <f>SQRT(_10[[#This Row],[Z-Axis]]^2+_10[[#This Row],[Y-Axis]]^2+_10[[#This Row],[X-Axis]]^2)</f>
        <v>0.99999999943770879</v>
      </c>
    </row>
    <row r="39" spans="1:4" x14ac:dyDescent="0.25">
      <c r="A39">
        <v>-0.113330505788326</v>
      </c>
      <c r="B39">
        <v>0.12139256298542001</v>
      </c>
      <c r="C39">
        <v>-0.98611360788345304</v>
      </c>
      <c r="D39">
        <f>SQRT(_10[[#This Row],[Z-Axis]]^2+_10[[#This Row],[Y-Axis]]^2+_10[[#This Row],[X-Axis]]^2)</f>
        <v>1.0000000027716638</v>
      </c>
    </row>
    <row r="40" spans="1:4" x14ac:dyDescent="0.25">
      <c r="A40">
        <v>-0.11323492228984799</v>
      </c>
      <c r="B40">
        <v>0.121095947921276</v>
      </c>
      <c r="C40">
        <v>-0.98616105318069502</v>
      </c>
      <c r="D40">
        <f>SQRT(_10[[#This Row],[Z-Axis]]^2+_10[[#This Row],[Y-Axis]]^2+_10[[#This Row],[X-Axis]]^2)</f>
        <v>0.99999999951969887</v>
      </c>
    </row>
    <row r="41" spans="1:4" x14ac:dyDescent="0.25">
      <c r="A41">
        <v>-0.11327449232339901</v>
      </c>
      <c r="B41">
        <v>0.120947867631912</v>
      </c>
      <c r="C41">
        <v>-0.98617470264434803</v>
      </c>
      <c r="D41">
        <f>SQRT(_10[[#This Row],[Z-Axis]]^2+_10[[#This Row],[Y-Axis]]^2+_10[[#This Row],[X-Axis]]^2)</f>
        <v>1.0000000207157491</v>
      </c>
    </row>
    <row r="42" spans="1:4" x14ac:dyDescent="0.25">
      <c r="A42">
        <v>-0.113480061292648</v>
      </c>
      <c r="B42">
        <v>0.12118238955736201</v>
      </c>
      <c r="C42">
        <v>-0.98612225055694602</v>
      </c>
      <c r="D42">
        <f>SQRT(_10[[#This Row],[Z-Axis]]^2+_10[[#This Row],[Y-Axis]]^2+_10[[#This Row],[X-Axis]]^2)</f>
        <v>0.99999999444665577</v>
      </c>
    </row>
    <row r="43" spans="1:4" x14ac:dyDescent="0.25">
      <c r="A43">
        <v>-0.11330217868089699</v>
      </c>
      <c r="B43">
        <v>0.12110432237386699</v>
      </c>
      <c r="C43">
        <v>-0.98615229129791304</v>
      </c>
      <c r="D43">
        <f>SQRT(_10[[#This Row],[Z-Axis]]^2+_10[[#This Row],[Y-Axis]]^2+_10[[#This Row],[X-Axis]]^2)</f>
        <v>0.9999999911117976</v>
      </c>
    </row>
    <row r="44" spans="1:4" x14ac:dyDescent="0.25">
      <c r="A44">
        <v>-0.11318533122539499</v>
      </c>
      <c r="B44">
        <v>0.12102875113487201</v>
      </c>
      <c r="C44">
        <v>-0.98617500066757202</v>
      </c>
      <c r="D44">
        <f>SQRT(_10[[#This Row],[Z-Axis]]^2+_10[[#This Row],[Y-Axis]]^2+_10[[#This Row],[X-Axis]]^2)</f>
        <v>1.0000000048737774</v>
      </c>
    </row>
    <row r="45" spans="1:4" x14ac:dyDescent="0.25">
      <c r="A45">
        <v>-0.113239660859108</v>
      </c>
      <c r="B45">
        <v>0.120954632759094</v>
      </c>
      <c r="C45">
        <v>-0.98617786169052102</v>
      </c>
      <c r="D45">
        <f>SQRT(_10[[#This Row],[Z-Axis]]^2+_10[[#This Row],[Y-Axis]]^2+_10[[#This Row],[X-Axis]]^2)</f>
        <v>1.0000000094329307</v>
      </c>
    </row>
    <row r="46" spans="1:4" x14ac:dyDescent="0.25">
      <c r="A46">
        <v>-0.113052487373352</v>
      </c>
      <c r="B46">
        <v>0.12037017196416901</v>
      </c>
      <c r="C46">
        <v>-0.98627084493637096</v>
      </c>
      <c r="D46">
        <f>SQRT(_10[[#This Row],[Z-Axis]]^2+_10[[#This Row],[Y-Axis]]^2+_10[[#This Row],[X-Axis]]^2)</f>
        <v>1.0000000113857443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3678-77D6-4977-8E99-284F28B02AE1}">
  <dimension ref="A1:D25"/>
  <sheetViews>
    <sheetView workbookViewId="0">
      <selection activeCell="D3" sqref="D3"/>
    </sheetView>
  </sheetViews>
  <sheetFormatPr defaultRowHeight="15" x14ac:dyDescent="0.25"/>
  <cols>
    <col min="1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-9.8411016166210202E-2</v>
      </c>
      <c r="B2">
        <v>-0.12719564139843001</v>
      </c>
      <c r="C2">
        <v>-0.98698353767394997</v>
      </c>
      <c r="D2">
        <f>SQRT(_11[[#This Row],[Z-Axis]]^2+_11[[#This Row],[Y-Axis]]^2+_11[[#This Row],[X-Axis]]^2)</f>
        <v>0.99999998146650459</v>
      </c>
    </row>
    <row r="3" spans="1:4" x14ac:dyDescent="0.25">
      <c r="A3">
        <v>-0.100056976079941</v>
      </c>
      <c r="B3">
        <v>-0.12847656011581399</v>
      </c>
      <c r="C3">
        <v>-0.98665213584899902</v>
      </c>
      <c r="D3">
        <f>SQRT(_11[[#This Row],[Z-Axis]]^2+_11[[#This Row],[Y-Axis]]^2+_11[[#This Row],[X-Axis]]^2)</f>
        <v>1.0000000310684225</v>
      </c>
    </row>
    <row r="4" spans="1:4" x14ac:dyDescent="0.25">
      <c r="A4">
        <v>-0.100521020591259</v>
      </c>
      <c r="B4">
        <v>-0.12870949506759599</v>
      </c>
      <c r="C4">
        <v>-0.98657459020614602</v>
      </c>
      <c r="D4">
        <f>SQRT(_11[[#This Row],[Z-Axis]]^2+_11[[#This Row],[Y-Axis]]^2+_11[[#This Row],[X-Axis]]^2)</f>
        <v>1.0000000158708442</v>
      </c>
    </row>
    <row r="5" spans="1:4" x14ac:dyDescent="0.25">
      <c r="A5">
        <v>-0.100472986698151</v>
      </c>
      <c r="B5">
        <v>-0.128818958997726</v>
      </c>
      <c r="C5">
        <v>-0.98656517267227195</v>
      </c>
      <c r="D5">
        <f>SQRT(_11[[#This Row],[Z-Axis]]^2+_11[[#This Row],[Y-Axis]]^2+_11[[#This Row],[X-Axis]]^2)</f>
        <v>0.99999999259158723</v>
      </c>
    </row>
    <row r="6" spans="1:4" x14ac:dyDescent="0.25">
      <c r="A6">
        <v>-0.100500896573067</v>
      </c>
      <c r="B6">
        <v>-0.128877848386765</v>
      </c>
      <c r="C6">
        <v>-0.98655462265014604</v>
      </c>
      <c r="D6">
        <f>SQRT(_11[[#This Row],[Z-Axis]]^2+_11[[#This Row],[Y-Axis]]^2+_11[[#This Row],[X-Axis]]^2)</f>
        <v>0.99999997674458196</v>
      </c>
    </row>
    <row r="7" spans="1:4" x14ac:dyDescent="0.25">
      <c r="A7">
        <v>-0.100610166788101</v>
      </c>
      <c r="B7">
        <v>-0.129207387566566</v>
      </c>
      <c r="C7">
        <v>-0.98650038242340099</v>
      </c>
      <c r="D7">
        <f>SQRT(_11[[#This Row],[Z-Axis]]^2+_11[[#This Row],[Y-Axis]]^2+_11[[#This Row],[X-Axis]]^2)</f>
        <v>0.99999997959221121</v>
      </c>
    </row>
    <row r="8" spans="1:4" x14ac:dyDescent="0.25">
      <c r="A8">
        <v>-0.10081084817647901</v>
      </c>
      <c r="B8">
        <v>-0.12933951616287201</v>
      </c>
      <c r="C8">
        <v>-0.98646259307861295</v>
      </c>
      <c r="D8">
        <f>SQRT(_11[[#This Row],[Z-Axis]]^2+_11[[#This Row],[Y-Axis]]^2+_11[[#This Row],[X-Axis]]^2)</f>
        <v>0.99999999254734395</v>
      </c>
    </row>
    <row r="9" spans="1:4" x14ac:dyDescent="0.25">
      <c r="A9">
        <v>-0.100837588310242</v>
      </c>
      <c r="B9">
        <v>-0.12961731851100899</v>
      </c>
      <c r="C9">
        <v>-0.98642337322235096</v>
      </c>
      <c r="D9">
        <f>SQRT(_11[[#This Row],[Z-Axis]]^2+_11[[#This Row],[Y-Axis]]^2+_11[[#This Row],[X-Axis]]^2)</f>
        <v>0.99999996985678541</v>
      </c>
    </row>
    <row r="10" spans="1:4" x14ac:dyDescent="0.25">
      <c r="A10">
        <v>-0.100809842348099</v>
      </c>
      <c r="B10">
        <v>-0.129526987671852</v>
      </c>
      <c r="C10">
        <v>-0.98643809556961104</v>
      </c>
      <c r="D10">
        <f>SQRT(_11[[#This Row],[Z-Axis]]^2+_11[[#This Row],[Y-Axis]]^2+_11[[#This Row],[X-Axis]]^2)</f>
        <v>0.99999999062029687</v>
      </c>
    </row>
    <row r="11" spans="1:4" x14ac:dyDescent="0.25">
      <c r="A11">
        <v>-0.100559309124947</v>
      </c>
      <c r="B11">
        <v>-0.12945511937141399</v>
      </c>
      <c r="C11">
        <v>-0.98647308349609397</v>
      </c>
      <c r="D11">
        <f>SQRT(_11[[#This Row],[Z-Axis]]^2+_11[[#This Row],[Y-Axis]]^2+_11[[#This Row],[X-Axis]]^2)</f>
        <v>0.9999999735227223</v>
      </c>
    </row>
    <row r="12" spans="1:4" x14ac:dyDescent="0.25">
      <c r="A12">
        <v>-0.10046128928661301</v>
      </c>
      <c r="B12">
        <v>-0.129582524299622</v>
      </c>
      <c r="C12">
        <v>-0.98646634817123402</v>
      </c>
      <c r="D12">
        <f>SQRT(_11[[#This Row],[Z-Axis]]^2+_11[[#This Row],[Y-Axis]]^2+_11[[#This Row],[X-Axis]]^2)</f>
        <v>0.99999997866164025</v>
      </c>
    </row>
    <row r="13" spans="1:4" x14ac:dyDescent="0.25">
      <c r="A13">
        <v>-0.10027538239955899</v>
      </c>
      <c r="B13">
        <v>-0.129616528749466</v>
      </c>
      <c r="C13">
        <v>-0.98648083209991499</v>
      </c>
      <c r="D13">
        <f>SQRT(_11[[#This Row],[Z-Axis]]^2+_11[[#This Row],[Y-Axis]]^2+_11[[#This Row],[X-Axis]]^2)</f>
        <v>1.0000000144704897</v>
      </c>
    </row>
    <row r="14" spans="1:4" x14ac:dyDescent="0.25">
      <c r="A14">
        <v>-0.100149691104889</v>
      </c>
      <c r="B14">
        <v>-0.129549086093903</v>
      </c>
      <c r="C14">
        <v>-0.98650246858596802</v>
      </c>
      <c r="D14">
        <f>SQRT(_11[[#This Row],[Z-Axis]]^2+_11[[#This Row],[Y-Axis]]^2+_11[[#This Row],[X-Axis]]^2)</f>
        <v>1.0000000234311892</v>
      </c>
    </row>
    <row r="15" spans="1:4" x14ac:dyDescent="0.25">
      <c r="A15">
        <v>-0.100181967020035</v>
      </c>
      <c r="B15">
        <v>-0.1296776086092</v>
      </c>
      <c r="C15">
        <v>-0.98648226261138905</v>
      </c>
      <c r="D15">
        <f>SQRT(_11[[#This Row],[Z-Axis]]^2+_11[[#This Row],[Y-Axis]]^2+_11[[#This Row],[X-Axis]]^2)</f>
        <v>0.9999999815687447</v>
      </c>
    </row>
    <row r="16" spans="1:4" x14ac:dyDescent="0.25">
      <c r="A16">
        <v>-0.100114621222019</v>
      </c>
      <c r="B16">
        <v>-0.129520177841187</v>
      </c>
      <c r="C16">
        <v>-0.98650979995727495</v>
      </c>
      <c r="D16">
        <f>SQRT(_11[[#This Row],[Z-Axis]]^2+_11[[#This Row],[Y-Axis]]^2+_11[[#This Row],[X-Axis]]^2)</f>
        <v>0.99999999963109176</v>
      </c>
    </row>
    <row r="17" spans="1:4" x14ac:dyDescent="0.25">
      <c r="A17">
        <v>-0.100055649876595</v>
      </c>
      <c r="B17">
        <v>-0.12934535741806</v>
      </c>
      <c r="C17">
        <v>-0.98653870820999201</v>
      </c>
      <c r="D17">
        <f>SQRT(_11[[#This Row],[Z-Axis]]^2+_11[[#This Row],[Y-Axis]]^2+_11[[#This Row],[X-Axis]]^2)</f>
        <v>0.9999999886772365</v>
      </c>
    </row>
    <row r="18" spans="1:4" x14ac:dyDescent="0.25">
      <c r="A18">
        <v>-9.9953934550285298E-2</v>
      </c>
      <c r="B18">
        <v>-0.12931296229362499</v>
      </c>
      <c r="C18">
        <v>-0.98655325174331698</v>
      </c>
      <c r="D18">
        <f>SQRT(_11[[#This Row],[Z-Axis]]^2+_11[[#This Row],[Y-Axis]]^2+_11[[#This Row],[X-Axis]]^2)</f>
        <v>0.99999997488727355</v>
      </c>
    </row>
    <row r="19" spans="1:4" x14ac:dyDescent="0.25">
      <c r="A19">
        <v>-9.9857039749622303E-2</v>
      </c>
      <c r="B19">
        <v>-0.12917000055313099</v>
      </c>
      <c r="C19">
        <v>-0.98658180236816395</v>
      </c>
      <c r="D19">
        <f>SQRT(_11[[#This Row],[Z-Axis]]^2+_11[[#This Row],[Y-Axis]]^2+_11[[#This Row],[X-Axis]]^2)</f>
        <v>0.99999998509723409</v>
      </c>
    </row>
    <row r="20" spans="1:4" x14ac:dyDescent="0.25">
      <c r="A20">
        <v>-9.9916547536850003E-2</v>
      </c>
      <c r="B20">
        <v>-0.129282251000404</v>
      </c>
      <c r="C20">
        <v>-0.986561119556427</v>
      </c>
      <c r="D20">
        <f>SQRT(_11[[#This Row],[Z-Axis]]^2+_11[[#This Row],[Y-Axis]]^2+_11[[#This Row],[X-Axis]]^2)</f>
        <v>1.0000000297579226</v>
      </c>
    </row>
    <row r="21" spans="1:4" x14ac:dyDescent="0.25">
      <c r="A21">
        <v>-0.10014183074235899</v>
      </c>
      <c r="B21">
        <v>-0.129379272460938</v>
      </c>
      <c r="C21">
        <v>-0.98652553558349598</v>
      </c>
      <c r="D21">
        <f>SQRT(_11[[#This Row],[Z-Axis]]^2+_11[[#This Row],[Y-Axis]]^2+_11[[#This Row],[X-Axis]]^2)</f>
        <v>1.0000000073826283</v>
      </c>
    </row>
    <row r="22" spans="1:4" x14ac:dyDescent="0.25">
      <c r="A22">
        <v>-0.100253328680992</v>
      </c>
      <c r="B22">
        <v>-0.12918534874916099</v>
      </c>
      <c r="C22">
        <v>-0.98653960227966297</v>
      </c>
      <c r="D22">
        <f>SQRT(_11[[#This Row],[Z-Axis]]^2+_11[[#This Row],[Y-Axis]]^2+_11[[#This Row],[X-Axis]]^2)</f>
        <v>0.99999998555458847</v>
      </c>
    </row>
    <row r="23" spans="1:4" x14ac:dyDescent="0.25">
      <c r="A23">
        <v>-0.10018302500248</v>
      </c>
      <c r="B23">
        <v>-0.12903550267219499</v>
      </c>
      <c r="C23">
        <v>-0.98656636476516701</v>
      </c>
      <c r="D23">
        <f>SQRT(_11[[#This Row],[Z-Axis]]^2+_11[[#This Row],[Y-Axis]]^2+_11[[#This Row],[X-Axis]]^2)</f>
        <v>0.99999999576723508</v>
      </c>
    </row>
    <row r="24" spans="1:4" x14ac:dyDescent="0.25">
      <c r="A24">
        <v>-8.6106605827808394E-2</v>
      </c>
      <c r="B24">
        <v>-0.11784169822931299</v>
      </c>
      <c r="C24">
        <v>-0.98929214477539096</v>
      </c>
      <c r="D24">
        <f>SQRT(_11[[#This Row],[Z-Axis]]^2+_11[[#This Row],[Y-Axis]]^2+_11[[#This Row],[X-Axis]]^2)</f>
        <v>0.99999998056152339</v>
      </c>
    </row>
    <row r="25" spans="1:4" x14ac:dyDescent="0.25">
      <c r="A25">
        <v>-0.101408883929253</v>
      </c>
      <c r="B25">
        <v>-0.13019856810569799</v>
      </c>
      <c r="C25">
        <v>-0.98628830909729004</v>
      </c>
      <c r="D25">
        <f>SQRT(_11[[#This Row],[Z-Axis]]^2+_11[[#This Row],[Y-Axis]]^2+_11[[#This Row],[X-Axis]]^2)</f>
        <v>1.0000000287692707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2864-3EF8-46B0-A0E8-089297005FB6}">
  <dimension ref="A1:D40"/>
  <sheetViews>
    <sheetView topLeftCell="D28"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-5.6584723293781301E-2</v>
      </c>
      <c r="B2">
        <v>4.0244534611702E-2</v>
      </c>
      <c r="C2">
        <v>-0.997586369514465</v>
      </c>
      <c r="D2">
        <f>SQRT(_12[[#This Row],[Z-Axis]]^2+_12[[#This Row],[Y-Axis]]^2+_12[[#This Row],[X-Axis]]^2)</f>
        <v>1.0000000090586985</v>
      </c>
    </row>
    <row r="3" spans="1:4" x14ac:dyDescent="0.25">
      <c r="A3">
        <v>-5.6624665856361403E-2</v>
      </c>
      <c r="B3">
        <v>4.1792009025812198E-2</v>
      </c>
      <c r="C3">
        <v>-0.99752044677734397</v>
      </c>
      <c r="D3">
        <f>SQRT(_12[[#This Row],[Z-Axis]]^2+_12[[#This Row],[Y-Axis]]^2+_12[[#This Row],[X-Axis]]^2)</f>
        <v>0.99999998327031492</v>
      </c>
    </row>
    <row r="4" spans="1:4" x14ac:dyDescent="0.25">
      <c r="A4">
        <v>-5.6024525314569501E-2</v>
      </c>
      <c r="B4">
        <v>4.2357183992862701E-2</v>
      </c>
      <c r="C4">
        <v>-0.99753051996231101</v>
      </c>
      <c r="D4">
        <f>SQRT(_12[[#This Row],[Z-Axis]]^2+_12[[#This Row],[Y-Axis]]^2+_12[[#This Row],[X-Axis]]^2)</f>
        <v>1.0000000083644032</v>
      </c>
    </row>
    <row r="5" spans="1:4" x14ac:dyDescent="0.25">
      <c r="A5">
        <v>-5.5660326033830601E-2</v>
      </c>
      <c r="B5">
        <v>4.2769979685545002E-2</v>
      </c>
      <c r="C5">
        <v>-0.99753326177597001</v>
      </c>
      <c r="D5">
        <f>SQRT(_12[[#This Row],[Z-Axis]]^2+_12[[#This Row],[Y-Axis]]^2+_12[[#This Row],[X-Axis]]^2)</f>
        <v>0.99999997570294974</v>
      </c>
    </row>
    <row r="6" spans="1:4" x14ac:dyDescent="0.25">
      <c r="A6">
        <v>-5.5449657142162302E-2</v>
      </c>
      <c r="B6">
        <v>4.3144971132278401E-2</v>
      </c>
      <c r="C6">
        <v>-0.99752885103225697</v>
      </c>
      <c r="D6">
        <f>SQRT(_12[[#This Row],[Z-Axis]]^2+_12[[#This Row],[Y-Axis]]^2+_12[[#This Row],[X-Axis]]^2)</f>
        <v>0.99999998082646135</v>
      </c>
    </row>
    <row r="7" spans="1:4" x14ac:dyDescent="0.25">
      <c r="A7">
        <v>-5.5342048406601001E-2</v>
      </c>
      <c r="B7">
        <v>4.3382037431001698E-2</v>
      </c>
      <c r="C7">
        <v>-0.99752455949783303</v>
      </c>
      <c r="D7">
        <f>SQRT(_12[[#This Row],[Z-Axis]]^2+_12[[#This Row],[Y-Axis]]^2+_12[[#This Row],[X-Axis]]^2)</f>
        <v>0.99999999514742455</v>
      </c>
    </row>
    <row r="8" spans="1:4" x14ac:dyDescent="0.25">
      <c r="A8">
        <v>-5.5214446038007702E-2</v>
      </c>
      <c r="B8">
        <v>4.3486934155225802E-2</v>
      </c>
      <c r="C8">
        <v>-0.99752706289291404</v>
      </c>
      <c r="D8">
        <f>SQRT(_12[[#This Row],[Z-Axis]]^2+_12[[#This Row],[Y-Axis]]^2+_12[[#This Row],[X-Axis]]^2)</f>
        <v>0.99999999484863433</v>
      </c>
    </row>
    <row r="9" spans="1:4" x14ac:dyDescent="0.25">
      <c r="A9">
        <v>-5.5317562073469197E-2</v>
      </c>
      <c r="B9">
        <v>4.3595034629106501E-2</v>
      </c>
      <c r="C9">
        <v>-0.99751663208007801</v>
      </c>
      <c r="D9">
        <f>SQRT(_12[[#This Row],[Z-Axis]]^2+_12[[#This Row],[Y-Axis]]^2+_12[[#This Row],[X-Axis]]^2)</f>
        <v>0.9999999954972234</v>
      </c>
    </row>
    <row r="10" spans="1:4" x14ac:dyDescent="0.25">
      <c r="A10">
        <v>-5.5422905832529103E-2</v>
      </c>
      <c r="B10">
        <v>4.38096113502979E-2</v>
      </c>
      <c r="C10">
        <v>-0.99750137329101596</v>
      </c>
      <c r="D10">
        <f>SQRT(_12[[#This Row],[Z-Axis]]^2+_12[[#This Row],[Y-Axis]]^2+_12[[#This Row],[X-Axis]]^2)</f>
        <v>0.99999998512752408</v>
      </c>
    </row>
    <row r="11" spans="1:4" x14ac:dyDescent="0.25">
      <c r="A11">
        <v>-5.53396679461002E-2</v>
      </c>
      <c r="B11">
        <v>4.4093757867813103E-2</v>
      </c>
      <c r="C11">
        <v>-0.99749350547790505</v>
      </c>
      <c r="D11">
        <f>SQRT(_12[[#This Row],[Z-Axis]]^2+_12[[#This Row],[Y-Axis]]^2+_12[[#This Row],[X-Axis]]^2)</f>
        <v>1.0000000159009446</v>
      </c>
    </row>
    <row r="12" spans="1:4" x14ac:dyDescent="0.25">
      <c r="A12">
        <v>-5.5205829441547401E-2</v>
      </c>
      <c r="B12">
        <v>4.4488843530416503E-2</v>
      </c>
      <c r="C12">
        <v>-0.99748337268829401</v>
      </c>
      <c r="D12">
        <f>SQRT(_12[[#This Row],[Z-Axis]]^2+_12[[#This Row],[Y-Axis]]^2+_12[[#This Row],[X-Axis]]^2)</f>
        <v>1.0000000097963084</v>
      </c>
    </row>
    <row r="13" spans="1:4" x14ac:dyDescent="0.25">
      <c r="A13">
        <v>-5.5251631885766997E-2</v>
      </c>
      <c r="B13">
        <v>4.4754423201084102E-2</v>
      </c>
      <c r="C13">
        <v>-0.99746894836425803</v>
      </c>
      <c r="D13">
        <f>SQRT(_12[[#This Row],[Z-Axis]]^2+_12[[#This Row],[Y-Axis]]^2+_12[[#This Row],[X-Axis]]^2)</f>
        <v>1.0000000020865003</v>
      </c>
    </row>
    <row r="14" spans="1:4" x14ac:dyDescent="0.25">
      <c r="A14">
        <v>-5.54720126092434E-2</v>
      </c>
      <c r="B14">
        <v>4.4992536306381198E-2</v>
      </c>
      <c r="C14">
        <v>-0.99744600057601895</v>
      </c>
      <c r="D14">
        <f>SQRT(_12[[#This Row],[Z-Axis]]^2+_12[[#This Row],[Y-Axis]]^2+_12[[#This Row],[X-Axis]]^2)</f>
        <v>0.99999999828564834</v>
      </c>
    </row>
    <row r="15" spans="1:4" x14ac:dyDescent="0.25">
      <c r="A15">
        <v>-5.5677212774753598E-2</v>
      </c>
      <c r="B15">
        <v>4.5112002640962601E-2</v>
      </c>
      <c r="C15">
        <v>-0.99742919206619296</v>
      </c>
      <c r="D15">
        <f>SQRT(_12[[#This Row],[Z-Axis]]^2+_12[[#This Row],[Y-Axis]]^2+_12[[#This Row],[X-Axis]]^2)</f>
        <v>1.0000000189952307</v>
      </c>
    </row>
    <row r="16" spans="1:4" x14ac:dyDescent="0.25">
      <c r="A16">
        <v>-5.5741012096405002E-2</v>
      </c>
      <c r="B16">
        <v>4.5417245477438001E-2</v>
      </c>
      <c r="C16">
        <v>-0.99741172790527299</v>
      </c>
      <c r="D16">
        <f>SQRT(_12[[#This Row],[Z-Axis]]^2+_12[[#This Row],[Y-Axis]]^2+_12[[#This Row],[X-Axis]]^2)</f>
        <v>0.99999997078963543</v>
      </c>
    </row>
    <row r="17" spans="1:4" x14ac:dyDescent="0.25">
      <c r="A17">
        <v>-5.5734954774379702E-2</v>
      </c>
      <c r="B17">
        <v>4.54463623464108E-2</v>
      </c>
      <c r="C17">
        <v>-0.99741077423095703</v>
      </c>
      <c r="D17">
        <f>SQRT(_12[[#This Row],[Z-Axis]]^2+_12[[#This Row],[Y-Axis]]^2+_12[[#This Row],[X-Axis]]^2)</f>
        <v>1.0000000047931101</v>
      </c>
    </row>
    <row r="18" spans="1:4" x14ac:dyDescent="0.25">
      <c r="A18">
        <v>-5.5757440626621198E-2</v>
      </c>
      <c r="B18">
        <v>4.5490853488445303E-2</v>
      </c>
      <c r="C18">
        <v>-0.99740749597549405</v>
      </c>
      <c r="D18">
        <f>SQRT(_12[[#This Row],[Z-Axis]]^2+_12[[#This Row],[Y-Axis]]^2+_12[[#This Row],[X-Axis]]^2)</f>
        <v>1.0000000114822218</v>
      </c>
    </row>
    <row r="19" spans="1:4" x14ac:dyDescent="0.25">
      <c r="A19">
        <v>-5.5612608790397602E-2</v>
      </c>
      <c r="B19">
        <v>4.5735295861959499E-2</v>
      </c>
      <c r="C19">
        <v>-0.99740439653396595</v>
      </c>
      <c r="D19">
        <f>SQRT(_12[[#This Row],[Z-Axis]]^2+_12[[#This Row],[Y-Axis]]^2+_12[[#This Row],[X-Axis]]^2)</f>
        <v>1.0000000048846698</v>
      </c>
    </row>
    <row r="20" spans="1:4" x14ac:dyDescent="0.25">
      <c r="A20">
        <v>-5.5805973708629601E-2</v>
      </c>
      <c r="B20">
        <v>4.5960385352373102E-2</v>
      </c>
      <c r="C20">
        <v>-0.99738323688507102</v>
      </c>
      <c r="D20">
        <f>SQRT(_12[[#This Row],[Z-Axis]]^2+_12[[#This Row],[Y-Axis]]^2+_12[[#This Row],[X-Axis]]^2)</f>
        <v>0.99999999247132421</v>
      </c>
    </row>
    <row r="21" spans="1:4" x14ac:dyDescent="0.25">
      <c r="A21">
        <v>-5.5763985961675602E-2</v>
      </c>
      <c r="B21">
        <v>4.60536554455757E-2</v>
      </c>
      <c r="C21">
        <v>-0.99738126993179299</v>
      </c>
      <c r="D21">
        <f>SQRT(_12[[#This Row],[Z-Axis]]^2+_12[[#This Row],[Y-Axis]]^2+_12[[#This Row],[X-Axis]]^2)</f>
        <v>0.99999997946049468</v>
      </c>
    </row>
    <row r="22" spans="1:4" x14ac:dyDescent="0.25">
      <c r="A22">
        <v>-5.5568266659975003E-2</v>
      </c>
      <c r="B22">
        <v>4.6027414500713397E-2</v>
      </c>
      <c r="C22">
        <v>-0.99739342927932695</v>
      </c>
      <c r="D22">
        <f>SQRT(_12[[#This Row],[Z-Axis]]^2+_12[[#This Row],[Y-Axis]]^2+_12[[#This Row],[X-Axis]]^2)</f>
        <v>1.0000000039573951</v>
      </c>
    </row>
    <row r="23" spans="1:4" x14ac:dyDescent="0.25">
      <c r="A23">
        <v>-5.5648118257522597E-2</v>
      </c>
      <c r="B23">
        <v>4.6241320669650997E-2</v>
      </c>
      <c r="C23">
        <v>-0.99737906455993597</v>
      </c>
      <c r="D23">
        <f>SQRT(_12[[#This Row],[Z-Axis]]^2+_12[[#This Row],[Y-Axis]]^2+_12[[#This Row],[X-Axis]]^2)</f>
        <v>0.99999998561266468</v>
      </c>
    </row>
    <row r="24" spans="1:4" x14ac:dyDescent="0.25">
      <c r="A24">
        <v>-5.5446311831474297E-2</v>
      </c>
      <c r="B24">
        <v>4.60107177495956E-2</v>
      </c>
      <c r="C24">
        <v>-0.99740099906921398</v>
      </c>
      <c r="D24">
        <f>SQRT(_12[[#This Row],[Z-Axis]]^2+_12[[#This Row],[Y-Axis]]^2+_12[[#This Row],[X-Axis]]^2)</f>
        <v>1.000000016293906</v>
      </c>
    </row>
    <row r="25" spans="1:4" x14ac:dyDescent="0.25">
      <c r="A25">
        <v>-5.5564943701028803E-2</v>
      </c>
      <c r="B25">
        <v>4.5887373387813603E-2</v>
      </c>
      <c r="C25">
        <v>-0.99740004539489802</v>
      </c>
      <c r="D25">
        <f>SQRT(_12[[#This Row],[Z-Axis]]^2+_12[[#This Row],[Y-Axis]]^2+_12[[#This Row],[X-Axis]]^2)</f>
        <v>0.99999998227933773</v>
      </c>
    </row>
    <row r="26" spans="1:4" x14ac:dyDescent="0.25">
      <c r="A26">
        <v>-5.5514387786388397E-2</v>
      </c>
      <c r="B26">
        <v>4.5823413878679303E-2</v>
      </c>
      <c r="C26">
        <v>-0.99740582704544101</v>
      </c>
      <c r="D26">
        <f>SQRT(_12[[#This Row],[Z-Axis]]^2+_12[[#This Row],[Y-Axis]]^2+_12[[#This Row],[X-Axis]]^2)</f>
        <v>1.0000000081674971</v>
      </c>
    </row>
    <row r="27" spans="1:4" x14ac:dyDescent="0.25">
      <c r="A27">
        <v>-5.5543638765811899E-2</v>
      </c>
      <c r="B27">
        <v>4.6006407588720301E-2</v>
      </c>
      <c r="C27">
        <v>-0.99739575386047397</v>
      </c>
      <c r="D27">
        <f>SQRT(_12[[#This Row],[Z-Axis]]^2+_12[[#This Row],[Y-Axis]]^2+_12[[#This Row],[X-Axis]]^2)</f>
        <v>0.99999998758273467</v>
      </c>
    </row>
    <row r="28" spans="1:4" x14ac:dyDescent="0.25">
      <c r="A28">
        <v>-5.54603524506092E-2</v>
      </c>
      <c r="B28">
        <v>4.5954417437315001E-2</v>
      </c>
      <c r="C28">
        <v>-0.99740278720855702</v>
      </c>
      <c r="D28">
        <f>SQRT(_12[[#This Row],[Z-Axis]]^2+_12[[#This Row],[Y-Axis]]^2+_12[[#This Row],[X-Axis]]^2)</f>
        <v>0.99999998955367342</v>
      </c>
    </row>
    <row r="29" spans="1:4" x14ac:dyDescent="0.25">
      <c r="A29">
        <v>-5.5314335972070701E-2</v>
      </c>
      <c r="B29">
        <v>4.5994825661182397E-2</v>
      </c>
      <c r="C29">
        <v>-0.99740904569625799</v>
      </c>
      <c r="D29">
        <f>SQRT(_12[[#This Row],[Z-Axis]]^2+_12[[#This Row],[Y-Axis]]^2+_12[[#This Row],[X-Axis]]^2)</f>
        <v>1.0000000020941768</v>
      </c>
    </row>
    <row r="30" spans="1:4" x14ac:dyDescent="0.25">
      <c r="A30">
        <v>-5.5244125425815603E-2</v>
      </c>
      <c r="B30">
        <v>4.6128474175930002E-2</v>
      </c>
      <c r="C30">
        <v>-0.99740678071975697</v>
      </c>
      <c r="D30">
        <f>SQRT(_12[[#This Row],[Z-Axis]]^2+_12[[#This Row],[Y-Axis]]^2+_12[[#This Row],[X-Axis]]^2)</f>
        <v>1.0000000178748059</v>
      </c>
    </row>
    <row r="31" spans="1:4" x14ac:dyDescent="0.25">
      <c r="A31">
        <v>-5.52393570542336E-2</v>
      </c>
      <c r="B31">
        <v>4.6241164207458503E-2</v>
      </c>
      <c r="C31">
        <v>-0.99740183353424094</v>
      </c>
      <c r="D31">
        <f>SQRT(_12[[#This Row],[Z-Axis]]^2+_12[[#This Row],[Y-Axis]]^2+_12[[#This Row],[X-Axis]]^2)</f>
        <v>1.0000000246862457</v>
      </c>
    </row>
    <row r="32" spans="1:4" x14ac:dyDescent="0.25">
      <c r="A32">
        <v>-5.5296268314123202E-2</v>
      </c>
      <c r="B32">
        <v>4.6087365597486503E-2</v>
      </c>
      <c r="C32">
        <v>-0.99740576744079601</v>
      </c>
      <c r="D32">
        <f>SQRT(_12[[#This Row],[Z-Axis]]^2+_12[[#This Row],[Y-Axis]]^2+_12[[#This Row],[X-Axis]]^2)</f>
        <v>0.9999999937406735</v>
      </c>
    </row>
    <row r="33" spans="1:4" x14ac:dyDescent="0.25">
      <c r="A33">
        <v>-5.5382765829563099E-2</v>
      </c>
      <c r="B33">
        <v>4.6107359230518299E-2</v>
      </c>
      <c r="C33">
        <v>-0.99740004539489802</v>
      </c>
      <c r="D33">
        <f>SQRT(_12[[#This Row],[Z-Axis]]^2+_12[[#This Row],[Y-Axis]]^2+_12[[#This Row],[X-Axis]]^2)</f>
        <v>0.9999999949399444</v>
      </c>
    </row>
    <row r="34" spans="1:4" x14ac:dyDescent="0.25">
      <c r="A34">
        <v>-5.5531356483697898E-2</v>
      </c>
      <c r="B34">
        <v>4.6194583177566501E-2</v>
      </c>
      <c r="C34">
        <v>-0.99738776683807395</v>
      </c>
      <c r="D34">
        <f>SQRT(_12[[#This Row],[Z-Axis]]^2+_12[[#This Row],[Y-Axis]]^2+_12[[#This Row],[X-Axis]]^2)</f>
        <v>1.0000000142530543</v>
      </c>
    </row>
    <row r="35" spans="1:4" x14ac:dyDescent="0.25">
      <c r="A35">
        <v>-5.5471681058406802E-2</v>
      </c>
      <c r="B35">
        <v>4.6239156275987597E-2</v>
      </c>
      <c r="C35">
        <v>-0.99738901853561401</v>
      </c>
      <c r="D35">
        <f>SQRT(_12[[#This Row],[Z-Axis]]^2+_12[[#This Row],[Y-Axis]]^2+_12[[#This Row],[X-Axis]]^2)</f>
        <v>1.0000000106339981</v>
      </c>
    </row>
    <row r="36" spans="1:4" x14ac:dyDescent="0.25">
      <c r="A36">
        <v>-5.5557999759912498E-2</v>
      </c>
      <c r="B36">
        <v>4.6150803565978997E-2</v>
      </c>
      <c r="C36">
        <v>-0.99738830327987704</v>
      </c>
      <c r="D36">
        <f>SQRT(_12[[#This Row],[Z-Axis]]^2+_12[[#This Row],[Y-Axis]]^2+_12[[#This Row],[X-Axis]]^2)</f>
        <v>1.00000000776331</v>
      </c>
    </row>
    <row r="37" spans="1:4" x14ac:dyDescent="0.25">
      <c r="A37">
        <v>-5.5453602224588401E-2</v>
      </c>
      <c r="B37">
        <v>4.6178136020898798E-2</v>
      </c>
      <c r="C37">
        <v>-0.99739283323287997</v>
      </c>
      <c r="D37">
        <f>SQRT(_12[[#This Row],[Z-Axis]]^2+_12[[#This Row],[Y-Axis]]^2+_12[[#This Row],[X-Axis]]^2)</f>
        <v>0.9999999930151795</v>
      </c>
    </row>
    <row r="38" spans="1:4" x14ac:dyDescent="0.25">
      <c r="A38">
        <v>-5.5457852780818898E-2</v>
      </c>
      <c r="B38">
        <v>4.6402655541896799E-2</v>
      </c>
      <c r="C38">
        <v>-0.99738216400146495</v>
      </c>
      <c r="D38">
        <f>SQRT(_12[[#This Row],[Z-Axis]]^2+_12[[#This Row],[Y-Axis]]^2+_12[[#This Row],[X-Axis]]^2)</f>
        <v>0.99999998047232175</v>
      </c>
    </row>
    <row r="39" spans="1:4" x14ac:dyDescent="0.25">
      <c r="A39">
        <v>-5.5385116487741498E-2</v>
      </c>
      <c r="B39">
        <v>4.63858507573605E-2</v>
      </c>
      <c r="C39">
        <v>-0.99738699197769198</v>
      </c>
      <c r="D39">
        <f>SQRT(_12[[#This Row],[Z-Axis]]^2+_12[[#This Row],[Y-Axis]]^2+_12[[#This Row],[X-Axis]]^2)</f>
        <v>0.99999998502257659</v>
      </c>
    </row>
    <row r="40" spans="1:4" x14ac:dyDescent="0.25">
      <c r="A40">
        <v>-5.5883683264255503E-2</v>
      </c>
      <c r="B40">
        <v>4.5199636369943598E-2</v>
      </c>
      <c r="C40">
        <v>-0.99741363525390603</v>
      </c>
      <c r="D40">
        <f>SQRT(_12[[#This Row],[Z-Axis]]^2+_12[[#This Row],[Y-Axis]]^2+_12[[#This Row],[X-Axis]]^2)</f>
        <v>0.99999997648678307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16F3-3C7B-40E4-8858-B7AB45CDC2A5}">
  <dimension ref="A1:D51"/>
  <sheetViews>
    <sheetView topLeftCell="D28"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-3.3098392188549E-2</v>
      </c>
      <c r="B2">
        <v>1.88117325305939E-2</v>
      </c>
      <c r="C2">
        <v>-0.99927502870559703</v>
      </c>
      <c r="D2">
        <f>SQRT(_13[[#This Row],[Z-Axis]]^2+_13[[#This Row],[Y-Axis]]^2+_13[[#This Row],[X-Axis]]^2)</f>
        <v>0.99999998392042055</v>
      </c>
    </row>
    <row r="3" spans="1:4" x14ac:dyDescent="0.25">
      <c r="A3">
        <v>-3.3451061695814098E-2</v>
      </c>
      <c r="B3">
        <v>1.96075905114412E-2</v>
      </c>
      <c r="C3">
        <v>-0.999248027801514</v>
      </c>
      <c r="D3">
        <f>SQRT(_13[[#This Row],[Z-Axis]]^2+_13[[#This Row],[Y-Axis]]^2+_13[[#This Row],[X-Axis]]^2)</f>
        <v>1.0000000260997282</v>
      </c>
    </row>
    <row r="4" spans="1:4" x14ac:dyDescent="0.25">
      <c r="A4">
        <v>-3.3385567367076902E-2</v>
      </c>
      <c r="B4">
        <v>1.9573567435145399E-2</v>
      </c>
      <c r="C4">
        <v>-0.999250888824463</v>
      </c>
      <c r="D4">
        <f>SQRT(_13[[#This Row],[Z-Axis]]^2+_13[[#This Row],[Y-Axis]]^2+_13[[#This Row],[X-Axis]]^2)</f>
        <v>1.0000000297335192</v>
      </c>
    </row>
    <row r="5" spans="1:4" x14ac:dyDescent="0.25">
      <c r="A5">
        <v>-3.3311102539300898E-2</v>
      </c>
      <c r="B5">
        <v>1.9555460661649701E-2</v>
      </c>
      <c r="C5">
        <v>-0.999253690242767</v>
      </c>
      <c r="D5">
        <f>SQRT(_13[[#This Row],[Z-Axis]]^2+_13[[#This Row],[Y-Axis]]^2+_13[[#This Row],[X-Axis]]^2)</f>
        <v>0.99999999152893038</v>
      </c>
    </row>
    <row r="6" spans="1:4" x14ac:dyDescent="0.25">
      <c r="A6">
        <v>-3.35203446447849E-2</v>
      </c>
      <c r="B6">
        <v>1.9459376111626601E-2</v>
      </c>
      <c r="C6">
        <v>-0.99924856424331698</v>
      </c>
      <c r="D6">
        <f>SQRT(_13[[#This Row],[Z-Axis]]^2+_13[[#This Row],[Y-Axis]]^2+_13[[#This Row],[X-Axis]]^2)</f>
        <v>0.9999999869830446</v>
      </c>
    </row>
    <row r="7" spans="1:4" x14ac:dyDescent="0.25">
      <c r="A7">
        <v>-3.3358294516801799E-2</v>
      </c>
      <c r="B7">
        <v>1.9477779045700999E-2</v>
      </c>
      <c r="C7">
        <v>-0.999253630638123</v>
      </c>
      <c r="D7">
        <f>SQRT(_13[[#This Row],[Z-Axis]]^2+_13[[#This Row],[Y-Axis]]^2+_13[[#This Row],[X-Axis]]^2)</f>
        <v>0.99999998901654652</v>
      </c>
    </row>
    <row r="8" spans="1:4" x14ac:dyDescent="0.25">
      <c r="A8">
        <v>-3.3265940845012699E-2</v>
      </c>
      <c r="B8">
        <v>1.9421536475420002E-2</v>
      </c>
      <c r="C8">
        <v>-0.99925780296325695</v>
      </c>
      <c r="D8">
        <f>SQRT(_13[[#This Row],[Z-Axis]]^2+_13[[#This Row],[Y-Axis]]^2+_13[[#This Row],[X-Axis]]^2)</f>
        <v>0.99999998784116251</v>
      </c>
    </row>
    <row r="9" spans="1:4" x14ac:dyDescent="0.25">
      <c r="A9">
        <v>-3.3166702836751903E-2</v>
      </c>
      <c r="B9">
        <v>1.9444575533270801E-2</v>
      </c>
      <c r="C9">
        <v>-0.99926066398620605</v>
      </c>
      <c r="D9">
        <f>SQRT(_13[[#This Row],[Z-Axis]]^2+_13[[#This Row],[Y-Axis]]^2+_13[[#This Row],[X-Axis]]^2)</f>
        <v>0.99999999814244189</v>
      </c>
    </row>
    <row r="10" spans="1:4" x14ac:dyDescent="0.25">
      <c r="A10">
        <v>-3.32000777125359E-2</v>
      </c>
      <c r="B10">
        <v>1.91572103649378E-2</v>
      </c>
      <c r="C10">
        <v>-0.99926513433456399</v>
      </c>
      <c r="D10">
        <f>SQRT(_13[[#This Row],[Z-Axis]]^2+_13[[#This Row],[Y-Axis]]^2+_13[[#This Row],[X-Axis]]^2)</f>
        <v>1.0000000262828792</v>
      </c>
    </row>
    <row r="11" spans="1:4" x14ac:dyDescent="0.25">
      <c r="A11">
        <v>-3.3045221120119102E-2</v>
      </c>
      <c r="B11">
        <v>1.9241688773036E-2</v>
      </c>
      <c r="C11">
        <v>-0.99926859140396096</v>
      </c>
      <c r="D11">
        <f>SQRT(_13[[#This Row],[Z-Axis]]^2+_13[[#This Row],[Y-Axis]]^2+_13[[#This Row],[X-Axis]]^2)</f>
        <v>0.99999997349608571</v>
      </c>
    </row>
    <row r="12" spans="1:4" x14ac:dyDescent="0.25">
      <c r="A12">
        <v>-3.2976627349853502E-2</v>
      </c>
      <c r="B12">
        <v>1.9098693504929501E-2</v>
      </c>
      <c r="C12">
        <v>-0.99927359819412198</v>
      </c>
      <c r="D12">
        <f>SQRT(_13[[#This Row],[Z-Axis]]^2+_13[[#This Row],[Y-Axis]]^2+_13[[#This Row],[X-Axis]]^2)</f>
        <v>0.99999997104639649</v>
      </c>
    </row>
    <row r="13" spans="1:4" x14ac:dyDescent="0.25">
      <c r="A13">
        <v>-3.3048465847969097E-2</v>
      </c>
      <c r="B13">
        <v>1.90064590424299E-2</v>
      </c>
      <c r="C13">
        <v>-0.999273002147675</v>
      </c>
      <c r="D13">
        <f>SQRT(_13[[#This Row],[Z-Axis]]^2+_13[[#This Row],[Y-Axis]]^2+_13[[#This Row],[X-Axis]]^2)</f>
        <v>0.99999998970073156</v>
      </c>
    </row>
    <row r="14" spans="1:4" x14ac:dyDescent="0.25">
      <c r="A14">
        <v>-3.2879970967769602E-2</v>
      </c>
      <c r="B14">
        <v>1.8956722691655201E-2</v>
      </c>
      <c r="C14">
        <v>-0.99927949905395497</v>
      </c>
      <c r="D14">
        <f>SQRT(_13[[#This Row],[Z-Axis]]^2+_13[[#This Row],[Y-Axis]]^2+_13[[#This Row],[X-Axis]]^2)</f>
        <v>0.9999999835277863</v>
      </c>
    </row>
    <row r="15" spans="1:4" x14ac:dyDescent="0.25">
      <c r="A15">
        <v>-3.2863445580005597E-2</v>
      </c>
      <c r="B15">
        <v>1.8960438668727899E-2</v>
      </c>
      <c r="C15">
        <v>-0.99927997589111295</v>
      </c>
      <c r="D15">
        <f>SQRT(_13[[#This Row],[Z-Axis]]^2+_13[[#This Row],[Y-Axis]]^2+_13[[#This Row],[X-Axis]]^2)</f>
        <v>0.99999998725342187</v>
      </c>
    </row>
    <row r="16" spans="1:4" x14ac:dyDescent="0.25">
      <c r="A16">
        <v>-3.2813400030136101E-2</v>
      </c>
      <c r="B16">
        <v>1.90024375915527E-2</v>
      </c>
      <c r="C16">
        <v>-0.99928081035614003</v>
      </c>
      <c r="D16">
        <f>SQRT(_13[[#This Row],[Z-Axis]]^2+_13[[#This Row],[Y-Axis]]^2+_13[[#This Row],[X-Axis]]^2)</f>
        <v>0.99999997490099091</v>
      </c>
    </row>
    <row r="17" spans="1:4" x14ac:dyDescent="0.25">
      <c r="A17">
        <v>-3.2735060900449801E-2</v>
      </c>
      <c r="B17">
        <v>1.8786875531077399E-2</v>
      </c>
      <c r="C17">
        <v>-0.99928748607635498</v>
      </c>
      <c r="D17">
        <f>SQRT(_13[[#This Row],[Z-Axis]]^2+_13[[#This Row],[Y-Axis]]^2+_13[[#This Row],[X-Axis]]^2)</f>
        <v>1.0000000053665887</v>
      </c>
    </row>
    <row r="18" spans="1:4" x14ac:dyDescent="0.25">
      <c r="A18">
        <v>-3.2875694334507002E-2</v>
      </c>
      <c r="B18">
        <v>1.8652513623237599E-2</v>
      </c>
      <c r="C18">
        <v>-0.99928539991378795</v>
      </c>
      <c r="D18">
        <f>SQRT(_13[[#This Row],[Z-Axis]]^2+_13[[#This Row],[Y-Axis]]^2+_13[[#This Row],[X-Axis]]^2)</f>
        <v>1.0000000190116498</v>
      </c>
    </row>
    <row r="19" spans="1:4" x14ac:dyDescent="0.25">
      <c r="A19">
        <v>-3.2932121306657798E-2</v>
      </c>
      <c r="B19">
        <v>1.8598638474941299E-2</v>
      </c>
      <c r="C19">
        <v>-0.99928450584411599</v>
      </c>
      <c r="D19">
        <f>SQRT(_13[[#This Row],[Z-Axis]]^2+_13[[#This Row],[Y-Axis]]^2+_13[[#This Row],[X-Axis]]^2)</f>
        <v>0.99999997879349833</v>
      </c>
    </row>
    <row r="20" spans="1:4" x14ac:dyDescent="0.25">
      <c r="A20">
        <v>-3.2913975417613997E-2</v>
      </c>
      <c r="B20">
        <v>1.85046140104532E-2</v>
      </c>
      <c r="C20">
        <v>-0.999286890029907</v>
      </c>
      <c r="D20">
        <f>SQRT(_13[[#This Row],[Z-Axis]]^2+_13[[#This Row],[Y-Axis]]^2+_13[[#This Row],[X-Axis]]^2)</f>
        <v>1.000000019551555</v>
      </c>
    </row>
    <row r="21" spans="1:4" x14ac:dyDescent="0.25">
      <c r="A21">
        <v>-3.3050619065761601E-2</v>
      </c>
      <c r="B21">
        <v>1.86159051954746E-2</v>
      </c>
      <c r="C21">
        <v>-0.99928027391433705</v>
      </c>
      <c r="D21">
        <f>SQRT(_13[[#This Row],[Z-Axis]]^2+_13[[#This Row],[Y-Axis]]^2+_13[[#This Row],[X-Axis]]^2)</f>
        <v>0.99999998059059458</v>
      </c>
    </row>
    <row r="22" spans="1:4" x14ac:dyDescent="0.25">
      <c r="A22">
        <v>-3.31810340285301E-2</v>
      </c>
      <c r="B22">
        <v>1.87923181802034E-2</v>
      </c>
      <c r="C22">
        <v>-0.99927264451980602</v>
      </c>
      <c r="D22">
        <f>SQRT(_13[[#This Row],[Z-Axis]]^2+_13[[#This Row],[Y-Axis]]^2+_13[[#This Row],[X-Axis]]^2)</f>
        <v>0.99999997516369721</v>
      </c>
    </row>
    <row r="23" spans="1:4" x14ac:dyDescent="0.25">
      <c r="A23">
        <v>-3.31793054938316E-2</v>
      </c>
      <c r="B23">
        <v>1.8860984593629799E-2</v>
      </c>
      <c r="C23">
        <v>-0.99927145242690996</v>
      </c>
      <c r="D23">
        <f>SQRT(_13[[#This Row],[Z-Axis]]^2+_13[[#This Row],[Y-Axis]]^2+_13[[#This Row],[X-Axis]]^2)</f>
        <v>1.0000000193441401</v>
      </c>
    </row>
    <row r="24" spans="1:4" x14ac:dyDescent="0.25">
      <c r="A24">
        <v>-3.3367607742548003E-2</v>
      </c>
      <c r="B24">
        <v>1.8660370260477101E-2</v>
      </c>
      <c r="C24">
        <v>-0.99926894903182995</v>
      </c>
      <c r="D24">
        <f>SQRT(_13[[#This Row],[Z-Axis]]^2+_13[[#This Row],[Y-Axis]]^2+_13[[#This Row],[X-Axis]]^2)</f>
        <v>1.0000000195819481</v>
      </c>
    </row>
    <row r="25" spans="1:4" x14ac:dyDescent="0.25">
      <c r="A25">
        <v>-3.3452361822128303E-2</v>
      </c>
      <c r="B25">
        <v>1.8494557589292498E-2</v>
      </c>
      <c r="C25">
        <v>-0.99926918745040905</v>
      </c>
      <c r="D25">
        <f>SQRT(_13[[#This Row],[Z-Axis]]^2+_13[[#This Row],[Y-Axis]]^2+_13[[#This Row],[X-Axis]]^2)</f>
        <v>1.0000000090798515</v>
      </c>
    </row>
    <row r="26" spans="1:4" x14ac:dyDescent="0.25">
      <c r="A26">
        <v>-3.3540982753038399E-2</v>
      </c>
      <c r="B26">
        <v>1.8493633717298501E-2</v>
      </c>
      <c r="C26">
        <v>-0.99926620721817005</v>
      </c>
      <c r="D26">
        <f>SQRT(_13[[#This Row],[Z-Axis]]^2+_13[[#This Row],[Y-Axis]]^2+_13[[#This Row],[X-Axis]]^2)</f>
        <v>0.99999998245014787</v>
      </c>
    </row>
    <row r="27" spans="1:4" x14ac:dyDescent="0.25">
      <c r="A27">
        <v>-3.3483639359474203E-2</v>
      </c>
      <c r="B27">
        <v>1.84943452477455E-2</v>
      </c>
      <c r="C27">
        <v>-0.99926811456680298</v>
      </c>
      <c r="D27">
        <f>SQRT(_13[[#This Row],[Z-Axis]]^2+_13[[#This Row],[Y-Axis]]^2+_13[[#This Row],[X-Axis]]^2)</f>
        <v>0.99999997985039546</v>
      </c>
    </row>
    <row r="28" spans="1:4" x14ac:dyDescent="0.25">
      <c r="A28">
        <v>-3.36829796433449E-2</v>
      </c>
      <c r="B28">
        <v>1.8446834757924101E-2</v>
      </c>
      <c r="C28">
        <v>-0.99926233291625999</v>
      </c>
      <c r="D28">
        <f>SQRT(_13[[#This Row],[Z-Axis]]^2+_13[[#This Row],[Y-Axis]]^2+_13[[#This Row],[X-Axis]]^2)</f>
        <v>1.0000000194077432</v>
      </c>
    </row>
    <row r="29" spans="1:4" x14ac:dyDescent="0.25">
      <c r="A29">
        <v>-3.35550121963024E-2</v>
      </c>
      <c r="B29">
        <v>1.86181161552668E-2</v>
      </c>
      <c r="C29">
        <v>-0.99926346540451005</v>
      </c>
      <c r="D29">
        <f>SQRT(_13[[#This Row],[Z-Axis]]^2+_13[[#This Row],[Y-Axis]]^2+_13[[#This Row],[X-Axis]]^2)</f>
        <v>1.0000000231924475</v>
      </c>
    </row>
    <row r="30" spans="1:4" x14ac:dyDescent="0.25">
      <c r="A30">
        <v>-3.3577382564544699E-2</v>
      </c>
      <c r="B30">
        <v>1.8472708761691999E-2</v>
      </c>
      <c r="C30">
        <v>-0.99926537275314298</v>
      </c>
      <c r="D30">
        <f>SQRT(_13[[#This Row],[Z-Axis]]^2+_13[[#This Row],[Y-Axis]]^2+_13[[#This Row],[X-Axis]]^2)</f>
        <v>0.99999998338617879</v>
      </c>
    </row>
    <row r="31" spans="1:4" x14ac:dyDescent="0.25">
      <c r="A31">
        <v>-3.3500913530588199E-2</v>
      </c>
      <c r="B31">
        <v>1.8457705155014999E-2</v>
      </c>
      <c r="C31">
        <v>-0.99926823377609197</v>
      </c>
      <c r="D31">
        <f>SQRT(_13[[#This Row],[Z-Axis]]^2+_13[[#This Row],[Y-Axis]]^2+_13[[#This Row],[X-Axis]]^2)</f>
        <v>1.0000000005604819</v>
      </c>
    </row>
    <row r="32" spans="1:4" x14ac:dyDescent="0.25">
      <c r="A32">
        <v>-3.3537797629833201E-2</v>
      </c>
      <c r="B32">
        <v>1.8467288464307799E-2</v>
      </c>
      <c r="C32">
        <v>-0.99926680326461803</v>
      </c>
      <c r="D32">
        <f>SQRT(_13[[#This Row],[Z-Axis]]^2+_13[[#This Row],[Y-Axis]]^2+_13[[#This Row],[X-Axis]]^2)</f>
        <v>0.99999998435988602</v>
      </c>
    </row>
    <row r="33" spans="1:4" x14ac:dyDescent="0.25">
      <c r="A33">
        <v>-3.3372815698385197E-2</v>
      </c>
      <c r="B33">
        <v>1.8470156937837601E-2</v>
      </c>
      <c r="C33">
        <v>-0.99927228689193703</v>
      </c>
      <c r="D33">
        <f>SQRT(_13[[#This Row],[Z-Axis]]^2+_13[[#This Row],[Y-Axis]]^2+_13[[#This Row],[X-Axis]]^2)</f>
        <v>0.99999999743759416</v>
      </c>
    </row>
    <row r="34" spans="1:4" x14ac:dyDescent="0.25">
      <c r="A34">
        <v>-3.30525934696198E-2</v>
      </c>
      <c r="B34">
        <v>1.8545646220445602E-2</v>
      </c>
      <c r="C34">
        <v>-0.999281525611877</v>
      </c>
      <c r="D34">
        <f>SQRT(_13[[#This Row],[Z-Axis]]^2+_13[[#This Row],[Y-Axis]]^2+_13[[#This Row],[X-Axis]]^2)</f>
        <v>0.99999999117900107</v>
      </c>
    </row>
    <row r="35" spans="1:4" x14ac:dyDescent="0.25">
      <c r="A35">
        <v>-3.2925602048635497E-2</v>
      </c>
      <c r="B35">
        <v>1.843954436481E-2</v>
      </c>
      <c r="C35">
        <v>-0.99928766489028897</v>
      </c>
      <c r="D35">
        <f>SQRT(_13[[#This Row],[Z-Axis]]^2+_13[[#This Row],[Y-Axis]]^2+_13[[#This Row],[X-Axis]]^2)</f>
        <v>0.99999997463426638</v>
      </c>
    </row>
    <row r="36" spans="1:4" x14ac:dyDescent="0.25">
      <c r="A36">
        <v>-3.27863097190857E-2</v>
      </c>
      <c r="B36">
        <v>1.85047425329685E-2</v>
      </c>
      <c r="C36">
        <v>-0.99929106235504195</v>
      </c>
      <c r="D36">
        <f>SQRT(_13[[#This Row],[Z-Axis]]^2+_13[[#This Row],[Y-Axis]]^2+_13[[#This Row],[X-Axis]]^2)</f>
        <v>0.99999999745193779</v>
      </c>
    </row>
    <row r="37" spans="1:4" x14ac:dyDescent="0.25">
      <c r="A37">
        <v>-3.2586306333541898E-2</v>
      </c>
      <c r="B37">
        <v>1.85536313802004E-2</v>
      </c>
      <c r="C37">
        <v>-0.99929672479629505</v>
      </c>
      <c r="D37">
        <f>SQRT(_13[[#This Row],[Z-Axis]]^2+_13[[#This Row],[Y-Axis]]^2+_13[[#This Row],[X-Axis]]^2)</f>
        <v>1.0000000243932288</v>
      </c>
    </row>
    <row r="38" spans="1:4" x14ac:dyDescent="0.25">
      <c r="A38">
        <v>-3.2571792602539097E-2</v>
      </c>
      <c r="B38">
        <v>1.86762474477291E-2</v>
      </c>
      <c r="C38">
        <v>-0.99929487705230702</v>
      </c>
      <c r="D38">
        <f>SQRT(_13[[#This Row],[Z-Axis]]^2+_13[[#This Row],[Y-Axis]]^2+_13[[#This Row],[X-Axis]]^2)</f>
        <v>0.99999998759752839</v>
      </c>
    </row>
    <row r="39" spans="1:4" x14ac:dyDescent="0.25">
      <c r="A39">
        <v>-3.2801482826471301E-2</v>
      </c>
      <c r="B39">
        <v>1.8867619335651401E-2</v>
      </c>
      <c r="C39">
        <v>-0.99928379058837902</v>
      </c>
      <c r="D39">
        <f>SQRT(_13[[#This Row],[Z-Axis]]^2+_13[[#This Row],[Y-Axis]]^2+_13[[#This Row],[X-Axis]]^2)</f>
        <v>1.0000000092338448</v>
      </c>
    </row>
    <row r="40" spans="1:4" x14ac:dyDescent="0.25">
      <c r="A40">
        <v>-3.2878253608941997E-2</v>
      </c>
      <c r="B40">
        <v>1.8999913707375499E-2</v>
      </c>
      <c r="C40">
        <v>-0.999278724193573</v>
      </c>
      <c r="D40">
        <f>SQRT(_13[[#This Row],[Z-Axis]]^2+_13[[#This Row],[Y-Axis]]^2+_13[[#This Row],[X-Axis]]^2)</f>
        <v>0.99999997245359795</v>
      </c>
    </row>
    <row r="41" spans="1:4" x14ac:dyDescent="0.25">
      <c r="A41">
        <v>-3.3156342804431901E-2</v>
      </c>
      <c r="B41">
        <v>1.8977375701069801E-2</v>
      </c>
      <c r="C41">
        <v>-0.99926996231079102</v>
      </c>
      <c r="D41">
        <f>SQRT(_13[[#This Row],[Z-Axis]]^2+_13[[#This Row],[Y-Axis]]^2+_13[[#This Row],[X-Axis]]^2)</f>
        <v>0.99999997071663671</v>
      </c>
    </row>
    <row r="42" spans="1:4" x14ac:dyDescent="0.25">
      <c r="A42">
        <v>-3.3128198236227001E-2</v>
      </c>
      <c r="B42">
        <v>1.91747769713402E-2</v>
      </c>
      <c r="C42">
        <v>-0.99926716089248702</v>
      </c>
      <c r="D42">
        <f>SQRT(_13[[#This Row],[Z-Axis]]^2+_13[[#This Row],[Y-Axis]]^2+_13[[#This Row],[X-Axis]]^2)</f>
        <v>1.0000000042142054</v>
      </c>
    </row>
    <row r="43" spans="1:4" x14ac:dyDescent="0.25">
      <c r="A43">
        <v>-3.3366505056619603E-2</v>
      </c>
      <c r="B43">
        <v>1.9381497055292098E-2</v>
      </c>
      <c r="C43">
        <v>-0.99925523996353205</v>
      </c>
      <c r="D43">
        <f>SQRT(_13[[#This Row],[Z-Axis]]^2+_13[[#This Row],[Y-Axis]]^2+_13[[#This Row],[X-Axis]]^2)</f>
        <v>1.0000000003411869</v>
      </c>
    </row>
    <row r="44" spans="1:4" x14ac:dyDescent="0.25">
      <c r="A44">
        <v>-3.2929129898548098E-2</v>
      </c>
      <c r="B44">
        <v>1.90229024738073E-2</v>
      </c>
      <c r="C44">
        <v>-0.99927663803100597</v>
      </c>
      <c r="D44">
        <f>SQRT(_13[[#This Row],[Z-Axis]]^2+_13[[#This Row],[Y-Axis]]^2+_13[[#This Row],[X-Axis]]^2)</f>
        <v>0.99999999886447677</v>
      </c>
    </row>
    <row r="45" spans="1:4" x14ac:dyDescent="0.25">
      <c r="A45">
        <v>-3.1987085938453702E-2</v>
      </c>
      <c r="B45">
        <v>1.99334993958473E-2</v>
      </c>
      <c r="C45">
        <v>-0.99928951263427701</v>
      </c>
      <c r="D45">
        <f>SQRT(_13[[#This Row],[Z-Axis]]^2+_13[[#This Row],[Y-Axis]]^2+_13[[#This Row],[X-Axis]]^2)</f>
        <v>1.0000000240629243</v>
      </c>
    </row>
    <row r="46" spans="1:4" x14ac:dyDescent="0.25">
      <c r="A46">
        <v>-3.2806236296892201E-2</v>
      </c>
      <c r="B46">
        <v>1.9464381039142602E-2</v>
      </c>
      <c r="C46">
        <v>-0.99927216768264804</v>
      </c>
      <c r="D46">
        <f>SQRT(_13[[#This Row],[Z-Axis]]^2+_13[[#This Row],[Y-Axis]]^2+_13[[#This Row],[X-Axis]]^2)</f>
        <v>0.99999998818719127</v>
      </c>
    </row>
    <row r="47" spans="1:4" x14ac:dyDescent="0.25">
      <c r="A47">
        <v>-3.1584344804286998E-2</v>
      </c>
      <c r="B47">
        <v>1.96114517748356E-2</v>
      </c>
      <c r="C47">
        <v>-0.99930864572525002</v>
      </c>
      <c r="D47">
        <f>SQRT(_13[[#This Row],[Z-Axis]]^2+_13[[#This Row],[Y-Axis]]^2+_13[[#This Row],[X-Axis]]^2)</f>
        <v>0.99999997464933277</v>
      </c>
    </row>
    <row r="48" spans="1:4" x14ac:dyDescent="0.25">
      <c r="A48">
        <v>-3.2780744135379798E-2</v>
      </c>
      <c r="B48">
        <v>1.9197659566998499E-2</v>
      </c>
      <c r="C48">
        <v>-0.99927818775177002</v>
      </c>
      <c r="D48">
        <f>SQRT(_13[[#This Row],[Z-Axis]]^2+_13[[#This Row],[Y-Axis]]^2+_13[[#This Row],[X-Axis]]^2)</f>
        <v>1.0000000119176906</v>
      </c>
    </row>
    <row r="49" spans="1:4" x14ac:dyDescent="0.25">
      <c r="A49">
        <v>-3.3265791833400699E-2</v>
      </c>
      <c r="B49">
        <v>1.93332154303789E-2</v>
      </c>
      <c r="C49">
        <v>-0.99925953149795499</v>
      </c>
      <c r="D49">
        <f>SQRT(_13[[#This Row],[Z-Axis]]^2+_13[[#This Row],[Y-Axis]]^2+_13[[#This Row],[X-Axis]]^2)</f>
        <v>0.99999999870734646</v>
      </c>
    </row>
    <row r="50" spans="1:4" x14ac:dyDescent="0.25">
      <c r="A50">
        <v>-3.2489534467458697E-2</v>
      </c>
      <c r="B50">
        <v>1.9481131806969601E-2</v>
      </c>
      <c r="C50">
        <v>-0.99928218126296997</v>
      </c>
      <c r="D50">
        <f>SQRT(_13[[#This Row],[Z-Axis]]^2+_13[[#This Row],[Y-Axis]]^2+_13[[#This Row],[X-Axis]]^2)</f>
        <v>0.99999998106803578</v>
      </c>
    </row>
    <row r="51" spans="1:4" x14ac:dyDescent="0.25">
      <c r="A51">
        <v>-3.2252497971057899E-2</v>
      </c>
      <c r="B51">
        <v>1.9557608291506798E-2</v>
      </c>
      <c r="C51">
        <v>-0.99928838014602706</v>
      </c>
      <c r="D51">
        <f>SQRT(_13[[#This Row],[Z-Axis]]^2+_13[[#This Row],[Y-Axis]]^2+_13[[#This Row],[X-Axis]]^2)</f>
        <v>0.99999999518116389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AC3C-114D-40D2-9D91-FAECE37091D8}">
  <dimension ref="A1:D90"/>
  <sheetViews>
    <sheetView topLeftCell="D78"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-8.2247313112020493E-3</v>
      </c>
      <c r="B2">
        <v>0.183286428451538</v>
      </c>
      <c r="C2">
        <v>-0.98302513360977195</v>
      </c>
      <c r="D2">
        <f>SQRT(_14[[#This Row],[Z-Axis]]^2+_14[[#This Row],[Y-Axis]]^2+_14[[#This Row],[X-Axis]]^2)</f>
        <v>0.999999987184086</v>
      </c>
    </row>
    <row r="3" spans="1:4" x14ac:dyDescent="0.25">
      <c r="A3">
        <v>-9.1028204187750799E-3</v>
      </c>
      <c r="B3">
        <v>0.18389600515365601</v>
      </c>
      <c r="C3">
        <v>-0.98290354013443004</v>
      </c>
      <c r="D3">
        <f>SQRT(_14[[#This Row],[Z-Axis]]^2+_14[[#This Row],[Y-Axis]]^2+_14[[#This Row],[X-Axis]]^2)</f>
        <v>0.99999998562992243</v>
      </c>
    </row>
    <row r="4" spans="1:4" x14ac:dyDescent="0.25">
      <c r="A4">
        <v>-8.71055666357279E-3</v>
      </c>
      <c r="B4">
        <v>0.18372023105621299</v>
      </c>
      <c r="C4">
        <v>-0.98293995857238803</v>
      </c>
      <c r="D4">
        <f>SQRT(_14[[#This Row],[Z-Axis]]^2+_14[[#This Row],[Y-Axis]]^2+_14[[#This Row],[X-Axis]]^2)</f>
        <v>0.99999997962751253</v>
      </c>
    </row>
    <row r="5" spans="1:4" x14ac:dyDescent="0.25">
      <c r="A5">
        <v>-8.2870051264762896E-3</v>
      </c>
      <c r="B5">
        <v>0.18339778482913999</v>
      </c>
      <c r="C5">
        <v>-0.98300385475158703</v>
      </c>
      <c r="D5">
        <f>SQRT(_14[[#This Row],[Z-Axis]]^2+_14[[#This Row],[Y-Axis]]^2+_14[[#This Row],[X-Axis]]^2)</f>
        <v>1.0000000001953406</v>
      </c>
    </row>
    <row r="6" spans="1:4" x14ac:dyDescent="0.25">
      <c r="A6">
        <v>-7.9635428264737095E-3</v>
      </c>
      <c r="B6">
        <v>0.183413371443748</v>
      </c>
      <c r="C6">
        <v>-0.98300361633300803</v>
      </c>
      <c r="D6">
        <f>SQRT(_14[[#This Row],[Z-Axis]]^2+_14[[#This Row],[Y-Axis]]^2+_14[[#This Row],[X-Axis]]^2)</f>
        <v>0.99999999628124148</v>
      </c>
    </row>
    <row r="7" spans="1:4" x14ac:dyDescent="0.25">
      <c r="A7">
        <v>-7.9309493303299002E-3</v>
      </c>
      <c r="B7">
        <v>0.18352523446083099</v>
      </c>
      <c r="C7">
        <v>-0.98298299312591597</v>
      </c>
      <c r="D7">
        <f>SQRT(_14[[#This Row],[Z-Axis]]^2+_14[[#This Row],[Y-Axis]]^2+_14[[#This Row],[X-Axis]]^2)</f>
        <v>0.99999998820798386</v>
      </c>
    </row>
    <row r="8" spans="1:4" x14ac:dyDescent="0.25">
      <c r="A8">
        <v>-8.0032497644424404E-3</v>
      </c>
      <c r="B8">
        <v>0.183431565761566</v>
      </c>
      <c r="C8">
        <v>-0.98299992084503196</v>
      </c>
      <c r="D8">
        <f>SQRT(_14[[#This Row],[Z-Axis]]^2+_14[[#This Row],[Y-Axis]]^2+_14[[#This Row],[X-Axis]]^2)</f>
        <v>1.0000000178529351</v>
      </c>
    </row>
    <row r="9" spans="1:4" x14ac:dyDescent="0.25">
      <c r="A9">
        <v>-7.9734092578291893E-3</v>
      </c>
      <c r="B9">
        <v>0.18306614458560899</v>
      </c>
      <c r="C9">
        <v>-0.983068287372589</v>
      </c>
      <c r="D9">
        <f>SQRT(_14[[#This Row],[Z-Axis]]^2+_14[[#This Row],[Y-Axis]]^2+_14[[#This Row],[X-Axis]]^2)</f>
        <v>1.0000000230931534</v>
      </c>
    </row>
    <row r="10" spans="1:4" x14ac:dyDescent="0.25">
      <c r="A10">
        <v>-7.8139919787645305E-3</v>
      </c>
      <c r="B10">
        <v>0.18291647732257801</v>
      </c>
      <c r="C10">
        <v>-0.98309737443923995</v>
      </c>
      <c r="D10">
        <f>SQRT(_14[[#This Row],[Z-Axis]]^2+_14[[#This Row],[Y-Axis]]^2+_14[[#This Row],[X-Axis]]^2)</f>
        <v>0.99999997188803591</v>
      </c>
    </row>
    <row r="11" spans="1:4" x14ac:dyDescent="0.25">
      <c r="A11">
        <v>-7.7008944936096703E-3</v>
      </c>
      <c r="B11">
        <v>0.18291707336902599</v>
      </c>
      <c r="C11">
        <v>-0.98309820890426602</v>
      </c>
      <c r="D11">
        <f>SQRT(_14[[#This Row],[Z-Axis]]^2+_14[[#This Row],[Y-Axis]]^2+_14[[#This Row],[X-Axis]]^2)</f>
        <v>1.0000000239283333</v>
      </c>
    </row>
    <row r="12" spans="1:4" x14ac:dyDescent="0.25">
      <c r="A12">
        <v>-7.5261904858052696E-3</v>
      </c>
      <c r="B12">
        <v>0.182952970266342</v>
      </c>
      <c r="C12">
        <v>-0.98309284448623702</v>
      </c>
      <c r="D12">
        <f>SQRT(_14[[#This Row],[Z-Axis]]^2+_14[[#This Row],[Y-Axis]]^2+_14[[#This Row],[X-Axis]]^2)</f>
        <v>0.99999998687627301</v>
      </c>
    </row>
    <row r="13" spans="1:4" x14ac:dyDescent="0.25">
      <c r="A13">
        <v>-7.6648080721497501E-3</v>
      </c>
      <c r="B13">
        <v>0.18296980857849099</v>
      </c>
      <c r="C13">
        <v>-0.98308867216110196</v>
      </c>
      <c r="D13">
        <f>SQRT(_14[[#This Row],[Z-Axis]]^2+_14[[#This Row],[Y-Axis]]^2+_14[[#This Row],[X-Axis]]^2)</f>
        <v>1.0000000187327553</v>
      </c>
    </row>
    <row r="14" spans="1:4" x14ac:dyDescent="0.25">
      <c r="A14">
        <v>-7.56354536861181E-3</v>
      </c>
      <c r="B14">
        <v>0.18292959034442899</v>
      </c>
      <c r="C14">
        <v>-0.98309689760208097</v>
      </c>
      <c r="D14">
        <f>SQRT(_14[[#This Row],[Z-Axis]]^2+_14[[#This Row],[Y-Axis]]^2+_14[[#This Row],[X-Axis]]^2)</f>
        <v>0.9999999761584798</v>
      </c>
    </row>
    <row r="15" spans="1:4" x14ac:dyDescent="0.25">
      <c r="A15">
        <v>-7.7480594627559202E-3</v>
      </c>
      <c r="B15">
        <v>0.18293295800685899</v>
      </c>
      <c r="C15">
        <v>-0.98309487104415905</v>
      </c>
      <c r="D15">
        <f>SQRT(_14[[#This Row],[Z-Axis]]^2+_14[[#This Row],[Y-Axis]]^2+_14[[#This Row],[X-Axis]]^2)</f>
        <v>1.0000000125119546</v>
      </c>
    </row>
    <row r="16" spans="1:4" x14ac:dyDescent="0.25">
      <c r="A16">
        <v>-7.9718483611941303E-3</v>
      </c>
      <c r="B16">
        <v>0.182953521609306</v>
      </c>
      <c r="C16">
        <v>-0.98308926820755005</v>
      </c>
      <c r="D16">
        <f>SQRT(_14[[#This Row],[Z-Axis]]^2+_14[[#This Row],[Y-Axis]]^2+_14[[#This Row],[X-Axis]]^2)</f>
        <v>1.0000000253501982</v>
      </c>
    </row>
    <row r="17" spans="1:4" x14ac:dyDescent="0.25">
      <c r="A17">
        <v>-7.9752737656235695E-3</v>
      </c>
      <c r="B17">
        <v>0.18283542990684501</v>
      </c>
      <c r="C17">
        <v>-0.98311120271682695</v>
      </c>
      <c r="D17">
        <f>SQRT(_14[[#This Row],[Z-Axis]]^2+_14[[#This Row],[Y-Axis]]^2+_14[[#This Row],[X-Axis]]^2)</f>
        <v>1.0000000181640916</v>
      </c>
    </row>
    <row r="18" spans="1:4" x14ac:dyDescent="0.25">
      <c r="A18">
        <v>-7.9687880352139508E-3</v>
      </c>
      <c r="B18">
        <v>0.182739183306694</v>
      </c>
      <c r="C18">
        <v>-0.98312914371490501</v>
      </c>
      <c r="D18">
        <f>SQRT(_14[[#This Row],[Z-Axis]]^2+_14[[#This Row],[Y-Axis]]^2+_14[[#This Row],[X-Axis]]^2)</f>
        <v>1.000000011959975</v>
      </c>
    </row>
    <row r="19" spans="1:4" x14ac:dyDescent="0.25">
      <c r="A19">
        <v>-7.9394560307264293E-3</v>
      </c>
      <c r="B19">
        <v>0.18278752267360701</v>
      </c>
      <c r="C19">
        <v>-0.98312038183212302</v>
      </c>
      <c r="D19">
        <f>SQRT(_14[[#This Row],[Z-Axis]]^2+_14[[#This Row],[Y-Axis]]^2+_14[[#This Row],[X-Axis]]^2)</f>
        <v>0.99999999929047878</v>
      </c>
    </row>
    <row r="20" spans="1:4" x14ac:dyDescent="0.25">
      <c r="A20">
        <v>-8.0882655456662195E-3</v>
      </c>
      <c r="B20">
        <v>0.18275678157806399</v>
      </c>
      <c r="C20">
        <v>-0.98312491178512595</v>
      </c>
      <c r="D20">
        <f>SQRT(_14[[#This Row],[Z-Axis]]^2+_14[[#This Row],[Y-Axis]]^2+_14[[#This Row],[X-Axis]]^2)</f>
        <v>1.0000000267124101</v>
      </c>
    </row>
    <row r="21" spans="1:4" x14ac:dyDescent="0.25">
      <c r="A21">
        <v>-7.9798819497227703E-3</v>
      </c>
      <c r="B21">
        <v>0.18256534636020699</v>
      </c>
      <c r="C21">
        <v>-0.98316133022308405</v>
      </c>
      <c r="D21">
        <f>SQRT(_14[[#This Row],[Z-Axis]]^2+_14[[#This Row],[Y-Axis]]^2+_14[[#This Row],[X-Axis]]^2)</f>
        <v>0.99999999272678897</v>
      </c>
    </row>
    <row r="22" spans="1:4" x14ac:dyDescent="0.25">
      <c r="A22">
        <v>-8.0124121159315092E-3</v>
      </c>
      <c r="B22">
        <v>0.182485461235046</v>
      </c>
      <c r="C22">
        <v>-0.98317593336105402</v>
      </c>
      <c r="D22">
        <f>SQRT(_14[[#This Row],[Z-Axis]]^2+_14[[#This Row],[Y-Axis]]^2+_14[[#This Row],[X-Axis]]^2)</f>
        <v>1.0000000291252311</v>
      </c>
    </row>
    <row r="23" spans="1:4" x14ac:dyDescent="0.25">
      <c r="A23">
        <v>-8.1551074981689401E-3</v>
      </c>
      <c r="B23">
        <v>0.18269850313663499</v>
      </c>
      <c r="C23">
        <v>-0.98313516378402699</v>
      </c>
      <c r="D23">
        <f>SQRT(_14[[#This Row],[Z-Axis]]^2+_14[[#This Row],[Y-Axis]]^2+_14[[#This Row],[X-Axis]]^2)</f>
        <v>0.99999999954765961</v>
      </c>
    </row>
    <row r="24" spans="1:4" x14ac:dyDescent="0.25">
      <c r="A24">
        <v>-8.3393109962344204E-3</v>
      </c>
      <c r="B24">
        <v>0.182730883359909</v>
      </c>
      <c r="C24">
        <v>-0.98312759399414096</v>
      </c>
      <c r="D24">
        <f>SQRT(_14[[#This Row],[Z-Axis]]^2+_14[[#This Row],[Y-Axis]]^2+_14[[#This Row],[X-Axis]]^2)</f>
        <v>0.99999999295704656</v>
      </c>
    </row>
    <row r="25" spans="1:4" x14ac:dyDescent="0.25">
      <c r="A25">
        <v>-8.4288250654935802E-3</v>
      </c>
      <c r="B25">
        <v>0.182708740234375</v>
      </c>
      <c r="C25">
        <v>-0.98313093185424805</v>
      </c>
      <c r="D25">
        <f>SQRT(_14[[#This Row],[Z-Axis]]^2+_14[[#This Row],[Y-Axis]]^2+_14[[#This Row],[X-Axis]]^2)</f>
        <v>0.99999997900930937</v>
      </c>
    </row>
    <row r="26" spans="1:4" x14ac:dyDescent="0.25">
      <c r="A26">
        <v>-8.5680019110441208E-3</v>
      </c>
      <c r="B26">
        <v>0.182762786746025</v>
      </c>
      <c r="C26">
        <v>-0.98311972618103005</v>
      </c>
      <c r="D26">
        <f>SQRT(_14[[#This Row],[Z-Axis]]^2+_14[[#This Row],[Y-Axis]]^2+_14[[#This Row],[X-Axis]]^2)</f>
        <v>1.0000000214410918</v>
      </c>
    </row>
    <row r="27" spans="1:4" x14ac:dyDescent="0.25">
      <c r="A27">
        <v>-8.5678352043032594E-3</v>
      </c>
      <c r="B27">
        <v>0.18273329734802199</v>
      </c>
      <c r="C27">
        <v>-0.98312520980835005</v>
      </c>
      <c r="D27">
        <f>SQRT(_14[[#This Row],[Z-Axis]]^2+_14[[#This Row],[Y-Axis]]^2+_14[[#This Row],[X-Axis]]^2)</f>
        <v>1.0000000219602403</v>
      </c>
    </row>
    <row r="28" spans="1:4" x14ac:dyDescent="0.25">
      <c r="A28">
        <v>-8.5648326203227008E-3</v>
      </c>
      <c r="B28">
        <v>0.18248596787452701</v>
      </c>
      <c r="C28">
        <v>-0.98317116498947099</v>
      </c>
      <c r="D28">
        <f>SQRT(_14[[#This Row],[Z-Axis]]^2+_14[[#This Row],[Y-Axis]]^2+_14[[#This Row],[X-Axis]]^2)</f>
        <v>1.0000000122478352</v>
      </c>
    </row>
    <row r="29" spans="1:4" x14ac:dyDescent="0.25">
      <c r="A29">
        <v>-8.4843765944242495E-3</v>
      </c>
      <c r="B29">
        <v>0.182601138949394</v>
      </c>
      <c r="C29">
        <v>-0.98315048217773404</v>
      </c>
      <c r="D29">
        <f>SQRT(_14[[#This Row],[Z-Axis]]^2+_14[[#This Row],[Y-Axis]]^2+_14[[#This Row],[X-Axis]]^2)</f>
        <v>1.0000000155990612</v>
      </c>
    </row>
    <row r="30" spans="1:4" x14ac:dyDescent="0.25">
      <c r="A30">
        <v>-8.3985617384314502E-3</v>
      </c>
      <c r="B30">
        <v>0.18260224163532299</v>
      </c>
      <c r="C30">
        <v>-0.98315101861953702</v>
      </c>
      <c r="D30">
        <f>SQRT(_14[[#This Row],[Z-Axis]]^2+_14[[#This Row],[Y-Axis]]^2+_14[[#This Row],[X-Axis]]^2)</f>
        <v>1.0000000199510759</v>
      </c>
    </row>
    <row r="31" spans="1:4" x14ac:dyDescent="0.25">
      <c r="A31">
        <v>-8.4756771102547594E-3</v>
      </c>
      <c r="B31">
        <v>0.18279162049293499</v>
      </c>
      <c r="C31">
        <v>-0.98311513662338301</v>
      </c>
      <c r="D31">
        <f>SQRT(_14[[#This Row],[Z-Axis]]^2+_14[[#This Row],[Y-Axis]]^2+_14[[#This Row],[X-Axis]]^2)</f>
        <v>0.99999999274146167</v>
      </c>
    </row>
    <row r="32" spans="1:4" x14ac:dyDescent="0.25">
      <c r="A32">
        <v>-8.5524776950478606E-3</v>
      </c>
      <c r="B32">
        <v>0.18291980028152499</v>
      </c>
      <c r="C32">
        <v>-0.98309063911437999</v>
      </c>
      <c r="D32">
        <f>SQRT(_14[[#This Row],[Z-Axis]]^2+_14[[#This Row],[Y-Axis]]^2+_14[[#This Row],[X-Axis]]^2)</f>
        <v>1.0000000014620387</v>
      </c>
    </row>
    <row r="33" spans="1:4" x14ac:dyDescent="0.25">
      <c r="A33">
        <v>-8.6273271590471302E-3</v>
      </c>
      <c r="B33">
        <v>0.18290893733501401</v>
      </c>
      <c r="C33">
        <v>-0.98309201002121005</v>
      </c>
      <c r="D33">
        <f>SQRT(_14[[#This Row],[Z-Axis]]^2+_14[[#This Row],[Y-Axis]]^2+_14[[#This Row],[X-Axis]]^2)</f>
        <v>1.0000000051492381</v>
      </c>
    </row>
    <row r="34" spans="1:4" x14ac:dyDescent="0.25">
      <c r="A34">
        <v>-8.6829755455255508E-3</v>
      </c>
      <c r="B34">
        <v>0.182929322123528</v>
      </c>
      <c r="C34">
        <v>-0.983087718486786</v>
      </c>
      <c r="D34">
        <f>SQRT(_14[[#This Row],[Z-Axis]]^2+_14[[#This Row],[Y-Axis]]^2+_14[[#This Row],[X-Axis]]^2)</f>
        <v>0.99999999659822592</v>
      </c>
    </row>
    <row r="35" spans="1:4" x14ac:dyDescent="0.25">
      <c r="A35">
        <v>-8.6144097149372101E-3</v>
      </c>
      <c r="B35">
        <v>0.18301497399807001</v>
      </c>
      <c r="C35">
        <v>-0.98307240009307895</v>
      </c>
      <c r="D35">
        <f>SQRT(_14[[#This Row],[Z-Axis]]^2+_14[[#This Row],[Y-Axis]]^2+_14[[#This Row],[X-Axis]]^2)</f>
        <v>1.0000000162935088</v>
      </c>
    </row>
    <row r="36" spans="1:4" x14ac:dyDescent="0.25">
      <c r="A36">
        <v>-8.5103018209338206E-3</v>
      </c>
      <c r="B36">
        <v>0.18305934965610501</v>
      </c>
      <c r="C36">
        <v>-0.98306500911712602</v>
      </c>
      <c r="D36">
        <f>SQRT(_14[[#This Row],[Z-Axis]]^2+_14[[#This Row],[Y-Axis]]^2+_14[[#This Row],[X-Axis]]^2)</f>
        <v>0.99999998144202706</v>
      </c>
    </row>
    <row r="37" spans="1:4" x14ac:dyDescent="0.25">
      <c r="A37">
        <v>-8.4994593635201402E-3</v>
      </c>
      <c r="B37">
        <v>0.18332909047603599</v>
      </c>
      <c r="C37">
        <v>-0.98301488161087003</v>
      </c>
      <c r="D37">
        <f>SQRT(_14[[#This Row],[Z-Axis]]^2+_14[[#This Row],[Y-Axis]]^2+_14[[#This Row],[X-Axis]]^2)</f>
        <v>1.0000000268463374</v>
      </c>
    </row>
    <row r="38" spans="1:4" x14ac:dyDescent="0.25">
      <c r="A38">
        <v>-8.6179124191403406E-3</v>
      </c>
      <c r="B38">
        <v>0.18346248567104301</v>
      </c>
      <c r="C38">
        <v>-0.98298895359039296</v>
      </c>
      <c r="D38">
        <f>SQRT(_14[[#This Row],[Z-Axis]]^2+_14[[#This Row],[Y-Axis]]^2+_14[[#This Row],[X-Axis]]^2)</f>
        <v>1.0000000174718986</v>
      </c>
    </row>
    <row r="39" spans="1:4" x14ac:dyDescent="0.25">
      <c r="A39">
        <v>-8.7848212569951994E-3</v>
      </c>
      <c r="B39">
        <v>0.18331553041935</v>
      </c>
      <c r="C39">
        <v>-0.98301488161087003</v>
      </c>
      <c r="D39">
        <f>SQRT(_14[[#This Row],[Z-Axis]]^2+_14[[#This Row],[Y-Axis]]^2+_14[[#This Row],[X-Axis]]^2)</f>
        <v>1.0000000071229389</v>
      </c>
    </row>
    <row r="40" spans="1:4" x14ac:dyDescent="0.25">
      <c r="A40">
        <v>-8.8948700577020593E-3</v>
      </c>
      <c r="B40">
        <v>0.18335187435150099</v>
      </c>
      <c r="C40">
        <v>-0.98300713300705</v>
      </c>
      <c r="D40">
        <f>SQRT(_14[[#This Row],[Z-Axis]]^2+_14[[#This Row],[Y-Axis]]^2+_14[[#This Row],[X-Axis]]^2)</f>
        <v>1.0000000260421456</v>
      </c>
    </row>
    <row r="41" spans="1:4" x14ac:dyDescent="0.25">
      <c r="A41">
        <v>-8.9574521407485008E-3</v>
      </c>
      <c r="B41">
        <v>0.18317037820816001</v>
      </c>
      <c r="C41">
        <v>-0.98304039239883401</v>
      </c>
      <c r="D41">
        <f>SQRT(_14[[#This Row],[Z-Axis]]^2+_14[[#This Row],[Y-Axis]]^2+_14[[#This Row],[X-Axis]]^2)</f>
        <v>1.0000000182447137</v>
      </c>
    </row>
    <row r="42" spans="1:4" x14ac:dyDescent="0.25">
      <c r="A42">
        <v>-8.8904090225696598E-3</v>
      </c>
      <c r="B42">
        <v>0.183007061481476</v>
      </c>
      <c r="C42">
        <v>-0.98307138681411699</v>
      </c>
      <c r="D42">
        <f>SQRT(_14[[#This Row],[Z-Axis]]^2+_14[[#This Row],[Y-Axis]]^2+_14[[#This Row],[X-Axis]]^2)</f>
        <v>0.99999998774865217</v>
      </c>
    </row>
    <row r="43" spans="1:4" x14ac:dyDescent="0.25">
      <c r="A43">
        <v>-8.9927734807133692E-3</v>
      </c>
      <c r="B43">
        <v>0.18322983384132399</v>
      </c>
      <c r="C43">
        <v>-0.98302894830703702</v>
      </c>
      <c r="D43">
        <f>SQRT(_14[[#This Row],[Z-Axis]]^2+_14[[#This Row],[Y-Axis]]^2+_14[[#This Row],[X-Axis]]^2)</f>
        <v>0.99999997759701664</v>
      </c>
    </row>
    <row r="44" spans="1:4" x14ac:dyDescent="0.25">
      <c r="A44">
        <v>-8.8301971554756199E-3</v>
      </c>
      <c r="B44">
        <v>0.183107480406761</v>
      </c>
      <c r="C44">
        <v>-0.98305326700210605</v>
      </c>
      <c r="D44">
        <f>SQRT(_14[[#This Row],[Z-Axis]]^2+_14[[#This Row],[Y-Axis]]^2+_14[[#This Row],[X-Axis]]^2)</f>
        <v>1.0000000237631153</v>
      </c>
    </row>
    <row r="45" spans="1:4" x14ac:dyDescent="0.25">
      <c r="A45">
        <v>-8.8898707181215304E-3</v>
      </c>
      <c r="B45">
        <v>0.18312883377075201</v>
      </c>
      <c r="C45">
        <v>-0.98304873704910301</v>
      </c>
      <c r="D45">
        <f>SQRT(_14[[#This Row],[Z-Axis]]^2+_14[[#This Row],[Y-Axis]]^2+_14[[#This Row],[X-Axis]]^2)</f>
        <v>1.0000000094867285</v>
      </c>
    </row>
    <row r="46" spans="1:4" x14ac:dyDescent="0.25">
      <c r="A46">
        <v>-8.8259112089872395E-3</v>
      </c>
      <c r="B46">
        <v>0.182971656322479</v>
      </c>
      <c r="C46">
        <v>-0.98307859897613503</v>
      </c>
      <c r="D46">
        <f>SQRT(_14[[#This Row],[Z-Axis]]^2+_14[[#This Row],[Y-Axis]]^2+_14[[#This Row],[X-Axis]]^2)</f>
        <v>1.0000000277454699</v>
      </c>
    </row>
    <row r="47" spans="1:4" x14ac:dyDescent="0.25">
      <c r="A47">
        <v>-9.0854521840810793E-3</v>
      </c>
      <c r="B47">
        <v>0.18316423892974901</v>
      </c>
      <c r="C47">
        <v>-0.98304033279419001</v>
      </c>
      <c r="D47">
        <f>SQRT(_14[[#This Row],[Z-Axis]]^2+_14[[#This Row],[Y-Axis]]^2+_14[[#This Row],[X-Axis]]^2)</f>
        <v>0.99999998988210759</v>
      </c>
    </row>
    <row r="48" spans="1:4" x14ac:dyDescent="0.25">
      <c r="A48">
        <v>-8.9522656053304707E-3</v>
      </c>
      <c r="B48">
        <v>0.18295548856258401</v>
      </c>
      <c r="C48">
        <v>-0.98308044672012296</v>
      </c>
      <c r="D48">
        <f>SQRT(_14[[#This Row],[Z-Axis]]^2+_14[[#This Row],[Y-Axis]]^2+_14[[#This Row],[X-Axis]]^2)</f>
        <v>1.0000000092890393</v>
      </c>
    </row>
    <row r="49" spans="1:4" x14ac:dyDescent="0.25">
      <c r="A49">
        <v>-8.8204359635710699E-3</v>
      </c>
      <c r="B49">
        <v>0.182753905653954</v>
      </c>
      <c r="C49">
        <v>-0.98311913013458196</v>
      </c>
      <c r="D49">
        <f>SQRT(_14[[#This Row],[Z-Axis]]^2+_14[[#This Row],[Y-Axis]]^2+_14[[#This Row],[X-Axis]]^2)</f>
        <v>1.0000000070794695</v>
      </c>
    </row>
    <row r="50" spans="1:4" x14ac:dyDescent="0.25">
      <c r="A50">
        <v>-8.70123133063316E-3</v>
      </c>
      <c r="B50">
        <v>0.182809934020042</v>
      </c>
      <c r="C50">
        <v>-0.98310977220535301</v>
      </c>
      <c r="D50">
        <f>SQRT(_14[[#This Row],[Z-Axis]]^2+_14[[#This Row],[Y-Axis]]^2+_14[[#This Row],[X-Axis]]^2)</f>
        <v>1.0000000038043713</v>
      </c>
    </row>
    <row r="51" spans="1:4" x14ac:dyDescent="0.25">
      <c r="A51">
        <v>-8.6237806826829893E-3</v>
      </c>
      <c r="B51">
        <v>0.18294507265090901</v>
      </c>
      <c r="C51">
        <v>-0.98308533430099498</v>
      </c>
      <c r="D51">
        <f>SQRT(_14[[#This Row],[Z-Axis]]^2+_14[[#This Row],[Y-Axis]]^2+_14[[#This Row],[X-Axis]]^2)</f>
        <v>1.0000000218591041</v>
      </c>
    </row>
    <row r="52" spans="1:4" x14ac:dyDescent="0.25">
      <c r="A52">
        <v>-8.6048590019345301E-3</v>
      </c>
      <c r="B52">
        <v>0.183000653982162</v>
      </c>
      <c r="C52">
        <v>-0.98307514190673795</v>
      </c>
      <c r="D52">
        <f>SQRT(_14[[#This Row],[Z-Axis]]^2+_14[[#This Row],[Y-Axis]]^2+_14[[#This Row],[X-Axis]]^2)</f>
        <v>1.0000000087956475</v>
      </c>
    </row>
    <row r="53" spans="1:4" x14ac:dyDescent="0.25">
      <c r="A53">
        <v>-8.5729248821735399E-3</v>
      </c>
      <c r="B53">
        <v>0.18321478366851801</v>
      </c>
      <c r="C53">
        <v>-0.98303550481796298</v>
      </c>
      <c r="D53">
        <f>SQRT(_14[[#This Row],[Z-Axis]]^2+_14[[#This Row],[Y-Axis]]^2+_14[[#This Row],[X-Axis]]^2)</f>
        <v>0.99999997786422201</v>
      </c>
    </row>
    <row r="54" spans="1:4" x14ac:dyDescent="0.25">
      <c r="A54">
        <v>-8.57349392026663E-3</v>
      </c>
      <c r="B54">
        <v>0.18329693377018</v>
      </c>
      <c r="C54">
        <v>-0.98302018642425504</v>
      </c>
      <c r="D54">
        <f>SQRT(_14[[#This Row],[Z-Axis]]^2+_14[[#This Row],[Y-Axis]]^2+_14[[#This Row],[X-Axis]]^2)</f>
        <v>0.99999997882256364</v>
      </c>
    </row>
    <row r="55" spans="1:4" x14ac:dyDescent="0.25">
      <c r="A55">
        <v>-8.7540391832590103E-3</v>
      </c>
      <c r="B55">
        <v>0.18330611288547499</v>
      </c>
      <c r="C55">
        <v>-0.98301690816879295</v>
      </c>
      <c r="D55">
        <f>SQRT(_14[[#This Row],[Z-Axis]]^2+_14[[#This Row],[Y-Axis]]^2+_14[[#This Row],[X-Axis]]^2)</f>
        <v>1.0000000029844687</v>
      </c>
    </row>
    <row r="56" spans="1:4" x14ac:dyDescent="0.25">
      <c r="A56">
        <v>-9.0052606537938101E-3</v>
      </c>
      <c r="B56">
        <v>0.183305829763412</v>
      </c>
      <c r="C56">
        <v>-0.98301470279693604</v>
      </c>
      <c r="D56">
        <f>SQRT(_14[[#This Row],[Z-Axis]]^2+_14[[#This Row],[Y-Axis]]^2+_14[[#This Row],[X-Axis]]^2)</f>
        <v>1.000000013929822</v>
      </c>
    </row>
    <row r="57" spans="1:4" x14ac:dyDescent="0.25">
      <c r="A57">
        <v>-9.2440545558929409E-3</v>
      </c>
      <c r="B57">
        <v>0.18320238590240501</v>
      </c>
      <c r="C57">
        <v>-0.98303174972534202</v>
      </c>
      <c r="D57">
        <f>SQRT(_14[[#This Row],[Z-Axis]]^2+_14[[#This Row],[Y-Axis]]^2+_14[[#This Row],[X-Axis]]^2)</f>
        <v>0.99999999385651672</v>
      </c>
    </row>
    <row r="58" spans="1:4" x14ac:dyDescent="0.25">
      <c r="A58">
        <v>-9.3207312747836096E-3</v>
      </c>
      <c r="B58">
        <v>0.18330407142639199</v>
      </c>
      <c r="C58">
        <v>-0.98301208019256603</v>
      </c>
      <c r="D58">
        <f>SQRT(_14[[#This Row],[Z-Axis]]^2+_14[[#This Row],[Y-Axis]]^2+_14[[#This Row],[X-Axis]]^2)</f>
        <v>1.0000000042187522</v>
      </c>
    </row>
    <row r="59" spans="1:4" x14ac:dyDescent="0.25">
      <c r="A59">
        <v>-9.2127472162246704E-3</v>
      </c>
      <c r="B59">
        <v>0.18337976932525599</v>
      </c>
      <c r="C59">
        <v>-0.982998967170715</v>
      </c>
      <c r="D59">
        <f>SQRT(_14[[#This Row],[Z-Axis]]^2+_14[[#This Row],[Y-Axis]]^2+_14[[#This Row],[X-Axis]]^2)</f>
        <v>0.99999999198387324</v>
      </c>
    </row>
    <row r="60" spans="1:4" x14ac:dyDescent="0.25">
      <c r="A60">
        <v>-9.1720679774880392E-3</v>
      </c>
      <c r="B60">
        <v>0.18345244228839899</v>
      </c>
      <c r="C60">
        <v>-0.98298579454421997</v>
      </c>
      <c r="D60">
        <f>SQRT(_14[[#This Row],[Z-Axis]]^2+_14[[#This Row],[Y-Axis]]^2+_14[[#This Row],[X-Axis]]^2)</f>
        <v>0.9999999988441467</v>
      </c>
    </row>
    <row r="61" spans="1:4" x14ac:dyDescent="0.25">
      <c r="A61">
        <v>-9.3003809452056902E-3</v>
      </c>
      <c r="B61">
        <v>0.18338745832443201</v>
      </c>
      <c r="C61">
        <v>-0.98299670219421398</v>
      </c>
      <c r="D61">
        <f>SQRT(_14[[#This Row],[Z-Axis]]^2+_14[[#This Row],[Y-Axis]]^2+_14[[#This Row],[X-Axis]]^2)</f>
        <v>0.99999998674056068</v>
      </c>
    </row>
    <row r="62" spans="1:4" x14ac:dyDescent="0.25">
      <c r="A62">
        <v>-9.4044981524348294E-3</v>
      </c>
      <c r="B62">
        <v>0.183228254318237</v>
      </c>
      <c r="C62">
        <v>-0.98302543163299605</v>
      </c>
      <c r="D62">
        <f>SQRT(_14[[#This Row],[Z-Axis]]^2+_14[[#This Row],[Y-Axis]]^2+_14[[#This Row],[X-Axis]]^2)</f>
        <v>1.0000000185016227</v>
      </c>
    </row>
    <row r="63" spans="1:4" x14ac:dyDescent="0.25">
      <c r="A63">
        <v>-9.1969110071659105E-3</v>
      </c>
      <c r="B63">
        <v>0.183242157101631</v>
      </c>
      <c r="C63">
        <v>-0.98302477598190297</v>
      </c>
      <c r="D63">
        <f>SQRT(_14[[#This Row],[Z-Axis]]^2+_14[[#This Row],[Y-Axis]]^2+_14[[#This Row],[X-Axis]]^2)</f>
        <v>0.99999999075280144</v>
      </c>
    </row>
    <row r="64" spans="1:4" x14ac:dyDescent="0.25">
      <c r="A64">
        <v>-9.1606648638844507E-3</v>
      </c>
      <c r="B64">
        <v>0.183073595166206</v>
      </c>
      <c r="C64">
        <v>-0.98305654525756803</v>
      </c>
      <c r="D64">
        <f>SQRT(_14[[#This Row],[Z-Axis]]^2+_14[[#This Row],[Y-Axis]]^2+_14[[#This Row],[X-Axis]]^2)</f>
        <v>1.0000000151007864</v>
      </c>
    </row>
    <row r="65" spans="1:4" x14ac:dyDescent="0.25">
      <c r="A65">
        <v>-8.9504607021808607E-3</v>
      </c>
      <c r="B65">
        <v>0.182992994785309</v>
      </c>
      <c r="C65">
        <v>-0.98307347297668501</v>
      </c>
      <c r="D65">
        <f>SQRT(_14[[#This Row],[Z-Axis]]^2+_14[[#This Row],[Y-Axis]]^2+_14[[#This Row],[X-Axis]]^2)</f>
        <v>1.0000000000788591</v>
      </c>
    </row>
    <row r="66" spans="1:4" x14ac:dyDescent="0.25">
      <c r="A66">
        <v>-9.0931383892893809E-3</v>
      </c>
      <c r="B66">
        <v>0.183091029524803</v>
      </c>
      <c r="C66">
        <v>-0.98305392265319802</v>
      </c>
      <c r="D66">
        <f>SQRT(_14[[#This Row],[Z-Axis]]^2+_14[[#This Row],[Y-Axis]]^2+_14[[#This Row],[X-Axis]]^2)</f>
        <v>1.0000000125510293</v>
      </c>
    </row>
    <row r="67" spans="1:4" x14ac:dyDescent="0.25">
      <c r="A67">
        <v>-9.0014273300766893E-3</v>
      </c>
      <c r="B67">
        <v>0.183051452040672</v>
      </c>
      <c r="C67">
        <v>-0.98306214809417702</v>
      </c>
      <c r="D67">
        <f>SQRT(_14[[#This Row],[Z-Axis]]^2+_14[[#This Row],[Y-Axis]]^2+_14[[#This Row],[X-Axis]]^2)</f>
        <v>1.0000000234018571</v>
      </c>
    </row>
    <row r="68" spans="1:4" x14ac:dyDescent="0.25">
      <c r="A68">
        <v>-8.9402981102466601E-3</v>
      </c>
      <c r="B68">
        <v>0.18304391205310799</v>
      </c>
      <c r="C68">
        <v>-0.98306411504745495</v>
      </c>
      <c r="D68">
        <f>SQRT(_14[[#This Row],[Z-Axis]]^2+_14[[#This Row],[Y-Axis]]^2+_14[[#This Row],[X-Axis]]^2)</f>
        <v>1.0000000284820205</v>
      </c>
    </row>
    <row r="69" spans="1:4" x14ac:dyDescent="0.25">
      <c r="A69">
        <v>-8.7718348950147594E-3</v>
      </c>
      <c r="B69">
        <v>0.18296632170677199</v>
      </c>
      <c r="C69">
        <v>-0.98308002948760997</v>
      </c>
      <c r="D69">
        <f>SQRT(_14[[#This Row],[Z-Axis]]^2+_14[[#This Row],[Y-Axis]]^2+_14[[#This Row],[X-Axis]]^2)</f>
        <v>0.9999999821718456</v>
      </c>
    </row>
    <row r="70" spans="1:4" x14ac:dyDescent="0.25">
      <c r="A70">
        <v>-8.8644661009311693E-3</v>
      </c>
      <c r="B70">
        <v>0.18291528522968301</v>
      </c>
      <c r="C70">
        <v>-0.98308873176574696</v>
      </c>
      <c r="D70">
        <f>SQRT(_14[[#This Row],[Z-Axis]]^2+_14[[#This Row],[Y-Axis]]^2+_14[[#This Row],[X-Axis]]^2)</f>
        <v>1.0000000174273476</v>
      </c>
    </row>
    <row r="71" spans="1:4" x14ac:dyDescent="0.25">
      <c r="A71">
        <v>-8.9537827298045193E-3</v>
      </c>
      <c r="B71">
        <v>0.18282856047153501</v>
      </c>
      <c r="C71">
        <v>-0.98310405015945401</v>
      </c>
      <c r="D71">
        <f>SQRT(_14[[#This Row],[Z-Axis]]^2+_14[[#This Row],[Y-Axis]]^2+_14[[#This Row],[X-Axis]]^2)</f>
        <v>1.0000000130945943</v>
      </c>
    </row>
    <row r="72" spans="1:4" x14ac:dyDescent="0.25">
      <c r="A72">
        <v>-8.8585391640663199E-3</v>
      </c>
      <c r="B72">
        <v>0.18305011093616499</v>
      </c>
      <c r="C72">
        <v>-0.98306369781494096</v>
      </c>
      <c r="D72">
        <f>SQRT(_14[[#This Row],[Z-Axis]]^2+_14[[#This Row],[Y-Axis]]^2+_14[[#This Row],[X-Axis]]^2)</f>
        <v>1.0000000253957242</v>
      </c>
    </row>
    <row r="73" spans="1:4" x14ac:dyDescent="0.25">
      <c r="A73">
        <v>-9.0158116072416306E-3</v>
      </c>
      <c r="B73">
        <v>0.182962536811829</v>
      </c>
      <c r="C73">
        <v>-0.98307853937149003</v>
      </c>
      <c r="D73">
        <f>SQRT(_14[[#This Row],[Z-Axis]]^2+_14[[#This Row],[Y-Axis]]^2+_14[[#This Row],[X-Axis]]^2)</f>
        <v>0.99999999465416967</v>
      </c>
    </row>
    <row r="74" spans="1:4" x14ac:dyDescent="0.25">
      <c r="A74">
        <v>-9.1402912512421608E-3</v>
      </c>
      <c r="B74">
        <v>0.18276683986187001</v>
      </c>
      <c r="C74">
        <v>-0.98311376571655296</v>
      </c>
      <c r="D74">
        <f>SQRT(_14[[#This Row],[Z-Axis]]^2+_14[[#This Row],[Y-Axis]]^2+_14[[#This Row],[X-Axis]]^2)</f>
        <v>0.99999996950931624</v>
      </c>
    </row>
    <row r="75" spans="1:4" x14ac:dyDescent="0.25">
      <c r="A75">
        <v>-9.20461397618055E-3</v>
      </c>
      <c r="B75">
        <v>0.18282708525657701</v>
      </c>
      <c r="C75">
        <v>-0.98310202360153198</v>
      </c>
      <c r="D75">
        <f>SQRT(_14[[#This Row],[Z-Axis]]^2+_14[[#This Row],[Y-Axis]]^2+_14[[#This Row],[X-Axis]]^2)</f>
        <v>1.0000000284156463</v>
      </c>
    </row>
    <row r="76" spans="1:4" x14ac:dyDescent="0.25">
      <c r="A76">
        <v>-9.1701587662100792E-3</v>
      </c>
      <c r="B76">
        <v>0.18269258737564101</v>
      </c>
      <c r="C76">
        <v>-0.98312729597091697</v>
      </c>
      <c r="D76">
        <f>SQRT(_14[[#This Row],[Z-Axis]]^2+_14[[#This Row],[Y-Axis]]^2+_14[[#This Row],[X-Axis]]^2)</f>
        <v>0.99999997668844509</v>
      </c>
    </row>
    <row r="77" spans="1:4" x14ac:dyDescent="0.25">
      <c r="A77">
        <v>-8.9863929897546803E-3</v>
      </c>
      <c r="B77">
        <v>0.18256077170372001</v>
      </c>
      <c r="C77">
        <v>-0.98315352201461803</v>
      </c>
      <c r="D77">
        <f>SQRT(_14[[#This Row],[Z-Axis]]^2+_14[[#This Row],[Y-Axis]]^2+_14[[#This Row],[X-Axis]]^2)</f>
        <v>1.0000000192368859</v>
      </c>
    </row>
    <row r="78" spans="1:4" x14ac:dyDescent="0.25">
      <c r="A78">
        <v>-8.7495753541588801E-3</v>
      </c>
      <c r="B78">
        <v>0.182422310113907</v>
      </c>
      <c r="C78">
        <v>-0.98318135738372803</v>
      </c>
      <c r="D78">
        <f>SQRT(_14[[#This Row],[Z-Axis]]^2+_14[[#This Row],[Y-Axis]]^2+_14[[#This Row],[X-Axis]]^2)</f>
        <v>1.0000000179015411</v>
      </c>
    </row>
    <row r="79" spans="1:4" x14ac:dyDescent="0.25">
      <c r="A79">
        <v>-8.5720801725983602E-3</v>
      </c>
      <c r="B79">
        <v>0.18257810175418901</v>
      </c>
      <c r="C79">
        <v>-0.98315399885177601</v>
      </c>
      <c r="D79">
        <f>SQRT(_14[[#This Row],[Z-Axis]]^2+_14[[#This Row],[Y-Axis]]^2+_14[[#This Row],[X-Axis]]^2)</f>
        <v>1.0000000146284431</v>
      </c>
    </row>
    <row r="80" spans="1:4" x14ac:dyDescent="0.25">
      <c r="A80">
        <v>-8.4386849775910395E-3</v>
      </c>
      <c r="B80">
        <v>0.182685196399689</v>
      </c>
      <c r="C80">
        <v>-0.98313522338867199</v>
      </c>
      <c r="D80">
        <f>SQRT(_14[[#This Row],[Z-Axis]]^2+_14[[#This Row],[Y-Axis]]^2+_14[[#This Row],[X-Axis]]^2)</f>
        <v>0.9999999799276188</v>
      </c>
    </row>
    <row r="81" spans="1:4" x14ac:dyDescent="0.25">
      <c r="A81">
        <v>-8.4608346223831194E-3</v>
      </c>
      <c r="B81">
        <v>0.18267211318016099</v>
      </c>
      <c r="C81">
        <v>-0.98313748836517301</v>
      </c>
      <c r="D81">
        <f>SQRT(_14[[#This Row],[Z-Axis]]^2+_14[[#This Row],[Y-Axis]]^2+_14[[#This Row],[X-Axis]]^2)</f>
        <v>1.0000000038425967</v>
      </c>
    </row>
    <row r="82" spans="1:4" x14ac:dyDescent="0.25">
      <c r="A82">
        <v>-8.3905905485153198E-3</v>
      </c>
      <c r="B82">
        <v>0.18269400298595401</v>
      </c>
      <c r="C82">
        <v>-0.98313403129577603</v>
      </c>
      <c r="D82">
        <f>SQRT(_14[[#This Row],[Z-Axis]]^2+_14[[#This Row],[Y-Axis]]^2+_14[[#This Row],[X-Axis]]^2)</f>
        <v>1.0000000121143342</v>
      </c>
    </row>
    <row r="83" spans="1:4" x14ac:dyDescent="0.25">
      <c r="A83">
        <v>-8.5248751565814001E-3</v>
      </c>
      <c r="B83">
        <v>0.18278658390045199</v>
      </c>
      <c r="C83">
        <v>-0.98311567306518599</v>
      </c>
      <c r="D83">
        <f>SQRT(_14[[#This Row],[Z-Axis]]^2+_14[[#This Row],[Y-Axis]]^2+_14[[#This Row],[X-Axis]]^2)</f>
        <v>1.0000000176884227</v>
      </c>
    </row>
    <row r="84" spans="1:4" x14ac:dyDescent="0.25">
      <c r="A84">
        <v>-8.7000457569956797E-3</v>
      </c>
      <c r="B84">
        <v>0.18304941058158899</v>
      </c>
      <c r="C84">
        <v>-0.98306524753570601</v>
      </c>
      <c r="D84">
        <f>SQRT(_14[[#This Row],[Z-Axis]]^2+_14[[#This Row],[Y-Axis]]^2+_14[[#This Row],[X-Axis]]^2)</f>
        <v>1.0000000292114395</v>
      </c>
    </row>
    <row r="85" spans="1:4" x14ac:dyDescent="0.25">
      <c r="A85">
        <v>-8.8235829025507008E-3</v>
      </c>
      <c r="B85">
        <v>0.18309956789016699</v>
      </c>
      <c r="C85">
        <v>-0.98305475711822499</v>
      </c>
      <c r="D85">
        <f>SQRT(_14[[#This Row],[Z-Axis]]^2+_14[[#This Row],[Y-Axis]]^2+_14[[#This Row],[X-Axis]]^2)</f>
        <v>0.99999998143478797</v>
      </c>
    </row>
    <row r="86" spans="1:4" x14ac:dyDescent="0.25">
      <c r="A86">
        <v>-8.9344661682844197E-3</v>
      </c>
      <c r="B86">
        <v>0.183137342333794</v>
      </c>
      <c r="C86">
        <v>-0.98304677009582497</v>
      </c>
      <c r="D86">
        <f>SQRT(_14[[#This Row],[Z-Axis]]^2+_14[[#This Row],[Y-Axis]]^2+_14[[#This Row],[X-Axis]]^2)</f>
        <v>1.0000000315193152</v>
      </c>
    </row>
    <row r="87" spans="1:4" x14ac:dyDescent="0.25">
      <c r="A87">
        <v>-8.9289015159010904E-3</v>
      </c>
      <c r="B87">
        <v>0.18325720727443701</v>
      </c>
      <c r="C87">
        <v>-0.98302447795867898</v>
      </c>
      <c r="D87">
        <f>SQRT(_14[[#This Row],[Z-Axis]]^2+_14[[#This Row],[Y-Axis]]^2+_14[[#This Row],[X-Axis]]^2)</f>
        <v>1.0000000267831195</v>
      </c>
    </row>
    <row r="88" spans="1:4" x14ac:dyDescent="0.25">
      <c r="A88">
        <v>-8.8713159784674592E-3</v>
      </c>
      <c r="B88">
        <v>0.18339210748672499</v>
      </c>
      <c r="C88">
        <v>-0.98299980163574197</v>
      </c>
      <c r="D88">
        <f>SQRT(_14[[#This Row],[Z-Axis]]^2+_14[[#This Row],[Y-Axis]]^2+_14[[#This Row],[X-Axis]]^2)</f>
        <v>0.99999998767576004</v>
      </c>
    </row>
    <row r="89" spans="1:4" x14ac:dyDescent="0.25">
      <c r="A89">
        <v>-8.8911196216940897E-3</v>
      </c>
      <c r="B89">
        <v>0.18346306681633001</v>
      </c>
      <c r="C89">
        <v>-0.98298639059066795</v>
      </c>
      <c r="D89">
        <f>SQRT(_14[[#This Row],[Z-Axis]]^2+_14[[#This Row],[Y-Axis]]^2+_14[[#This Row],[X-Axis]]^2)</f>
        <v>0.99999999649012483</v>
      </c>
    </row>
    <row r="90" spans="1:4" x14ac:dyDescent="0.25">
      <c r="A90">
        <v>-1.5448789112269899E-2</v>
      </c>
      <c r="B90">
        <v>0.17880703508853901</v>
      </c>
      <c r="C90">
        <v>-0.98376286029815696</v>
      </c>
      <c r="D90">
        <f>SQRT(_14[[#This Row],[Z-Axis]]^2+_14[[#This Row],[Y-Axis]]^2+_14[[#This Row],[X-Axis]]^2)</f>
        <v>0.99999999309210019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D5A3-7DB5-4903-BFBB-0A4C076D5B2D}">
  <dimension ref="A1:D58"/>
  <sheetViews>
    <sheetView topLeftCell="D49" workbookViewId="0">
      <selection activeCell="D3" sqref="D3"/>
    </sheetView>
  </sheetViews>
  <sheetFormatPr defaultRowHeight="15" x14ac:dyDescent="0.25"/>
  <cols>
    <col min="1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-4.7453742474317599E-2</v>
      </c>
      <c r="B2">
        <v>-2.4520762264728501E-2</v>
      </c>
      <c r="C2">
        <v>-0.99857240915298495</v>
      </c>
      <c r="D2">
        <f>SQRT(_15[[#This Row],[Z-Axis]]^2+_15[[#This Row],[Y-Axis]]^2+_15[[#This Row],[X-Axis]]^2)</f>
        <v>0.9999999908892292</v>
      </c>
    </row>
    <row r="3" spans="1:4" x14ac:dyDescent="0.25">
      <c r="A3">
        <v>-4.7879472374916097E-2</v>
      </c>
      <c r="B3">
        <v>-2.74438764899969E-2</v>
      </c>
      <c r="C3">
        <v>-0.99847602844238303</v>
      </c>
      <c r="D3">
        <f>SQRT(_15[[#This Row],[Z-Axis]]^2+_15[[#This Row],[Y-Axis]]^2+_15[[#This Row],[X-Axis]]^2)</f>
        <v>0.99999999480288648</v>
      </c>
    </row>
    <row r="4" spans="1:4" x14ac:dyDescent="0.25">
      <c r="A4">
        <v>-4.7435436397790902E-2</v>
      </c>
      <c r="B4">
        <v>-2.8902696445584301E-2</v>
      </c>
      <c r="C4">
        <v>-0.99845606088638295</v>
      </c>
      <c r="D4">
        <f>SQRT(_15[[#This Row],[Z-Axis]]^2+_15[[#This Row],[Y-Axis]]^2+_15[[#This Row],[X-Axis]]^2)</f>
        <v>0.99999999600441347</v>
      </c>
    </row>
    <row r="5" spans="1:4" x14ac:dyDescent="0.25">
      <c r="A5">
        <v>-4.8600897192955003E-2</v>
      </c>
      <c r="B5">
        <v>-2.2777954116463699E-2</v>
      </c>
      <c r="C5">
        <v>-0.99855852127075195</v>
      </c>
      <c r="D5">
        <f>SQRT(_15[[#This Row],[Z-Axis]]^2+_15[[#This Row],[Y-Axis]]^2+_15[[#This Row],[X-Axis]]^2)</f>
        <v>1.0000000014020614</v>
      </c>
    </row>
    <row r="6" spans="1:4" x14ac:dyDescent="0.25">
      <c r="A6">
        <v>-4.85212542116642E-2</v>
      </c>
      <c r="B6">
        <v>-2.2428045049309699E-2</v>
      </c>
      <c r="C6">
        <v>-0.99857032299041804</v>
      </c>
      <c r="D6">
        <f>SQRT(_15[[#This Row],[Z-Axis]]^2+_15[[#This Row],[Y-Axis]]^2+_15[[#This Row],[X-Axis]]^2)</f>
        <v>1.0000000096360973</v>
      </c>
    </row>
    <row r="7" spans="1:4" x14ac:dyDescent="0.25">
      <c r="A7">
        <v>-4.8540040850639302E-2</v>
      </c>
      <c r="B7">
        <v>-2.22065877169371E-2</v>
      </c>
      <c r="C7">
        <v>-0.99857437610626198</v>
      </c>
      <c r="D7">
        <f>SQRT(_15[[#This Row],[Z-Axis]]^2+_15[[#This Row],[Y-Axis]]^2+_15[[#This Row],[X-Axis]]^2)</f>
        <v>1.0000000263599107</v>
      </c>
    </row>
    <row r="8" spans="1:4" x14ac:dyDescent="0.25">
      <c r="A8">
        <v>-4.8629574477672598E-2</v>
      </c>
      <c r="B8">
        <v>-2.2097377106547401E-2</v>
      </c>
      <c r="C8">
        <v>-0.99857240915298495</v>
      </c>
      <c r="D8">
        <f>SQRT(_15[[#This Row],[Z-Axis]]^2+_15[[#This Row],[Y-Axis]]^2+_15[[#This Row],[X-Axis]]^2)</f>
        <v>0.99999999295523245</v>
      </c>
    </row>
    <row r="9" spans="1:4" x14ac:dyDescent="0.25">
      <c r="A9">
        <v>-4.8606939613819101E-2</v>
      </c>
      <c r="B9">
        <v>-2.2096814587712298E-2</v>
      </c>
      <c r="C9">
        <v>-0.99857354164123502</v>
      </c>
      <c r="D9">
        <f>SQRT(_15[[#This Row],[Z-Axis]]^2+_15[[#This Row],[Y-Axis]]^2+_15[[#This Row],[X-Axis]]^2)</f>
        <v>1.0000000109297322</v>
      </c>
    </row>
    <row r="10" spans="1:4" x14ac:dyDescent="0.25">
      <c r="A10">
        <v>-4.85126934945583E-2</v>
      </c>
      <c r="B10">
        <v>-2.2076634690165499E-2</v>
      </c>
      <c r="C10">
        <v>-0.99857854843139604</v>
      </c>
      <c r="D10">
        <f>SQRT(_15[[#This Row],[Z-Axis]]^2+_15[[#This Row],[Y-Axis]]^2+_15[[#This Row],[X-Axis]]^2)</f>
        <v>0.99999998830834691</v>
      </c>
    </row>
    <row r="11" spans="1:4" x14ac:dyDescent="0.25">
      <c r="A11">
        <v>-4.8469349741935702E-2</v>
      </c>
      <c r="B11">
        <v>-2.19819433987141E-2</v>
      </c>
      <c r="C11">
        <v>-0.99858278036117598</v>
      </c>
      <c r="D11">
        <f>SQRT(_15[[#This Row],[Z-Axis]]^2+_15[[#This Row],[Y-Axis]]^2+_15[[#This Row],[X-Axis]]^2)</f>
        <v>1.0000000264669231</v>
      </c>
    </row>
    <row r="12" spans="1:4" x14ac:dyDescent="0.25">
      <c r="A12">
        <v>-4.8532005399465603E-2</v>
      </c>
      <c r="B12">
        <v>-2.1935049444436999E-2</v>
      </c>
      <c r="C12">
        <v>-0.99858075380325295</v>
      </c>
      <c r="D12">
        <f>SQRT(_15[[#This Row],[Z-Axis]]^2+_15[[#This Row],[Y-Axis]]^2+_15[[#This Row],[X-Axis]]^2)</f>
        <v>1.0000000119042483</v>
      </c>
    </row>
    <row r="13" spans="1:4" x14ac:dyDescent="0.25">
      <c r="A13">
        <v>-4.8746097832918202E-2</v>
      </c>
      <c r="B13">
        <v>-2.20109820365906E-2</v>
      </c>
      <c r="C13">
        <v>-0.99856865406036399</v>
      </c>
      <c r="D13">
        <f>SQRT(_15[[#This Row],[Z-Axis]]^2+_15[[#This Row],[Y-Axis]]^2+_15[[#This Row],[X-Axis]]^2)</f>
        <v>1.0000000111280392</v>
      </c>
    </row>
    <row r="14" spans="1:4" x14ac:dyDescent="0.25">
      <c r="A14">
        <v>-4.8605162650346798E-2</v>
      </c>
      <c r="B14">
        <v>-2.18172706663609E-2</v>
      </c>
      <c r="C14">
        <v>-0.99857974052429199</v>
      </c>
      <c r="D14">
        <f>SQRT(_15[[#This Row],[Z-Axis]]^2+_15[[#This Row],[Y-Axis]]^2+_15[[#This Row],[X-Axis]]^2)</f>
        <v>0.99999997666057883</v>
      </c>
    </row>
    <row r="15" spans="1:4" x14ac:dyDescent="0.25">
      <c r="A15">
        <v>-4.87486161291599E-2</v>
      </c>
      <c r="B15">
        <v>-2.1828295662999202E-2</v>
      </c>
      <c r="C15">
        <v>-0.99857252836227395</v>
      </c>
      <c r="D15">
        <f>SQRT(_15[[#This Row],[Z-Axis]]^2+_15[[#This Row],[Y-Axis]]^2+_15[[#This Row],[X-Axis]]^2)</f>
        <v>0.99999999823294194</v>
      </c>
    </row>
    <row r="16" spans="1:4" x14ac:dyDescent="0.25">
      <c r="A16">
        <v>-4.9207396805286401E-2</v>
      </c>
      <c r="B16">
        <v>-2.1893091499805398E-2</v>
      </c>
      <c r="C16">
        <v>-0.99854862689971902</v>
      </c>
      <c r="D16">
        <f>SQRT(_15[[#This Row],[Z-Axis]]^2+_15[[#This Row],[Y-Axis]]^2+_15[[#This Row],[X-Axis]]^2)</f>
        <v>1.0000000178195427</v>
      </c>
    </row>
    <row r="17" spans="1:4" x14ac:dyDescent="0.25">
      <c r="A17">
        <v>-4.9026131629943799E-2</v>
      </c>
      <c r="B17">
        <v>-2.19408944249153E-2</v>
      </c>
      <c r="C17">
        <v>-0.99855649471283003</v>
      </c>
      <c r="D17">
        <f>SQRT(_15[[#This Row],[Z-Axis]]^2+_15[[#This Row],[Y-Axis]]^2+_15[[#This Row],[X-Axis]]^2)</f>
        <v>1.0000000187819678</v>
      </c>
    </row>
    <row r="18" spans="1:4" x14ac:dyDescent="0.25">
      <c r="A18">
        <v>-4.8973686993122101E-2</v>
      </c>
      <c r="B18">
        <v>-2.20782645046711E-2</v>
      </c>
      <c r="C18">
        <v>-0.99855601787567105</v>
      </c>
      <c r="D18">
        <f>SQRT(_15[[#This Row],[Z-Axis]]^2+_15[[#This Row],[Y-Axis]]^2+_15[[#This Row],[X-Axis]]^2)</f>
        <v>0.99999999630847802</v>
      </c>
    </row>
    <row r="19" spans="1:4" x14ac:dyDescent="0.25">
      <c r="A19">
        <v>-4.90982495248318E-2</v>
      </c>
      <c r="B19">
        <v>-2.1956464275717701E-2</v>
      </c>
      <c r="C19">
        <v>-0.99855256080627397</v>
      </c>
      <c r="D19">
        <f>SQRT(_15[[#This Row],[Z-Axis]]^2+_15[[#This Row],[Y-Axis]]^2+_15[[#This Row],[X-Axis]]^2)</f>
        <v>0.99999997056133005</v>
      </c>
    </row>
    <row r="20" spans="1:4" x14ac:dyDescent="0.25">
      <c r="A20">
        <v>-4.9107275903224903E-2</v>
      </c>
      <c r="B20">
        <v>-2.22404953092337E-2</v>
      </c>
      <c r="C20">
        <v>-0.99854588508606001</v>
      </c>
      <c r="D20">
        <f>SQRT(_15[[#This Row],[Z-Axis]]^2+_15[[#This Row],[Y-Axis]]^2+_15[[#This Row],[X-Axis]]^2)</f>
        <v>1.0000000244002689</v>
      </c>
    </row>
    <row r="21" spans="1:4" x14ac:dyDescent="0.25">
      <c r="A21">
        <v>-4.9050178378820398E-2</v>
      </c>
      <c r="B21">
        <v>-2.2253127768635798E-2</v>
      </c>
      <c r="C21">
        <v>-0.99854838848114003</v>
      </c>
      <c r="D21">
        <f>SQRT(_15[[#This Row],[Z-Axis]]^2+_15[[#This Row],[Y-Axis]]^2+_15[[#This Row],[X-Axis]]^2)</f>
        <v>1.0000000029163816</v>
      </c>
    </row>
    <row r="22" spans="1:4" x14ac:dyDescent="0.25">
      <c r="A22">
        <v>-4.8957630991935702E-2</v>
      </c>
      <c r="B22">
        <v>-2.2446664050221402E-2</v>
      </c>
      <c r="C22">
        <v>-0.99854856729507402</v>
      </c>
      <c r="D22">
        <f>SQRT(_15[[#This Row],[Z-Axis]]^2+_15[[#This Row],[Y-Axis]]^2+_15[[#This Row],[X-Axis]]^2)</f>
        <v>0.99999997180318512</v>
      </c>
    </row>
    <row r="23" spans="1:4" x14ac:dyDescent="0.25">
      <c r="A23">
        <v>-4.9049343913793599E-2</v>
      </c>
      <c r="B23">
        <v>-2.2637281566858299E-2</v>
      </c>
      <c r="C23">
        <v>-0.99853980541229204</v>
      </c>
      <c r="D23">
        <f>SQRT(_15[[#This Row],[Z-Axis]]^2+_15[[#This Row],[Y-Axis]]^2+_15[[#This Row],[X-Axis]]^2)</f>
        <v>1.0000000138239644</v>
      </c>
    </row>
    <row r="24" spans="1:4" x14ac:dyDescent="0.25">
      <c r="A24">
        <v>-4.9014005810022403E-2</v>
      </c>
      <c r="B24">
        <v>-2.2519461810588799E-2</v>
      </c>
      <c r="C24">
        <v>-0.99854421615600597</v>
      </c>
      <c r="D24">
        <f>SQRT(_15[[#This Row],[Z-Axis]]^2+_15[[#This Row],[Y-Axis]]^2+_15[[#This Row],[X-Axis]]^2)</f>
        <v>1.0000000252721977</v>
      </c>
    </row>
    <row r="25" spans="1:4" x14ac:dyDescent="0.25">
      <c r="A25">
        <v>-4.8950299620628399E-2</v>
      </c>
      <c r="B25">
        <v>-2.2595720365643501E-2</v>
      </c>
      <c r="C25">
        <v>-0.99854558706283603</v>
      </c>
      <c r="D25">
        <f>SQRT(_15[[#This Row],[Z-Axis]]^2+_15[[#This Row],[Y-Axis]]^2+_15[[#This Row],[X-Axis]]^2)</f>
        <v>0.99999999392722771</v>
      </c>
    </row>
    <row r="26" spans="1:4" x14ac:dyDescent="0.25">
      <c r="A26">
        <v>-4.8692990094423301E-2</v>
      </c>
      <c r="B26">
        <v>-2.2817939519882199E-2</v>
      </c>
      <c r="C26">
        <v>-0.99855309724807695</v>
      </c>
      <c r="D26">
        <f>SQRT(_15[[#This Row],[Z-Axis]]^2+_15[[#This Row],[Y-Axis]]^2+_15[[#This Row],[X-Axis]]^2)</f>
        <v>0.99999997683599773</v>
      </c>
    </row>
    <row r="27" spans="1:4" x14ac:dyDescent="0.25">
      <c r="A27">
        <v>-4.8691291362047202E-2</v>
      </c>
      <c r="B27">
        <v>-2.3279905319213898E-2</v>
      </c>
      <c r="C27">
        <v>-0.99854254722595204</v>
      </c>
      <c r="D27">
        <f>SQRT(_15[[#This Row],[Z-Axis]]^2+_15[[#This Row],[Y-Axis]]^2+_15[[#This Row],[X-Axis]]^2)</f>
        <v>1.0000000072333339</v>
      </c>
    </row>
    <row r="28" spans="1:4" x14ac:dyDescent="0.25">
      <c r="A28">
        <v>-4.8796728253364598E-2</v>
      </c>
      <c r="B28">
        <v>-2.3515745997428901E-2</v>
      </c>
      <c r="C28">
        <v>-0.99853187799453702</v>
      </c>
      <c r="D28">
        <f>SQRT(_15[[#This Row],[Z-Axis]]^2+_15[[#This Row],[Y-Axis]]^2+_15[[#This Row],[X-Axis]]^2)</f>
        <v>1.0000000111846725</v>
      </c>
    </row>
    <row r="29" spans="1:4" x14ac:dyDescent="0.25">
      <c r="A29">
        <v>-4.8838291317224503E-2</v>
      </c>
      <c r="B29">
        <v>-2.3784985765814799E-2</v>
      </c>
      <c r="C29">
        <v>-0.99852347373962402</v>
      </c>
      <c r="D29">
        <f>SQRT(_15[[#This Row],[Z-Axis]]^2+_15[[#This Row],[Y-Axis]]^2+_15[[#This Row],[X-Axis]]^2)</f>
        <v>1.0000000159278557</v>
      </c>
    </row>
    <row r="30" spans="1:4" x14ac:dyDescent="0.25">
      <c r="A30">
        <v>-4.8788182437419898E-2</v>
      </c>
      <c r="B30">
        <v>-2.3725619539618499E-2</v>
      </c>
      <c r="C30">
        <v>-0.99852734804153398</v>
      </c>
      <c r="D30">
        <f>SQRT(_15[[#This Row],[Z-Axis]]^2+_15[[#This Row],[Y-Axis]]^2+_15[[#This Row],[X-Axis]]^2)</f>
        <v>1.0000000282774719</v>
      </c>
    </row>
    <row r="31" spans="1:4" x14ac:dyDescent="0.25">
      <c r="A31">
        <v>-4.8765681684017202E-2</v>
      </c>
      <c r="B31">
        <v>-2.3806901648640601E-2</v>
      </c>
      <c r="C31">
        <v>-0.99852651357650801</v>
      </c>
      <c r="D31">
        <f>SQRT(_15[[#This Row],[Z-Axis]]^2+_15[[#This Row],[Y-Axis]]^2+_15[[#This Row],[X-Axis]]^2)</f>
        <v>1.0000000292957352</v>
      </c>
    </row>
    <row r="32" spans="1:4" x14ac:dyDescent="0.25">
      <c r="A32">
        <v>-4.8840738832950599E-2</v>
      </c>
      <c r="B32">
        <v>-2.3980585858225802E-2</v>
      </c>
      <c r="C32">
        <v>-0.99851864576339699</v>
      </c>
      <c r="D32">
        <f>SQRT(_15[[#This Row],[Z-Axis]]^2+_15[[#This Row],[Y-Axis]]^2+_15[[#This Row],[X-Axis]]^2)</f>
        <v>0.99999998610251017</v>
      </c>
    </row>
    <row r="33" spans="1:4" x14ac:dyDescent="0.25">
      <c r="A33">
        <v>-4.89494018256664E-2</v>
      </c>
      <c r="B33">
        <v>-2.39051766693592E-2</v>
      </c>
      <c r="C33">
        <v>-0.99851512908935602</v>
      </c>
      <c r="D33">
        <f>SQRT(_15[[#This Row],[Z-Axis]]^2+_15[[#This Row],[Y-Axis]]^2+_15[[#This Row],[X-Axis]]^2)</f>
        <v>0.99999998221550845</v>
      </c>
    </row>
    <row r="34" spans="1:4" x14ac:dyDescent="0.25">
      <c r="A34">
        <v>-4.9024850130081198E-2</v>
      </c>
      <c r="B34">
        <v>-2.3773251101374598E-2</v>
      </c>
      <c r="C34">
        <v>-0.99851459264755205</v>
      </c>
      <c r="D34">
        <f>SQRT(_15[[#This Row],[Z-Axis]]^2+_15[[#This Row],[Y-Axis]]^2+_15[[#This Row],[X-Axis]]^2)</f>
        <v>0.99999999756415636</v>
      </c>
    </row>
    <row r="35" spans="1:4" x14ac:dyDescent="0.25">
      <c r="A35">
        <v>-4.9113895744085298E-2</v>
      </c>
      <c r="B35">
        <v>-2.36026849597692E-2</v>
      </c>
      <c r="C35">
        <v>-0.99851429462432895</v>
      </c>
      <c r="D35">
        <f>SQRT(_15[[#This Row],[Z-Axis]]^2+_15[[#This Row],[Y-Axis]]^2+_15[[#This Row],[X-Axis]]^2)</f>
        <v>1.0000000290307958</v>
      </c>
    </row>
    <row r="36" spans="1:4" x14ac:dyDescent="0.25">
      <c r="A36">
        <v>-4.8972729593515403E-2</v>
      </c>
      <c r="B36">
        <v>-2.3478358983993499E-2</v>
      </c>
      <c r="C36">
        <v>-0.998524129390717</v>
      </c>
      <c r="D36">
        <f>SQRT(_15[[#This Row],[Z-Axis]]^2+_15[[#This Row],[Y-Axis]]^2+_15[[#This Row],[X-Axis]]^2)</f>
        <v>0.99999999927995509</v>
      </c>
    </row>
    <row r="37" spans="1:4" x14ac:dyDescent="0.25">
      <c r="A37">
        <v>-4.9063235521316501E-2</v>
      </c>
      <c r="B37">
        <v>-2.3417649790644601E-2</v>
      </c>
      <c r="C37">
        <v>-0.99852108955383301</v>
      </c>
      <c r="D37">
        <f>SQRT(_15[[#This Row],[Z-Axis]]^2+_15[[#This Row],[Y-Axis]]^2+_15[[#This Row],[X-Axis]]^2)</f>
        <v>0.9999999768426554</v>
      </c>
    </row>
    <row r="38" spans="1:4" x14ac:dyDescent="0.25">
      <c r="A38">
        <v>-4.9030140042305E-2</v>
      </c>
      <c r="B38">
        <v>-2.3206636309623701E-2</v>
      </c>
      <c r="C38">
        <v>-0.99852764606475797</v>
      </c>
      <c r="D38">
        <f>SQRT(_15[[#This Row],[Z-Axis]]^2+_15[[#This Row],[Y-Axis]]^2+_15[[#This Row],[X-Axis]]^2)</f>
        <v>0.99999998127850065</v>
      </c>
    </row>
    <row r="39" spans="1:4" x14ac:dyDescent="0.25">
      <c r="A39">
        <v>-4.9074679613113403E-2</v>
      </c>
      <c r="B39">
        <v>-2.3131135851144801E-2</v>
      </c>
      <c r="C39">
        <v>-0.99852722883224498</v>
      </c>
      <c r="D39">
        <f>SQRT(_15[[#This Row],[Z-Axis]]^2+_15[[#This Row],[Y-Axis]]^2+_15[[#This Row],[X-Axis]]^2)</f>
        <v>1.0000000001721481</v>
      </c>
    </row>
    <row r="40" spans="1:4" x14ac:dyDescent="0.25">
      <c r="A40">
        <v>-4.9076128751039498E-2</v>
      </c>
      <c r="B40">
        <v>-2.3007757961749999E-2</v>
      </c>
      <c r="C40">
        <v>-0.99853003025054898</v>
      </c>
      <c r="D40">
        <f>SQRT(_15[[#This Row],[Z-Axis]]^2+_15[[#This Row],[Y-Axis]]^2+_15[[#This Row],[X-Axis]]^2)</f>
        <v>1.0000000223258885</v>
      </c>
    </row>
    <row r="41" spans="1:4" x14ac:dyDescent="0.25">
      <c r="A41">
        <v>-4.9172617495060002E-2</v>
      </c>
      <c r="B41">
        <v>-2.2958107292652099E-2</v>
      </c>
      <c r="C41">
        <v>-0.99852639436721802</v>
      </c>
      <c r="D41">
        <f>SQRT(_15[[#This Row],[Z-Axis]]^2+_15[[#This Row],[Y-Axis]]^2+_15[[#This Row],[X-Axis]]^2)</f>
        <v>0.99999999062488665</v>
      </c>
    </row>
    <row r="42" spans="1:4" x14ac:dyDescent="0.25">
      <c r="A42">
        <v>-4.8941556364297902E-2</v>
      </c>
      <c r="B42">
        <v>-2.3063724860549001E-2</v>
      </c>
      <c r="C42">
        <v>-0.99853533506393399</v>
      </c>
      <c r="D42">
        <f>SQRT(_15[[#This Row],[Z-Axis]]^2+_15[[#This Row],[Y-Axis]]^2+_15[[#This Row],[X-Axis]]^2)</f>
        <v>1.0000000133575229</v>
      </c>
    </row>
    <row r="43" spans="1:4" x14ac:dyDescent="0.25">
      <c r="A43">
        <v>-4.9298170953989001E-2</v>
      </c>
      <c r="B43">
        <v>-2.3002786561846698E-2</v>
      </c>
      <c r="C43">
        <v>-0.99851918220519997</v>
      </c>
      <c r="D43">
        <f>SQRT(_15[[#This Row],[Z-Axis]]^2+_15[[#This Row],[Y-Axis]]^2+_15[[#This Row],[X-Axis]]^2)</f>
        <v>0.99999999754037994</v>
      </c>
    </row>
    <row r="44" spans="1:4" x14ac:dyDescent="0.25">
      <c r="A44">
        <v>-4.9333754926919902E-2</v>
      </c>
      <c r="B44">
        <v>-2.2684194147586802E-2</v>
      </c>
      <c r="C44">
        <v>-0.99852472543716397</v>
      </c>
      <c r="D44">
        <f>SQRT(_15[[#This Row],[Z-Axis]]^2+_15[[#This Row],[Y-Axis]]^2+_15[[#This Row],[X-Axis]]^2)</f>
        <v>1.0000000096743391</v>
      </c>
    </row>
    <row r="45" spans="1:4" x14ac:dyDescent="0.25">
      <c r="A45">
        <v>-4.9543663859367398E-2</v>
      </c>
      <c r="B45">
        <v>-2.27621849626303E-2</v>
      </c>
      <c r="C45">
        <v>-0.99851256608963002</v>
      </c>
      <c r="D45">
        <f>SQRT(_15[[#This Row],[Z-Axis]]^2+_15[[#This Row],[Y-Axis]]^2+_15[[#This Row],[X-Axis]]^2)</f>
        <v>1.0000000181658901</v>
      </c>
    </row>
    <row r="46" spans="1:4" x14ac:dyDescent="0.25">
      <c r="A46">
        <v>-4.9642466008663198E-2</v>
      </c>
      <c r="B46">
        <v>-2.2721204906702E-2</v>
      </c>
      <c r="C46">
        <v>-0.99850857257842995</v>
      </c>
      <c r="D46">
        <f>SQRT(_15[[#This Row],[Z-Axis]]^2+_15[[#This Row],[Y-Axis]]^2+_15[[#This Row],[X-Axis]]^2)</f>
        <v>0.99999999854822363</v>
      </c>
    </row>
    <row r="47" spans="1:4" x14ac:dyDescent="0.25">
      <c r="A47">
        <v>-4.9944136291742297E-2</v>
      </c>
      <c r="B47">
        <v>-2.27227713912725E-2</v>
      </c>
      <c r="C47">
        <v>-0.998493492603302</v>
      </c>
      <c r="D47">
        <f>SQRT(_15[[#This Row],[Z-Axis]]^2+_15[[#This Row],[Y-Axis]]^2+_15[[#This Row],[X-Axis]]^2)</f>
        <v>0.99999999793038419</v>
      </c>
    </row>
    <row r="48" spans="1:4" x14ac:dyDescent="0.25">
      <c r="A48">
        <v>-4.9830205738544499E-2</v>
      </c>
      <c r="B48">
        <v>-2.27999798953533E-2</v>
      </c>
      <c r="C48">
        <v>-0.99849742650985696</v>
      </c>
      <c r="D48">
        <f>SQRT(_15[[#This Row],[Z-Axis]]^2+_15[[#This Row],[Y-Axis]]^2+_15[[#This Row],[X-Axis]]^2)</f>
        <v>0.99999999961699071</v>
      </c>
    </row>
    <row r="49" spans="1:4" x14ac:dyDescent="0.25">
      <c r="A49">
        <v>-4.9677189439535099E-2</v>
      </c>
      <c r="B49">
        <v>-2.2790670394897499E-2</v>
      </c>
      <c r="C49">
        <v>-0.99850523471832298</v>
      </c>
      <c r="D49">
        <f>SQRT(_15[[#This Row],[Z-Axis]]^2+_15[[#This Row],[Y-Axis]]^2+_15[[#This Row],[X-Axis]]^2)</f>
        <v>0.99999997078377634</v>
      </c>
    </row>
    <row r="50" spans="1:4" x14ac:dyDescent="0.25">
      <c r="A50">
        <v>-4.9695104360580403E-2</v>
      </c>
      <c r="B50">
        <v>-2.2778812795877498E-2</v>
      </c>
      <c r="C50">
        <v>-0.998504638671875</v>
      </c>
      <c r="D50">
        <f>SQRT(_15[[#This Row],[Z-Axis]]^2+_15[[#This Row],[Y-Axis]]^2+_15[[#This Row],[X-Axis]]^2)</f>
        <v>0.99999999557952512</v>
      </c>
    </row>
    <row r="51" spans="1:4" x14ac:dyDescent="0.25">
      <c r="A51">
        <v>-4.9462672322988503E-2</v>
      </c>
      <c r="B51">
        <v>-2.28462871164083E-2</v>
      </c>
      <c r="C51">
        <v>-0.99851465225219704</v>
      </c>
      <c r="D51">
        <f>SQRT(_15[[#This Row],[Z-Axis]]^2+_15[[#This Row],[Y-Axis]]^2+_15[[#This Row],[X-Axis]]^2)</f>
        <v>1.0000000097753312</v>
      </c>
    </row>
    <row r="52" spans="1:4" x14ac:dyDescent="0.25">
      <c r="A52">
        <v>-4.9453143030405003E-2</v>
      </c>
      <c r="B52">
        <v>-2.29028109461069E-2</v>
      </c>
      <c r="C52">
        <v>-0.99851381778716997</v>
      </c>
      <c r="D52">
        <f>SQRT(_15[[#This Row],[Z-Axis]]^2+_15[[#This Row],[Y-Axis]]^2+_15[[#This Row],[X-Axis]]^2)</f>
        <v>0.99999999820836416</v>
      </c>
    </row>
    <row r="53" spans="1:4" x14ac:dyDescent="0.25">
      <c r="A53">
        <v>-4.9482103437185301E-2</v>
      </c>
      <c r="B53">
        <v>-2.2936217486858399E-2</v>
      </c>
      <c r="C53">
        <v>-0.99851161241531405</v>
      </c>
      <c r="D53">
        <f>SQRT(_15[[#This Row],[Z-Axis]]^2+_15[[#This Row],[Y-Axis]]^2+_15[[#This Row],[X-Axis]]^2)</f>
        <v>0.99999999438070153</v>
      </c>
    </row>
    <row r="54" spans="1:4" x14ac:dyDescent="0.25">
      <c r="A54">
        <v>-4.9487050622701603E-2</v>
      </c>
      <c r="B54">
        <v>-2.29421705007553E-2</v>
      </c>
      <c r="C54">
        <v>-0.99851125478744496</v>
      </c>
      <c r="D54">
        <f>SQRT(_15[[#This Row],[Z-Axis]]^2+_15[[#This Row],[Y-Axis]]^2+_15[[#This Row],[X-Axis]]^2)</f>
        <v>1.0000000186519085</v>
      </c>
    </row>
    <row r="55" spans="1:4" x14ac:dyDescent="0.25">
      <c r="A55">
        <v>-4.9637202173471402E-2</v>
      </c>
      <c r="B55">
        <v>-2.2942833602428402E-2</v>
      </c>
      <c r="C55">
        <v>-0.99850374460220304</v>
      </c>
      <c r="D55">
        <f>SQRT(_15[[#This Row],[Z-Axis]]^2+_15[[#This Row],[Y-Axis]]^2+_15[[#This Row],[X-Axis]]^2)</f>
        <v>0.9999999767189699</v>
      </c>
    </row>
    <row r="56" spans="1:4" x14ac:dyDescent="0.25">
      <c r="A56">
        <v>-4.9726687371730798E-2</v>
      </c>
      <c r="B56">
        <v>-2.27383449673653E-2</v>
      </c>
      <c r="C56">
        <v>-0.99850398302078203</v>
      </c>
      <c r="D56">
        <f>SQRT(_15[[#This Row],[Z-Axis]]^2+_15[[#This Row],[Y-Axis]]^2+_15[[#This Row],[X-Axis]]^2)</f>
        <v>0.9999999899385934</v>
      </c>
    </row>
    <row r="57" spans="1:4" x14ac:dyDescent="0.25">
      <c r="A57">
        <v>-4.6065907925367397E-2</v>
      </c>
      <c r="B57">
        <v>-2.9675887897610699E-2</v>
      </c>
      <c r="C57">
        <v>-0.99849748611450195</v>
      </c>
      <c r="D57">
        <f>SQRT(_15[[#This Row],[Z-Axis]]^2+_15[[#This Row],[Y-Axis]]^2+_15[[#This Row],[X-Axis]]^2)</f>
        <v>0.99999997798623974</v>
      </c>
    </row>
    <row r="58" spans="1:4" x14ac:dyDescent="0.25">
      <c r="A58">
        <v>-4.5482654124498402E-2</v>
      </c>
      <c r="B58">
        <v>-2.8660710901021999E-2</v>
      </c>
      <c r="C58">
        <v>-0.99855387210846003</v>
      </c>
      <c r="D58">
        <f>SQRT(_15[[#This Row],[Z-Axis]]^2+_15[[#This Row],[Y-Axis]]^2+_15[[#This Row],[X-Axis]]^2)</f>
        <v>0.99999997183917932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topLeftCell="A16" zoomScale="70" zoomScaleNormal="70" workbookViewId="0">
      <selection activeCell="F37" sqref="F37"/>
    </sheetView>
  </sheetViews>
  <sheetFormatPr defaultRowHeight="15" x14ac:dyDescent="0.25"/>
  <cols>
    <col min="3" max="3" width="9.42578125" bestFit="1" customWidth="1"/>
    <col min="4" max="4" width="31.85546875" bestFit="1" customWidth="1"/>
    <col min="5" max="5" width="20" customWidth="1"/>
    <col min="6" max="6" width="24.5703125" customWidth="1"/>
    <col min="7" max="7" width="20.28515625" customWidth="1"/>
    <col min="8" max="8" width="14.42578125" customWidth="1"/>
  </cols>
  <sheetData>
    <row r="1" spans="2:7" x14ac:dyDescent="0.25">
      <c r="B1" t="s">
        <v>4</v>
      </c>
      <c r="C1" t="s">
        <v>5</v>
      </c>
      <c r="D1" t="s">
        <v>6</v>
      </c>
      <c r="E1" s="2" t="s">
        <v>7</v>
      </c>
      <c r="F1" s="2" t="s">
        <v>8</v>
      </c>
      <c r="G1" s="2" t="s">
        <v>9</v>
      </c>
    </row>
    <row r="2" spans="2:7" x14ac:dyDescent="0.25">
      <c r="B2">
        <f>_xlfn.STDEV.S(_1[Kolumna1])/SQRT(38)</f>
        <v>3.0133613443371406E-9</v>
      </c>
      <c r="C2">
        <v>443</v>
      </c>
      <c r="D2" s="1">
        <f>AVERAGE(_1[Kolumna1])</f>
        <v>0.99999999922982163</v>
      </c>
      <c r="E2" s="3">
        <f>$E$20+(-3.086*(10^-6))*C2</f>
        <v>9.7906001698801131</v>
      </c>
      <c r="F2" s="3">
        <f>D2*9.81</f>
        <v>9.8099999924445509</v>
      </c>
      <c r="G2" s="3">
        <f>9.81*B2</f>
        <v>2.956107478794735E-8</v>
      </c>
    </row>
    <row r="3" spans="2:7" x14ac:dyDescent="0.25">
      <c r="B3">
        <f>_xlfn.STDEV.S(_2[Kolumna1])/SQRT(46)</f>
        <v>2.4660348112135465E-9</v>
      </c>
      <c r="C3">
        <v>481</v>
      </c>
      <c r="D3" s="1">
        <f>AVERAGE(_2[Kolumna1])</f>
        <v>0.99999999730807798</v>
      </c>
      <c r="E3" s="3">
        <f t="shared" ref="E3:E16" si="0">$E$20+(-3.086*(10^-6))*C3</f>
        <v>9.7904829018801127</v>
      </c>
      <c r="F3" s="3">
        <f t="shared" ref="F3:F16" si="1">D3*9.81</f>
        <v>9.8099999735922463</v>
      </c>
      <c r="G3" s="3">
        <f t="shared" ref="G3:G16" si="2">9.81*B3</f>
        <v>2.4191801498004894E-8</v>
      </c>
    </row>
    <row r="4" spans="2:7" x14ac:dyDescent="0.25">
      <c r="B4">
        <f>_xlfn.STDEV.S(_3[Kolumna1])/SQRT(37)</f>
        <v>2.720705851020624E-9</v>
      </c>
      <c r="C4">
        <v>502</v>
      </c>
      <c r="D4" s="1">
        <f>AVERAGE(_3[Kolumna1])</f>
        <v>1.0000000013955983</v>
      </c>
      <c r="E4" s="3">
        <f t="shared" si="0"/>
        <v>9.7904180958801117</v>
      </c>
      <c r="F4" s="3">
        <f t="shared" si="1"/>
        <v>9.8100000136908196</v>
      </c>
      <c r="G4" s="3">
        <f t="shared" si="2"/>
        <v>2.6690124398512322E-8</v>
      </c>
    </row>
    <row r="5" spans="2:7" x14ac:dyDescent="0.25">
      <c r="B5">
        <f>_xlfn.STDEV.S(_4[Kolumna1])/SQRT(45)</f>
        <v>2.2013458732556097E-9</v>
      </c>
      <c r="C5">
        <v>532</v>
      </c>
      <c r="D5" s="1">
        <f>AVERAGE(_4[Kolumna1])</f>
        <v>1.0000000005346432</v>
      </c>
      <c r="E5" s="3">
        <f t="shared" si="0"/>
        <v>9.790325515880113</v>
      </c>
      <c r="F5" s="3">
        <f t="shared" si="1"/>
        <v>9.8100000052448504</v>
      </c>
      <c r="G5" s="3">
        <f t="shared" si="2"/>
        <v>2.1595203016637531E-8</v>
      </c>
    </row>
    <row r="6" spans="2:7" x14ac:dyDescent="0.25">
      <c r="B6">
        <f>_xlfn.STDEV.S(_5[Kolumna1])/SQRT(62)</f>
        <v>2.1035180462797407E-9</v>
      </c>
      <c r="C6">
        <v>544</v>
      </c>
      <c r="D6" s="1">
        <f>AVERAGE(_5[Kolumna1])</f>
        <v>0.99999999847008791</v>
      </c>
      <c r="E6" s="3">
        <f t="shared" si="0"/>
        <v>9.7902884838801132</v>
      </c>
      <c r="F6" s="3">
        <f t="shared" si="1"/>
        <v>9.8099999849915633</v>
      </c>
      <c r="G6" s="3">
        <f t="shared" si="2"/>
        <v>2.0635512034004257E-8</v>
      </c>
    </row>
    <row r="7" spans="2:7" x14ac:dyDescent="0.25">
      <c r="B7">
        <f>_xlfn.STDEV.S(_6[Kolumna1])/SQRT(40)</f>
        <v>2.5763109497254419E-9</v>
      </c>
      <c r="C7">
        <v>561</v>
      </c>
      <c r="D7" s="1">
        <f>AVERAGE(_6[Kolumna1])</f>
        <v>1.0000000013692696</v>
      </c>
      <c r="E7" s="3">
        <f t="shared" si="0"/>
        <v>9.7902360218801121</v>
      </c>
      <c r="F7" s="3">
        <f t="shared" si="1"/>
        <v>9.8100000134325356</v>
      </c>
      <c r="G7" s="3">
        <f t="shared" si="2"/>
        <v>2.5273610416806586E-8</v>
      </c>
    </row>
    <row r="8" spans="2:7" x14ac:dyDescent="0.25">
      <c r="B8">
        <f>_xlfn.STDEV.S(_7[Kolumna1])/SQRT(43)</f>
        <v>2.8110718211836836E-9</v>
      </c>
      <c r="C8">
        <v>580</v>
      </c>
      <c r="D8" s="1">
        <f>AVERAGE(_7[Kolumna1])</f>
        <v>1.0000000025031011</v>
      </c>
      <c r="E8" s="3">
        <f t="shared" si="0"/>
        <v>9.7901773878801119</v>
      </c>
      <c r="F8" s="3">
        <f t="shared" si="1"/>
        <v>9.8100000245554213</v>
      </c>
      <c r="G8" s="3">
        <f t="shared" si="2"/>
        <v>2.7576614565811936E-8</v>
      </c>
    </row>
    <row r="9" spans="2:7" x14ac:dyDescent="0.25">
      <c r="B9">
        <f>_xlfn.STDEV.S(_8[Kolumna1])/SQRT(47)</f>
        <v>2.6560069069851925E-9</v>
      </c>
      <c r="C9">
        <v>582</v>
      </c>
      <c r="D9" s="1">
        <f>AVERAGE(_8[Kolumna1])</f>
        <v>1.0000000021262143</v>
      </c>
      <c r="E9" s="3">
        <f t="shared" si="0"/>
        <v>9.7901712158801129</v>
      </c>
      <c r="F9" s="3">
        <f t="shared" si="1"/>
        <v>9.8100000208581637</v>
      </c>
      <c r="G9" s="3">
        <f t="shared" si="2"/>
        <v>2.605542775752474E-8</v>
      </c>
    </row>
    <row r="10" spans="2:7" x14ac:dyDescent="0.25">
      <c r="B10">
        <f>_xlfn.STDEV.S(_9[Kolumna1])/SQRT(47)</f>
        <v>2.5078965634844888E-9</v>
      </c>
      <c r="C10">
        <v>607</v>
      </c>
      <c r="D10" s="1">
        <f>AVERAGE(_9[Kolumna1])</f>
        <v>1.0000000002336844</v>
      </c>
      <c r="E10" s="3">
        <f t="shared" si="0"/>
        <v>9.7900940658801119</v>
      </c>
      <c r="F10" s="3">
        <f t="shared" si="1"/>
        <v>9.8100000022924441</v>
      </c>
      <c r="G10" s="3">
        <f t="shared" si="2"/>
        <v>2.4602465287782835E-8</v>
      </c>
    </row>
    <row r="11" spans="2:7" x14ac:dyDescent="0.25">
      <c r="B11">
        <f>_xlfn.STDEV.S(_10[Kolumna1])/SQRT(45)</f>
        <v>2.4576473213688393E-9</v>
      </c>
      <c r="C11">
        <v>654</v>
      </c>
      <c r="D11" s="1">
        <f>AVERAGE(_10[Kolumna1])</f>
        <v>1.0000000010450663</v>
      </c>
      <c r="E11" s="3">
        <f t="shared" si="0"/>
        <v>9.7899490238801121</v>
      </c>
      <c r="F11" s="3">
        <f t="shared" si="1"/>
        <v>9.8100000102521001</v>
      </c>
      <c r="G11" s="3">
        <f t="shared" si="2"/>
        <v>2.4109520222628315E-8</v>
      </c>
    </row>
    <row r="12" spans="2:7" x14ac:dyDescent="0.25">
      <c r="B12">
        <f>_xlfn.STDEV.S(_11[Kolumna1])/SQRT(24)</f>
        <v>3.9502121790535333E-9</v>
      </c>
      <c r="C12">
        <v>667</v>
      </c>
      <c r="D12" s="1">
        <f>AVERAGE(_11[Kolumna1])</f>
        <v>0.99999999492080704</v>
      </c>
      <c r="E12" s="3">
        <f t="shared" si="0"/>
        <v>9.7899089058801128</v>
      </c>
      <c r="F12" s="3">
        <f t="shared" si="1"/>
        <v>9.8099999501731183</v>
      </c>
      <c r="G12" s="3">
        <f t="shared" si="2"/>
        <v>3.8751581476515164E-8</v>
      </c>
    </row>
    <row r="13" spans="2:7" x14ac:dyDescent="0.25">
      <c r="B13">
        <f>_xlfn.STDEV.S(_12[Kolumna1])/SQRT(39)</f>
        <v>2.2376986922310476E-9</v>
      </c>
      <c r="C13">
        <v>689</v>
      </c>
      <c r="D13" s="1">
        <f>AVERAGE(_12[Kolumna1])</f>
        <v>0.99999999772358983</v>
      </c>
      <c r="E13" s="3">
        <f t="shared" si="0"/>
        <v>9.7898410138801122</v>
      </c>
      <c r="F13" s="3">
        <f t="shared" si="1"/>
        <v>9.8099999776684168</v>
      </c>
      <c r="G13" s="3">
        <f t="shared" si="2"/>
        <v>2.1951824170786579E-8</v>
      </c>
    </row>
    <row r="14" spans="2:7" x14ac:dyDescent="0.25">
      <c r="B14">
        <f>_xlfn.STDEV.S(_13[Kolumna1])/SQRT(50)</f>
        <v>2.494549175822536E-9</v>
      </c>
      <c r="C14">
        <v>717</v>
      </c>
      <c r="D14" s="1">
        <f>AVERAGE(_13[Kolumna1])</f>
        <v>0.99999999602912171</v>
      </c>
      <c r="E14" s="3">
        <f t="shared" si="0"/>
        <v>9.7897546058801126</v>
      </c>
      <c r="F14" s="3">
        <f t="shared" si="1"/>
        <v>9.8099999610456852</v>
      </c>
      <c r="G14" s="3">
        <f t="shared" si="2"/>
        <v>2.447152741481908E-8</v>
      </c>
    </row>
    <row r="15" spans="2:7" x14ac:dyDescent="0.25">
      <c r="B15">
        <f>_xlfn.STDEV.S(_14[Kolumna1])/SQRT(89)</f>
        <v>1.7880564611702756E-9</v>
      </c>
      <c r="C15">
        <v>732</v>
      </c>
      <c r="D15" s="1">
        <f>AVERAGE(_14[Kolumna1])</f>
        <v>1.0000000050302609</v>
      </c>
      <c r="E15" s="3">
        <f t="shared" si="0"/>
        <v>9.7897083158801124</v>
      </c>
      <c r="F15" s="3">
        <f t="shared" si="1"/>
        <v>9.8100000493468595</v>
      </c>
      <c r="G15" s="3">
        <f t="shared" si="2"/>
        <v>1.7540833884080403E-8</v>
      </c>
    </row>
    <row r="16" spans="2:7" x14ac:dyDescent="0.25">
      <c r="B16">
        <f>_xlfn.STDEV.S(_15[Kolumna1])/SQRT(57)</f>
        <v>2.2291511831487926E-9</v>
      </c>
      <c r="C16">
        <v>739</v>
      </c>
      <c r="D16" s="1">
        <f>AVERAGE(_15[Kolumna1])</f>
        <v>1.0000000007751502</v>
      </c>
      <c r="E16" s="3">
        <f t="shared" si="0"/>
        <v>9.789686713880112</v>
      </c>
      <c r="F16" s="3">
        <f t="shared" si="1"/>
        <v>9.8100000076042235</v>
      </c>
      <c r="G16" s="3">
        <f t="shared" si="2"/>
        <v>2.1867973106689658E-8</v>
      </c>
    </row>
    <row r="17" spans="4:7" x14ac:dyDescent="0.25">
      <c r="G17" s="3">
        <f>AVERAGE(G2:G16)</f>
        <v>2.499167293590344E-8</v>
      </c>
    </row>
    <row r="19" spans="4:7" x14ac:dyDescent="0.25">
      <c r="D19" t="s">
        <v>10</v>
      </c>
      <c r="E19" t="s">
        <v>11</v>
      </c>
    </row>
    <row r="20" spans="4:7" x14ac:dyDescent="0.25">
      <c r="D20">
        <v>49.771000000000001</v>
      </c>
      <c r="E20">
        <f>9.780327*(1+0.0053024*SIN(D20)^2-0.0000058*SIN(2*D20)^2)</f>
        <v>9.7919672678801124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1EE1-D478-4EF8-8CEC-A3CAAE6CCC1E}">
  <dimension ref="A1:D47"/>
  <sheetViews>
    <sheetView topLeftCell="D26"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-7.2361402213573497E-2</v>
      </c>
      <c r="B2">
        <v>3.8129471242427798E-2</v>
      </c>
      <c r="C2">
        <v>-0.99664938449859597</v>
      </c>
      <c r="D2">
        <f>SQRT(_2[[#This Row],[Z-Axis]]^2+_2[[#This Row],[Y-Axis]]^2+_2[[#This Row],[X-Axis]]^2)</f>
        <v>1.0000000123644859</v>
      </c>
    </row>
    <row r="3" spans="1:4" x14ac:dyDescent="0.25">
      <c r="A3">
        <v>-7.2726346552372007E-2</v>
      </c>
      <c r="B3">
        <v>3.8215592503547703E-2</v>
      </c>
      <c r="C3">
        <v>-0.99661952257156405</v>
      </c>
      <c r="D3">
        <f>SQRT(_2[[#This Row],[Z-Axis]]^2+_2[[#This Row],[Y-Axis]]^2+_2[[#This Row],[X-Axis]]^2)</f>
        <v>1.0000000128820126</v>
      </c>
    </row>
    <row r="4" spans="1:4" x14ac:dyDescent="0.25">
      <c r="A4">
        <v>-7.2833210229873699E-2</v>
      </c>
      <c r="B4">
        <v>3.8387387990951503E-2</v>
      </c>
      <c r="C4">
        <v>-0.99660509824752797</v>
      </c>
      <c r="D4">
        <f>SQRT(_2[[#This Row],[Z-Axis]]^2+_2[[#This Row],[Y-Axis]]^2+_2[[#This Row],[X-Axis]]^2)</f>
        <v>0.99999999496106085</v>
      </c>
    </row>
    <row r="5" spans="1:4" x14ac:dyDescent="0.25">
      <c r="A5">
        <v>-7.2867020964622498E-2</v>
      </c>
      <c r="B5">
        <v>3.82027477025986E-2</v>
      </c>
      <c r="C5">
        <v>-0.996609747409821</v>
      </c>
      <c r="D5">
        <f>SQRT(_2[[#This Row],[Z-Axis]]^2+_2[[#This Row],[Y-Axis]]^2+_2[[#This Row],[X-Axis]]^2)</f>
        <v>1.000000020654277</v>
      </c>
    </row>
    <row r="6" spans="1:4" x14ac:dyDescent="0.25">
      <c r="A6">
        <v>-7.2797611355781597E-2</v>
      </c>
      <c r="B6">
        <v>3.8281574845313998E-2</v>
      </c>
      <c r="C6">
        <v>-0.99661177396774303</v>
      </c>
      <c r="D6">
        <f>SQRT(_2[[#This Row],[Z-Axis]]^2+_2[[#This Row],[Y-Axis]]^2+_2[[#This Row],[X-Axis]]^2)</f>
        <v>0.99999999960143826</v>
      </c>
    </row>
    <row r="7" spans="1:4" x14ac:dyDescent="0.25">
      <c r="A7">
        <v>-7.2906889021396595E-2</v>
      </c>
      <c r="B7">
        <v>3.8171760737896E-2</v>
      </c>
      <c r="C7">
        <v>-0.99660801887512196</v>
      </c>
      <c r="D7">
        <f>SQRT(_2[[#This Row],[Z-Axis]]^2+_2[[#This Row],[Y-Axis]]^2+_2[[#This Row],[X-Axis]]^2)</f>
        <v>1.0000000205354023</v>
      </c>
    </row>
    <row r="8" spans="1:4" x14ac:dyDescent="0.25">
      <c r="A8">
        <v>-7.2803564369678497E-2</v>
      </c>
      <c r="B8">
        <v>3.8219839334487901E-2</v>
      </c>
      <c r="C8">
        <v>-0.99661368131637595</v>
      </c>
      <c r="D8">
        <f>SQRT(_2[[#This Row],[Z-Axis]]^2+_2[[#This Row],[Y-Axis]]^2+_2[[#This Row],[X-Axis]]^2)</f>
        <v>0.99999997244533112</v>
      </c>
    </row>
    <row r="9" spans="1:4" x14ac:dyDescent="0.25">
      <c r="A9">
        <v>-7.2642356157302898E-2</v>
      </c>
      <c r="B9">
        <v>3.80742624402046E-2</v>
      </c>
      <c r="C9">
        <v>-0.99663102626800504</v>
      </c>
      <c r="D9">
        <f>SQRT(_2[[#This Row],[Z-Axis]]^2+_2[[#This Row],[Y-Axis]]^2+_2[[#This Row],[X-Axis]]^2)</f>
        <v>0.99999998194423334</v>
      </c>
    </row>
    <row r="10" spans="1:4" x14ac:dyDescent="0.25">
      <c r="A10">
        <v>-7.25702494382858E-2</v>
      </c>
      <c r="B10">
        <v>3.81055735051632E-2</v>
      </c>
      <c r="C10">
        <v>-0.99663507938384999</v>
      </c>
      <c r="D10">
        <f>SQRT(_2[[#This Row],[Z-Axis]]^2+_2[[#This Row],[Y-Axis]]^2+_2[[#This Row],[X-Axis]]^2)</f>
        <v>0.99999997864707246</v>
      </c>
    </row>
    <row r="11" spans="1:4" x14ac:dyDescent="0.25">
      <c r="A11">
        <v>-7.2684258222579998E-2</v>
      </c>
      <c r="B11">
        <v>3.8042794913053499E-2</v>
      </c>
      <c r="C11">
        <v>-0.996629178524017</v>
      </c>
      <c r="D11">
        <f>SQRT(_2[[#This Row],[Z-Axis]]^2+_2[[#This Row],[Y-Axis]]^2+_2[[#This Row],[X-Axis]]^2)</f>
        <v>0.99999998756181008</v>
      </c>
    </row>
    <row r="12" spans="1:4" x14ac:dyDescent="0.25">
      <c r="A12">
        <v>-7.2799928486347198E-2</v>
      </c>
      <c r="B12">
        <v>3.8255844265222598E-2</v>
      </c>
      <c r="C12">
        <v>-0.99661260843277</v>
      </c>
      <c r="D12">
        <f>SQRT(_2[[#This Row],[Z-Axis]]^2+_2[[#This Row],[Y-Axis]]^2+_2[[#This Row],[X-Axis]]^2)</f>
        <v>1.0000000152476158</v>
      </c>
    </row>
    <row r="13" spans="1:4" x14ac:dyDescent="0.25">
      <c r="A13">
        <v>-7.28312358260155E-2</v>
      </c>
      <c r="B13">
        <v>3.7978086620569201E-2</v>
      </c>
      <c r="C13">
        <v>-0.996620953083038</v>
      </c>
      <c r="D13">
        <f>SQRT(_2[[#This Row],[Z-Axis]]^2+_2[[#This Row],[Y-Axis]]^2+_2[[#This Row],[X-Axis]]^2)</f>
        <v>1.0000000240497233</v>
      </c>
    </row>
    <row r="14" spans="1:4" x14ac:dyDescent="0.25">
      <c r="A14">
        <v>-7.2549574077129406E-2</v>
      </c>
      <c r="B14">
        <v>3.7900593131780597E-2</v>
      </c>
      <c r="C14">
        <v>-0.99664443731307995</v>
      </c>
      <c r="D14">
        <f>SQRT(_2[[#This Row],[Z-Axis]]^2+_2[[#This Row],[Y-Axis]]^2+_2[[#This Row],[X-Axis]]^2)</f>
        <v>1.0000000150428094</v>
      </c>
    </row>
    <row r="15" spans="1:4" x14ac:dyDescent="0.25">
      <c r="A15">
        <v>-7.26313516497612E-2</v>
      </c>
      <c r="B15">
        <v>3.8040433079004302E-2</v>
      </c>
      <c r="C15">
        <v>-0.99663311243057195</v>
      </c>
      <c r="D15">
        <f>SQRT(_2[[#This Row],[Z-Axis]]^2+_2[[#This Row],[Y-Axis]]^2+_2[[#This Row],[X-Axis]]^2)</f>
        <v>0.99999997429217891</v>
      </c>
    </row>
    <row r="16" spans="1:4" x14ac:dyDescent="0.25">
      <c r="A16">
        <v>-7.2611160576343495E-2</v>
      </c>
      <c r="B16">
        <v>3.8171827793121303E-2</v>
      </c>
      <c r="C16">
        <v>-0.99662959575653098</v>
      </c>
      <c r="D16">
        <f>SQRT(_2[[#This Row],[Z-Axis]]^2+_2[[#This Row],[Y-Axis]]^2+_2[[#This Row],[X-Axis]]^2)</f>
        <v>1.0000000101075688</v>
      </c>
    </row>
    <row r="17" spans="1:4" x14ac:dyDescent="0.25">
      <c r="A17">
        <v>-7.2596415877342196E-2</v>
      </c>
      <c r="B17">
        <v>3.8272943347692497E-2</v>
      </c>
      <c r="C17">
        <v>-0.99662679433822599</v>
      </c>
      <c r="D17">
        <f>SQRT(_2[[#This Row],[Z-Axis]]^2+_2[[#This Row],[Y-Axis]]^2+_2[[#This Row],[X-Axis]]^2)</f>
        <v>1.00000001249181</v>
      </c>
    </row>
    <row r="18" spans="1:4" x14ac:dyDescent="0.25">
      <c r="A18">
        <v>-7.2636812925338801E-2</v>
      </c>
      <c r="B18">
        <v>3.8047716021537802E-2</v>
      </c>
      <c r="C18">
        <v>-0.99663245677947998</v>
      </c>
      <c r="D18">
        <f>SQRT(_2[[#This Row],[Z-Axis]]^2+_2[[#This Row],[Y-Axis]]^2+_2[[#This Row],[X-Axis]]^2)</f>
        <v>0.99999999459635414</v>
      </c>
    </row>
    <row r="19" spans="1:4" x14ac:dyDescent="0.25">
      <c r="A19">
        <v>-7.2575762867927607E-2</v>
      </c>
      <c r="B19">
        <v>3.8270685821771601E-2</v>
      </c>
      <c r="C19">
        <v>-0.99662834405899003</v>
      </c>
      <c r="D19">
        <f>SQRT(_2[[#This Row],[Z-Axis]]^2+_2[[#This Row],[Y-Axis]]^2+_2[[#This Row],[X-Axis]]^2)</f>
        <v>0.99999997146544706</v>
      </c>
    </row>
    <row r="20" spans="1:4" x14ac:dyDescent="0.25">
      <c r="A20">
        <v>-7.2444342076778398E-2</v>
      </c>
      <c r="B20">
        <v>3.8244001567363697E-2</v>
      </c>
      <c r="C20">
        <v>-0.99663895368576005</v>
      </c>
      <c r="D20">
        <f>SQRT(_2[[#This Row],[Z-Axis]]^2+_2[[#This Row],[Y-Axis]]^2+_2[[#This Row],[X-Axis]]^2)</f>
        <v>0.99999999517933413</v>
      </c>
    </row>
    <row r="21" spans="1:4" x14ac:dyDescent="0.25">
      <c r="A21">
        <v>-7.2262540459632901E-2</v>
      </c>
      <c r="B21">
        <v>3.8078982383012799E-2</v>
      </c>
      <c r="C21">
        <v>-0.99665850400924705</v>
      </c>
      <c r="D21">
        <f>SQRT(_2[[#This Row],[Z-Axis]]^2+_2[[#This Row],[Y-Axis]]^2+_2[[#This Row],[X-Axis]]^2)</f>
        <v>1.0000000286334778</v>
      </c>
    </row>
    <row r="22" spans="1:4" x14ac:dyDescent="0.25">
      <c r="A22">
        <v>-7.2155803442001301E-2</v>
      </c>
      <c r="B22">
        <v>3.8136985152959803E-2</v>
      </c>
      <c r="C22">
        <v>-0.99666398763656605</v>
      </c>
      <c r="D22">
        <f>SQRT(_2[[#This Row],[Z-Axis]]^2+_2[[#This Row],[Y-Axis]]^2+_2[[#This Row],[X-Axis]]^2)</f>
        <v>0.99999999692926944</v>
      </c>
    </row>
    <row r="23" spans="1:4" x14ac:dyDescent="0.25">
      <c r="A23">
        <v>-7.2087243199348394E-2</v>
      </c>
      <c r="B23">
        <v>3.8173038512468303E-2</v>
      </c>
      <c r="C23">
        <v>-0.99666756391525302</v>
      </c>
      <c r="D23">
        <f>SQRT(_2[[#This Row],[Z-Axis]]^2+_2[[#This Row],[Y-Axis]]^2+_2[[#This Row],[X-Axis]]^2)</f>
        <v>0.99999999223106062</v>
      </c>
    </row>
    <row r="24" spans="1:4" x14ac:dyDescent="0.25">
      <c r="A24">
        <v>-7.2026930749416407E-2</v>
      </c>
      <c r="B24">
        <v>3.8112256675958599E-2</v>
      </c>
      <c r="C24">
        <v>-0.99667423963546797</v>
      </c>
      <c r="D24">
        <f>SQRT(_2[[#This Row],[Z-Axis]]^2+_2[[#This Row],[Y-Axis]]^2+_2[[#This Row],[X-Axis]]^2)</f>
        <v>0.99999998140752666</v>
      </c>
    </row>
    <row r="25" spans="1:4" x14ac:dyDescent="0.25">
      <c r="A25">
        <v>-7.2154410183429704E-2</v>
      </c>
      <c r="B25">
        <v>3.8306791335344301E-2</v>
      </c>
      <c r="C25">
        <v>-0.99665755033492998</v>
      </c>
      <c r="D25">
        <f>SQRT(_2[[#This Row],[Z-Axis]]^2+_2[[#This Row],[Y-Axis]]^2+_2[[#This Row],[X-Axis]]^2)</f>
        <v>0.99999997090547543</v>
      </c>
    </row>
    <row r="26" spans="1:4" x14ac:dyDescent="0.25">
      <c r="A26">
        <v>-7.2189591825008406E-2</v>
      </c>
      <c r="B26">
        <v>3.8399588316679001E-2</v>
      </c>
      <c r="C26">
        <v>-0.996651470661163</v>
      </c>
      <c r="D26">
        <f>SQRT(_2[[#This Row],[Z-Axis]]^2+_2[[#This Row],[Y-Axis]]^2+_2[[#This Row],[X-Axis]]^2)</f>
        <v>1.0000000097609054</v>
      </c>
    </row>
    <row r="27" spans="1:4" x14ac:dyDescent="0.25">
      <c r="A27">
        <v>-7.2281584143638597E-2</v>
      </c>
      <c r="B27">
        <v>3.8624625653028502E-2</v>
      </c>
      <c r="C27">
        <v>-0.99663609266281095</v>
      </c>
      <c r="D27">
        <f>SQRT(_2[[#This Row],[Z-Axis]]^2+_2[[#This Row],[Y-Axis]]^2+_2[[#This Row],[X-Axis]]^2)</f>
        <v>0.99999999515567273</v>
      </c>
    </row>
    <row r="28" spans="1:4" x14ac:dyDescent="0.25">
      <c r="A28">
        <v>-7.2144277393817902E-2</v>
      </c>
      <c r="B28">
        <v>3.85750457644463E-2</v>
      </c>
      <c r="C28">
        <v>-0.99664795398712203</v>
      </c>
      <c r="D28">
        <f>SQRT(_2[[#This Row],[Z-Axis]]^2+_2[[#This Row],[Y-Axis]]^2+_2[[#This Row],[X-Axis]]^2)</f>
        <v>0.99999998755156083</v>
      </c>
    </row>
    <row r="29" spans="1:4" x14ac:dyDescent="0.25">
      <c r="A29">
        <v>-7.2019837796688094E-2</v>
      </c>
      <c r="B29">
        <v>3.8431745022535303E-2</v>
      </c>
      <c r="C29">
        <v>-0.996662497520447</v>
      </c>
      <c r="D29">
        <f>SQRT(_2[[#This Row],[Z-Axis]]^2+_2[[#This Row],[Y-Axis]]^2+_2[[#This Row],[X-Axis]]^2)</f>
        <v>0.99999999501271675</v>
      </c>
    </row>
    <row r="30" spans="1:4" x14ac:dyDescent="0.25">
      <c r="A30">
        <v>-7.2023287415504497E-2</v>
      </c>
      <c r="B30">
        <v>3.8203604519367197E-2</v>
      </c>
      <c r="C30">
        <v>-0.99667102098464999</v>
      </c>
      <c r="D30">
        <f>SQRT(_2[[#This Row],[Z-Axis]]^2+_2[[#This Row],[Y-Axis]]^2+_2[[#This Row],[X-Axis]]^2)</f>
        <v>0.99999999669949657</v>
      </c>
    </row>
    <row r="31" spans="1:4" x14ac:dyDescent="0.25">
      <c r="A31">
        <v>-7.1879416704177898E-2</v>
      </c>
      <c r="B31">
        <v>3.8040079176425899E-2</v>
      </c>
      <c r="C31">
        <v>-0.99668765068054199</v>
      </c>
      <c r="D31">
        <f>SQRT(_2[[#This Row],[Z-Axis]]^2+_2[[#This Row],[Y-Axis]]^2+_2[[#This Row],[X-Axis]]^2)</f>
        <v>0.99999998559428971</v>
      </c>
    </row>
    <row r="32" spans="1:4" x14ac:dyDescent="0.25">
      <c r="A32">
        <v>-7.1916036307811695E-2</v>
      </c>
      <c r="B32">
        <v>3.7939235568046598E-2</v>
      </c>
      <c r="C32">
        <v>-0.99668884277343806</v>
      </c>
      <c r="D32">
        <f>SQRT(_2[[#This Row],[Z-Axis]]^2+_2[[#This Row],[Y-Axis]]^2+_2[[#This Row],[X-Axis]]^2)</f>
        <v>0.99999997559138432</v>
      </c>
    </row>
    <row r="33" spans="1:4" x14ac:dyDescent="0.25">
      <c r="A33">
        <v>-7.19331130385399E-2</v>
      </c>
      <c r="B33">
        <v>3.80492471158504E-2</v>
      </c>
      <c r="C33">
        <v>-0.99668341875076305</v>
      </c>
      <c r="D33">
        <f>SQRT(_2[[#This Row],[Z-Axis]]^2+_2[[#This Row],[Y-Axis]]^2+_2[[#This Row],[X-Axis]]^2)</f>
        <v>0.99999997758510339</v>
      </c>
    </row>
    <row r="34" spans="1:4" x14ac:dyDescent="0.25">
      <c r="A34">
        <v>-7.1925856173038497E-2</v>
      </c>
      <c r="B34">
        <v>3.8094304502010297E-2</v>
      </c>
      <c r="C34">
        <v>-0.99668222665786699</v>
      </c>
      <c r="D34">
        <f>SQRT(_2[[#This Row],[Z-Axis]]^2+_2[[#This Row],[Y-Axis]]^2+_2[[#This Row],[X-Axis]]^2)</f>
        <v>0.99999998287869996</v>
      </c>
    </row>
    <row r="35" spans="1:4" x14ac:dyDescent="0.25">
      <c r="A35">
        <v>-7.1887075901031494E-2</v>
      </c>
      <c r="B35">
        <v>3.8189068436622599E-2</v>
      </c>
      <c r="C35">
        <v>-0.99668139219284102</v>
      </c>
      <c r="D35">
        <f>SQRT(_2[[#This Row],[Z-Axis]]^2+_2[[#This Row],[Y-Axis]]^2+_2[[#This Row],[X-Axis]]^2)</f>
        <v>0.99999997708655852</v>
      </c>
    </row>
    <row r="36" spans="1:4" x14ac:dyDescent="0.25">
      <c r="A36">
        <v>-7.1778334677219405E-2</v>
      </c>
      <c r="B36">
        <v>3.8255240768194199E-2</v>
      </c>
      <c r="C36">
        <v>-0.99668669700622603</v>
      </c>
      <c r="D36">
        <f>SQRT(_2[[#This Row],[Z-Axis]]^2+_2[[#This Row],[Y-Axis]]^2+_2[[#This Row],[X-Axis]]^2)</f>
        <v>0.99999998238222387</v>
      </c>
    </row>
    <row r="37" spans="1:4" x14ac:dyDescent="0.25">
      <c r="A37">
        <v>-7.1896702051162706E-2</v>
      </c>
      <c r="B37">
        <v>3.8228001445531803E-2</v>
      </c>
      <c r="C37">
        <v>-0.996679246425629</v>
      </c>
      <c r="D37">
        <f>SQRT(_2[[#This Row],[Z-Axis]]^2+_2[[#This Row],[Y-Axis]]^2+_2[[#This Row],[X-Axis]]^2)</f>
        <v>1.0000000180579562</v>
      </c>
    </row>
    <row r="38" spans="1:4" x14ac:dyDescent="0.25">
      <c r="A38">
        <v>-7.1973152458667797E-2</v>
      </c>
      <c r="B38">
        <v>3.8276921957731198E-2</v>
      </c>
      <c r="C38">
        <v>-0.99667185544967596</v>
      </c>
      <c r="D38">
        <f>SQRT(_2[[#This Row],[Z-Axis]]^2+_2[[#This Row],[Y-Axis]]^2+_2[[#This Row],[X-Axis]]^2)</f>
        <v>1.0000000224374481</v>
      </c>
    </row>
    <row r="39" spans="1:4" x14ac:dyDescent="0.25">
      <c r="A39">
        <v>-7.1959890425205203E-2</v>
      </c>
      <c r="B39">
        <v>3.8126073777675601E-2</v>
      </c>
      <c r="C39">
        <v>-0.99667859077453602</v>
      </c>
      <c r="D39">
        <f>SQRT(_2[[#This Row],[Z-Axis]]^2+_2[[#This Row],[Y-Axis]]^2+_2[[#This Row],[X-Axis]]^2)</f>
        <v>1.0000000183200115</v>
      </c>
    </row>
    <row r="40" spans="1:4" x14ac:dyDescent="0.25">
      <c r="A40">
        <v>-7.2018079459667206E-2</v>
      </c>
      <c r="B40">
        <v>3.8223829120397602E-2</v>
      </c>
      <c r="C40">
        <v>-0.99667060375213601</v>
      </c>
      <c r="D40">
        <f>SQRT(_2[[#This Row],[Z-Axis]]^2+_2[[#This Row],[Y-Axis]]^2+_2[[#This Row],[X-Axis]]^2)</f>
        <v>0.99999997863266554</v>
      </c>
    </row>
    <row r="41" spans="1:4" x14ac:dyDescent="0.25">
      <c r="A41">
        <v>-7.2282671928405803E-2</v>
      </c>
      <c r="B41">
        <v>3.8359064608812297E-2</v>
      </c>
      <c r="C41">
        <v>-0.99664628505706798</v>
      </c>
      <c r="D41">
        <f>SQRT(_2[[#This Row],[Z-Axis]]^2+_2[[#This Row],[Y-Axis]]^2+_2[[#This Row],[X-Axis]]^2)</f>
        <v>1.0000000100084134</v>
      </c>
    </row>
    <row r="42" spans="1:4" x14ac:dyDescent="0.25">
      <c r="A42">
        <v>-7.2144143283367199E-2</v>
      </c>
      <c r="B42">
        <v>3.8451015949249302E-2</v>
      </c>
      <c r="C42">
        <v>-0.99665278196334806</v>
      </c>
      <c r="D42">
        <f>SQRT(_2[[#This Row],[Z-Axis]]^2+_2[[#This Row],[Y-Axis]]^2+_2[[#This Row],[X-Axis]]^2)</f>
        <v>1.0000000129164506</v>
      </c>
    </row>
    <row r="43" spans="1:4" x14ac:dyDescent="0.25">
      <c r="A43">
        <v>-7.2323761880397797E-2</v>
      </c>
      <c r="B43">
        <v>3.8507349789142602E-2</v>
      </c>
      <c r="C43">
        <v>-0.996637582778931</v>
      </c>
      <c r="D43">
        <f>SQRT(_2[[#This Row],[Z-Axis]]^2+_2[[#This Row],[Y-Axis]]^2+_2[[#This Row],[X-Axis]]^2)</f>
        <v>1.000000006963873</v>
      </c>
    </row>
    <row r="44" spans="1:4" x14ac:dyDescent="0.25">
      <c r="A44">
        <v>-7.2356522083282498E-2</v>
      </c>
      <c r="B44">
        <v>3.8528528064489399E-2</v>
      </c>
      <c r="C44">
        <v>-0.99663436412811302</v>
      </c>
      <c r="D44">
        <f>SQRT(_2[[#This Row],[Z-Axis]]^2+_2[[#This Row],[Y-Axis]]^2+_2[[#This Row],[X-Axis]]^2)</f>
        <v>0.99999998476192631</v>
      </c>
    </row>
    <row r="45" spans="1:4" x14ac:dyDescent="0.25">
      <c r="A45">
        <v>-7.2481907904148102E-2</v>
      </c>
      <c r="B45">
        <v>3.8575623184442499E-2</v>
      </c>
      <c r="C45">
        <v>-0.99662345647811901</v>
      </c>
      <c r="D45">
        <f>SQRT(_2[[#This Row],[Z-Axis]]^2+_2[[#This Row],[Y-Axis]]^2+_2[[#This Row],[X-Axis]]^2)</f>
        <v>1.0000000098399433</v>
      </c>
    </row>
    <row r="46" spans="1:4" x14ac:dyDescent="0.25">
      <c r="A46">
        <v>-7.2429507970809895E-2</v>
      </c>
      <c r="B46">
        <v>3.8487132638692897E-2</v>
      </c>
      <c r="C46">
        <v>-0.99663066864013705</v>
      </c>
      <c r="D46">
        <f>SQRT(_2[[#This Row],[Z-Axis]]^2+_2[[#This Row],[Y-Axis]]^2+_2[[#This Row],[X-Axis]]^2)</f>
        <v>0.9999999913388643</v>
      </c>
    </row>
    <row r="47" spans="1:4" x14ac:dyDescent="0.25">
      <c r="A47">
        <v>-7.2410359978675801E-2</v>
      </c>
      <c r="B47">
        <v>3.7342388182878501E-2</v>
      </c>
      <c r="C47">
        <v>-0.99667561054229703</v>
      </c>
      <c r="D47">
        <f>SQRT(_2[[#This Row],[Z-Axis]]^2+_2[[#This Row],[Y-Axis]]^2+_2[[#This Row],[X-Axis]]^2)</f>
        <v>0.99999999341865131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7E82-F27D-471C-9764-2B8671BD8A10}">
  <dimension ref="A1:D38"/>
  <sheetViews>
    <sheetView topLeftCell="D28"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-1.40430564060807E-2</v>
      </c>
      <c r="B2">
        <v>3.1468339264392797E-2</v>
      </c>
      <c r="C2">
        <v>-0.99940609931945801</v>
      </c>
      <c r="D2">
        <f>SQRT(_3[[#This Row],[Z-Axis]]^2+_3[[#This Row],[Y-Axis]]^2+_3[[#This Row],[X-Axis]]^2)</f>
        <v>1.0000000075831088</v>
      </c>
    </row>
    <row r="3" spans="1:4" x14ac:dyDescent="0.25">
      <c r="A3">
        <v>-1.39742596074939E-2</v>
      </c>
      <c r="B3">
        <v>3.1423103064298602E-2</v>
      </c>
      <c r="C3">
        <v>-0.99940848350524902</v>
      </c>
      <c r="D3">
        <f>SQRT(_3[[#This Row],[Z-Axis]]^2+_3[[#This Row],[Y-Axis]]^2+_3[[#This Row],[X-Axis]]^2)</f>
        <v>1.0000000041200143</v>
      </c>
    </row>
    <row r="4" spans="1:4" x14ac:dyDescent="0.25">
      <c r="A4">
        <v>-1.38141801580787E-2</v>
      </c>
      <c r="B4">
        <v>3.1436741352081299E-2</v>
      </c>
      <c r="C4">
        <v>-0.99941027164459195</v>
      </c>
      <c r="D4">
        <f>SQRT(_3[[#This Row],[Z-Axis]]^2+_3[[#This Row],[Y-Axis]]^2+_3[[#This Row],[X-Axis]]^2)</f>
        <v>0.99999999567449727</v>
      </c>
    </row>
    <row r="5" spans="1:4" x14ac:dyDescent="0.25">
      <c r="A5">
        <v>-1.3677017763257001E-2</v>
      </c>
      <c r="B5">
        <v>3.1468376517295803E-2</v>
      </c>
      <c r="C5">
        <v>-0.99941116571426403</v>
      </c>
      <c r="D5">
        <f>SQRT(_3[[#This Row],[Z-Axis]]^2+_3[[#This Row],[Y-Axis]]^2+_3[[#This Row],[X-Axis]]^2)</f>
        <v>0.9999999988449374</v>
      </c>
    </row>
    <row r="6" spans="1:4" x14ac:dyDescent="0.25">
      <c r="A6">
        <v>-1.3580865226686001E-2</v>
      </c>
      <c r="B6">
        <v>3.14490906894207E-2</v>
      </c>
      <c r="C6">
        <v>-0.99941307306289695</v>
      </c>
      <c r="D6">
        <f>SQRT(_3[[#This Row],[Z-Axis]]^2+_3[[#This Row],[Y-Axis]]^2+_3[[#This Row],[X-Axis]]^2)</f>
        <v>0.99999998790725997</v>
      </c>
    </row>
    <row r="7" spans="1:4" x14ac:dyDescent="0.25">
      <c r="A7">
        <v>-1.42222475260496E-2</v>
      </c>
      <c r="B7">
        <v>3.0742770060896901E-2</v>
      </c>
      <c r="C7">
        <v>-0.99942612648010198</v>
      </c>
      <c r="D7">
        <f>SQRT(_3[[#This Row],[Z-Axis]]^2+_3[[#This Row],[Y-Axis]]^2+_3[[#This Row],[X-Axis]]^2)</f>
        <v>0.99999998626336506</v>
      </c>
    </row>
    <row r="8" spans="1:4" x14ac:dyDescent="0.25">
      <c r="A8">
        <v>-1.4162458479404399E-2</v>
      </c>
      <c r="B8">
        <v>3.12525220215321E-2</v>
      </c>
      <c r="C8">
        <v>-0.99941116571426403</v>
      </c>
      <c r="D8">
        <f>SQRT(_3[[#This Row],[Z-Axis]]^2+_3[[#This Row],[Y-Axis]]^2+_3[[#This Row],[X-Axis]]^2)</f>
        <v>0.99999998675861557</v>
      </c>
    </row>
    <row r="9" spans="1:4" x14ac:dyDescent="0.25">
      <c r="A9">
        <v>-1.39549057930708E-2</v>
      </c>
      <c r="B9">
        <v>3.1458213925361599E-2</v>
      </c>
      <c r="C9">
        <v>-0.99940764904022195</v>
      </c>
      <c r="D9">
        <f>SQRT(_3[[#This Row],[Z-Axis]]^2+_3[[#This Row],[Y-Axis]]^2+_3[[#This Row],[X-Axis]]^2)</f>
        <v>1.0000000037895853</v>
      </c>
    </row>
    <row r="10" spans="1:4" x14ac:dyDescent="0.25">
      <c r="A10">
        <v>-1.3909214176237601E-2</v>
      </c>
      <c r="B10">
        <v>3.1701408326625803E-2</v>
      </c>
      <c r="C10">
        <v>-0.999400615692139</v>
      </c>
      <c r="D10">
        <f>SQRT(_3[[#This Row],[Z-Axis]]^2+_3[[#This Row],[Y-Axis]]^2+_3[[#This Row],[X-Axis]]^2)</f>
        <v>1.0000000180873589</v>
      </c>
    </row>
    <row r="11" spans="1:4" x14ac:dyDescent="0.25">
      <c r="A11">
        <v>-1.39291658997536E-2</v>
      </c>
      <c r="B11">
        <v>3.17951999604702E-2</v>
      </c>
      <c r="C11">
        <v>-0.99939733743667603</v>
      </c>
      <c r="D11">
        <f>SQRT(_3[[#This Row],[Z-Axis]]^2+_3[[#This Row],[Y-Axis]]^2+_3[[#This Row],[X-Axis]]^2)</f>
        <v>0.99999999723935318</v>
      </c>
    </row>
    <row r="12" spans="1:4" x14ac:dyDescent="0.25">
      <c r="A12">
        <v>-1.38622708618641E-2</v>
      </c>
      <c r="B12">
        <v>3.1717661768197999E-2</v>
      </c>
      <c r="C12">
        <v>-0.999400734901428</v>
      </c>
      <c r="D12">
        <f>SQRT(_3[[#This Row],[Z-Axis]]^2+_3[[#This Row],[Y-Axis]]^2+_3[[#This Row],[X-Axis]]^2)</f>
        <v>1.000000000771502</v>
      </c>
    </row>
    <row r="13" spans="1:4" x14ac:dyDescent="0.25">
      <c r="A13">
        <v>-1.38762453570962E-2</v>
      </c>
      <c r="B13">
        <v>3.1694002449512503E-2</v>
      </c>
      <c r="C13">
        <v>-0.99940127134323098</v>
      </c>
      <c r="D13">
        <f>SQRT(_3[[#This Row],[Z-Axis]]^2+_3[[#This Row],[Y-Axis]]^2+_3[[#This Row],[X-Axis]]^2)</f>
        <v>0.99999998056947303</v>
      </c>
    </row>
    <row r="14" spans="1:4" x14ac:dyDescent="0.25">
      <c r="A14">
        <v>-1.37338992208242E-2</v>
      </c>
      <c r="B14">
        <v>3.1569804996252102E-2</v>
      </c>
      <c r="C14">
        <v>-0.99940717220306396</v>
      </c>
      <c r="D14">
        <f>SQRT(_3[[#This Row],[Z-Axis]]^2+_3[[#This Row],[Y-Axis]]^2+_3[[#This Row],[X-Axis]]^2)</f>
        <v>0.99999998421311675</v>
      </c>
    </row>
    <row r="15" spans="1:4" x14ac:dyDescent="0.25">
      <c r="A15">
        <v>-1.3708958402275999E-2</v>
      </c>
      <c r="B15">
        <v>3.1614828854799298E-2</v>
      </c>
      <c r="C15">
        <v>-0.99940609931945801</v>
      </c>
      <c r="D15">
        <f>SQRT(_3[[#This Row],[Z-Axis]]^2+_3[[#This Row],[Y-Axis]]^2+_3[[#This Row],[X-Axis]]^2)</f>
        <v>0.99999999215046398</v>
      </c>
    </row>
    <row r="16" spans="1:4" x14ac:dyDescent="0.25">
      <c r="A16">
        <v>-1.39184771105647E-2</v>
      </c>
      <c r="B16">
        <v>3.1876392662525198E-2</v>
      </c>
      <c r="C16">
        <v>-0.99939489364624001</v>
      </c>
      <c r="D16">
        <f>SQRT(_3[[#This Row],[Z-Axis]]^2+_3[[#This Row],[Y-Axis]]^2+_3[[#This Row],[X-Axis]]^2)</f>
        <v>0.99999999093021608</v>
      </c>
    </row>
    <row r="17" spans="1:4" x14ac:dyDescent="0.25">
      <c r="A17">
        <v>-1.41420662403107E-2</v>
      </c>
      <c r="B17">
        <v>3.1937066465616198E-2</v>
      </c>
      <c r="C17">
        <v>-0.99938982725143399</v>
      </c>
      <c r="D17">
        <f>SQRT(_3[[#This Row],[Z-Axis]]^2+_3[[#This Row],[Y-Axis]]^2+_3[[#This Row],[X-Axis]]^2)</f>
        <v>1.0000000005328127</v>
      </c>
    </row>
    <row r="18" spans="1:4" x14ac:dyDescent="0.25">
      <c r="A18">
        <v>-1.4125333167612599E-2</v>
      </c>
      <c r="B18">
        <v>3.2151646912097903E-2</v>
      </c>
      <c r="C18">
        <v>-0.99938321113586404</v>
      </c>
      <c r="D18">
        <f>SQRT(_3[[#This Row],[Z-Axis]]^2+_3[[#This Row],[Y-Axis]]^2+_3[[#This Row],[X-Axis]]^2)</f>
        <v>1.0000000280682433</v>
      </c>
    </row>
    <row r="19" spans="1:4" x14ac:dyDescent="0.25">
      <c r="A19">
        <v>-1.3965166173875301E-2</v>
      </c>
      <c r="B19">
        <v>3.2334394752979299E-2</v>
      </c>
      <c r="C19">
        <v>-0.99937951564788796</v>
      </c>
      <c r="D19">
        <f>SQRT(_3[[#This Row],[Z-Axis]]^2+_3[[#This Row],[Y-Axis]]^2+_3[[#This Row],[X-Axis]]^2)</f>
        <v>0.99999997762345605</v>
      </c>
    </row>
    <row r="20" spans="1:4" x14ac:dyDescent="0.25">
      <c r="A20">
        <v>-1.39399832114577E-2</v>
      </c>
      <c r="B20">
        <v>3.24076972901821E-2</v>
      </c>
      <c r="C20">
        <v>-0.99937748908996604</v>
      </c>
      <c r="D20">
        <f>SQRT(_3[[#This Row],[Z-Axis]]^2+_3[[#This Row],[Y-Axis]]^2+_3[[#This Row],[X-Axis]]^2)</f>
        <v>0.99999997383767614</v>
      </c>
    </row>
    <row r="21" spans="1:4" x14ac:dyDescent="0.25">
      <c r="A21">
        <v>-1.3889288529753701E-2</v>
      </c>
      <c r="B21">
        <v>3.2298155128955799E-2</v>
      </c>
      <c r="C21">
        <v>-0.99938178062438998</v>
      </c>
      <c r="D21">
        <f>SQRT(_3[[#This Row],[Z-Axis]]^2+_3[[#This Row],[Y-Axis]]^2+_3[[#This Row],[X-Axis]]^2)</f>
        <v>1.0000000133022866</v>
      </c>
    </row>
    <row r="22" spans="1:4" x14ac:dyDescent="0.25">
      <c r="A22">
        <v>-1.39686083421111E-2</v>
      </c>
      <c r="B22">
        <v>3.2398253679275499E-2</v>
      </c>
      <c r="C22">
        <v>-0.99937742948532104</v>
      </c>
      <c r="D22">
        <f>SQRT(_3[[#This Row],[Z-Axis]]^2+_3[[#This Row],[Y-Axis]]^2+_3[[#This Row],[X-Axis]]^2)</f>
        <v>1.0000000077125848</v>
      </c>
    </row>
    <row r="23" spans="1:4" x14ac:dyDescent="0.25">
      <c r="A23">
        <v>-1.39611605554819E-2</v>
      </c>
      <c r="B23">
        <v>3.2413136214017903E-2</v>
      </c>
      <c r="C23">
        <v>-0.99937707185745195</v>
      </c>
      <c r="D23">
        <f>SQRT(_3[[#This Row],[Z-Axis]]^2+_3[[#This Row],[Y-Axis]]^2+_3[[#This Row],[X-Axis]]^2)</f>
        <v>1.0000000285788291</v>
      </c>
    </row>
    <row r="24" spans="1:4" x14ac:dyDescent="0.25">
      <c r="A24">
        <v>-1.41323925927281E-2</v>
      </c>
      <c r="B24">
        <v>3.2342672348022503E-2</v>
      </c>
      <c r="C24">
        <v>-0.99937689304351796</v>
      </c>
      <c r="D24">
        <f>SQRT(_3[[#This Row],[Z-Axis]]^2+_3[[#This Row],[Y-Axis]]^2+_3[[#This Row],[X-Axis]]^2)</f>
        <v>0.99999997366216042</v>
      </c>
    </row>
    <row r="25" spans="1:4" x14ac:dyDescent="0.25">
      <c r="A25">
        <v>-1.4228778891265399E-2</v>
      </c>
      <c r="B25">
        <v>3.2326843589544303E-2</v>
      </c>
      <c r="C25">
        <v>-0.99937605857849099</v>
      </c>
      <c r="D25">
        <f>SQRT(_3[[#This Row],[Z-Axis]]^2+_3[[#This Row],[Y-Axis]]^2+_3[[#This Row],[X-Axis]]^2)</f>
        <v>0.99999999471253942</v>
      </c>
    </row>
    <row r="26" spans="1:4" x14ac:dyDescent="0.25">
      <c r="A26">
        <v>-1.37974759563804E-2</v>
      </c>
      <c r="B26">
        <v>3.24402526021004E-2</v>
      </c>
      <c r="C26">
        <v>-0.999378442764282</v>
      </c>
      <c r="D26">
        <f>SQRT(_3[[#This Row],[Z-Axis]]^2+_3[[#This Row],[Y-Axis]]^2+_3[[#This Row],[X-Axis]]^2)</f>
        <v>1.0000000060968082</v>
      </c>
    </row>
    <row r="27" spans="1:4" x14ac:dyDescent="0.25">
      <c r="A27">
        <v>-1.3587518595159101E-2</v>
      </c>
      <c r="B27">
        <v>3.2421410083770801E-2</v>
      </c>
      <c r="C27">
        <v>-0.99938189983367898</v>
      </c>
      <c r="D27">
        <f>SQRT(_3[[#This Row],[Z-Axis]]^2+_3[[#This Row],[Y-Axis]]^2+_3[[#This Row],[X-Axis]]^2)</f>
        <v>0.9999999751042834</v>
      </c>
    </row>
    <row r="28" spans="1:4" x14ac:dyDescent="0.25">
      <c r="A28">
        <v>-1.3777292333543301E-2</v>
      </c>
      <c r="B28">
        <v>3.2285425812005997E-2</v>
      </c>
      <c r="C28">
        <v>-0.99938374757766701</v>
      </c>
      <c r="D28">
        <f>SQRT(_3[[#This Row],[Z-Axis]]^2+_3[[#This Row],[Y-Axis]]^2+_3[[#This Row],[X-Axis]]^2)</f>
        <v>1.0000000187131441</v>
      </c>
    </row>
    <row r="29" spans="1:4" x14ac:dyDescent="0.25">
      <c r="A29">
        <v>-1.38893006369472E-2</v>
      </c>
      <c r="B29">
        <v>3.2235275954008102E-2</v>
      </c>
      <c r="C29">
        <v>-0.99938380718231201</v>
      </c>
      <c r="D29">
        <f>SQRT(_3[[#This Row],[Z-Axis]]^2+_3[[#This Row],[Y-Axis]]^2+_3[[#This Row],[X-Axis]]^2)</f>
        <v>1.0000000098731134</v>
      </c>
    </row>
    <row r="30" spans="1:4" x14ac:dyDescent="0.25">
      <c r="A30">
        <v>-1.3806993141770399E-2</v>
      </c>
      <c r="B30">
        <v>3.2247025519609403E-2</v>
      </c>
      <c r="C30">
        <v>-0.99938458204269398</v>
      </c>
      <c r="D30">
        <f>SQRT(_3[[#This Row],[Z-Axis]]^2+_3[[#This Row],[Y-Axis]]^2+_3[[#This Row],[X-Axis]]^2)</f>
        <v>1.0000000232695645</v>
      </c>
    </row>
    <row r="31" spans="1:4" x14ac:dyDescent="0.25">
      <c r="A31">
        <v>-1.38885574415326E-2</v>
      </c>
      <c r="B31">
        <v>3.2361321151256603E-2</v>
      </c>
      <c r="C31">
        <v>-0.99937975406646695</v>
      </c>
      <c r="D31">
        <f>SQRT(_3[[#This Row],[Z-Axis]]^2+_3[[#This Row],[Y-Axis]]^2+_3[[#This Row],[X-Axis]]^2)</f>
        <v>1.0000000199862067</v>
      </c>
    </row>
    <row r="32" spans="1:4" x14ac:dyDescent="0.25">
      <c r="A32">
        <v>-1.3965517282486E-2</v>
      </c>
      <c r="B32">
        <v>3.2511934638023397E-2</v>
      </c>
      <c r="C32">
        <v>-0.99937379360198997</v>
      </c>
      <c r="D32">
        <f>SQRT(_3[[#This Row],[Z-Axis]]^2+_3[[#This Row],[Y-Axis]]^2+_3[[#This Row],[X-Axis]]^2)</f>
        <v>1.0000000204526536</v>
      </c>
    </row>
    <row r="33" spans="1:4" x14ac:dyDescent="0.25">
      <c r="A33">
        <v>-1.39995394274592E-2</v>
      </c>
      <c r="B33">
        <v>3.2475881278514897E-2</v>
      </c>
      <c r="C33">
        <v>-0.99937444925308205</v>
      </c>
      <c r="D33">
        <f>SQRT(_3[[#This Row],[Z-Axis]]^2+_3[[#This Row],[Y-Axis]]^2+_3[[#This Row],[X-Axis]]^2)</f>
        <v>0.999999979894449</v>
      </c>
    </row>
    <row r="34" spans="1:4" x14ac:dyDescent="0.25">
      <c r="A34">
        <v>-1.4182867482304601E-2</v>
      </c>
      <c r="B34">
        <v>3.2729968428611797E-2</v>
      </c>
      <c r="C34">
        <v>-0.99936360120773304</v>
      </c>
      <c r="D34">
        <f>SQRT(_3[[#This Row],[Z-Axis]]^2+_3[[#This Row],[Y-Axis]]^2+_3[[#This Row],[X-Axis]]^2)</f>
        <v>1.0000000059911236</v>
      </c>
    </row>
    <row r="35" spans="1:4" x14ac:dyDescent="0.25">
      <c r="A35">
        <v>-1.4060790650546599E-2</v>
      </c>
      <c r="B35">
        <v>3.2676789909601198E-2</v>
      </c>
      <c r="C35">
        <v>-0.99936705827713002</v>
      </c>
      <c r="D35">
        <f>SQRT(_3[[#This Row],[Z-Axis]]^2+_3[[#This Row],[Y-Axis]]^2+_3[[#This Row],[X-Axis]]^2)</f>
        <v>0.99999999780099957</v>
      </c>
    </row>
    <row r="36" spans="1:4" x14ac:dyDescent="0.25">
      <c r="A36">
        <v>-1.38268824666739E-2</v>
      </c>
      <c r="B36">
        <v>3.2731853425502798E-2</v>
      </c>
      <c r="C36">
        <v>-0.99936854839324996</v>
      </c>
      <c r="D36">
        <f>SQRT(_3[[#This Row],[Z-Axis]]^2+_3[[#This Row],[Y-Axis]]^2+_3[[#This Row],[X-Axis]]^2)</f>
        <v>1.0000000262125233</v>
      </c>
    </row>
    <row r="37" spans="1:4" x14ac:dyDescent="0.25">
      <c r="A37">
        <v>-1.38569939881563E-2</v>
      </c>
      <c r="B37">
        <v>3.2612755894660998E-2</v>
      </c>
      <c r="C37">
        <v>-0.99937200546264604</v>
      </c>
      <c r="D37">
        <f>SQRT(_3[[#This Row],[Z-Axis]]^2+_3[[#This Row],[Y-Axis]]^2+_3[[#This Row],[X-Axis]]^2)</f>
        <v>1.0000000067159318</v>
      </c>
    </row>
    <row r="38" spans="1:4" x14ac:dyDescent="0.25">
      <c r="A38">
        <v>-7.5050243176519897E-3</v>
      </c>
      <c r="B38">
        <v>2.8935171663761101E-2</v>
      </c>
      <c r="C38">
        <v>-0.99955314397811901</v>
      </c>
      <c r="D38">
        <f>SQRT(_3[[#This Row],[Z-Axis]]^2+_3[[#This Row],[Y-Axis]]^2+_3[[#This Row],[X-Axis]]^2)</f>
        <v>1.0000000285928807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FB04-5CF0-4789-8AFE-C36C7776A7BB}">
  <dimension ref="A1:D46"/>
  <sheetViews>
    <sheetView topLeftCell="D26" workbookViewId="0">
      <selection activeCell="D3" sqref="D3"/>
    </sheetView>
  </sheetViews>
  <sheetFormatPr defaultRowHeight="15" x14ac:dyDescent="0.25"/>
  <cols>
    <col min="1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0.121799364686012</v>
      </c>
      <c r="B2">
        <v>0.17114564776420599</v>
      </c>
      <c r="C2">
        <v>-0.97768813371658303</v>
      </c>
      <c r="D2">
        <f>SQRT(_4[[#This Row],[Z-Axis]]^2+_4[[#This Row],[Y-Axis]]^2+_4[[#This Row],[X-Axis]]^2)</f>
        <v>1.0000000023983804</v>
      </c>
    </row>
    <row r="3" spans="1:4" x14ac:dyDescent="0.25">
      <c r="A3">
        <v>0.117238722741604</v>
      </c>
      <c r="B3">
        <v>0.17401655018329601</v>
      </c>
      <c r="C3">
        <v>-0.977738857269287</v>
      </c>
      <c r="D3">
        <f>SQRT(_4[[#This Row],[Z-Axis]]^2+_4[[#This Row],[Y-Axis]]^2+_4[[#This Row],[X-Axis]]^2)</f>
        <v>0.99999997543101438</v>
      </c>
    </row>
    <row r="4" spans="1:4" x14ac:dyDescent="0.25">
      <c r="A4">
        <v>0.117519460618496</v>
      </c>
      <c r="B4">
        <v>0.17273411154747001</v>
      </c>
      <c r="C4">
        <v>-0.97793257236480702</v>
      </c>
      <c r="D4">
        <f>SQRT(_4[[#This Row],[Z-Axis]]^2+_4[[#This Row],[Y-Axis]]^2+_4[[#This Row],[X-Axis]]^2)</f>
        <v>1.0000000065041021</v>
      </c>
    </row>
    <row r="5" spans="1:4" x14ac:dyDescent="0.25">
      <c r="A5">
        <v>0.119417481124401</v>
      </c>
      <c r="B5">
        <v>0.17164993286132799</v>
      </c>
      <c r="C5">
        <v>-0.97789353132247903</v>
      </c>
      <c r="D5">
        <f>SQRT(_4[[#This Row],[Z-Axis]]^2+_4[[#This Row],[Y-Axis]]^2+_4[[#This Row],[X-Axis]]^2)</f>
        <v>0.99999999642587167</v>
      </c>
    </row>
    <row r="6" spans="1:4" x14ac:dyDescent="0.25">
      <c r="A6">
        <v>0.11827314645052001</v>
      </c>
      <c r="B6">
        <v>0.17197641730308499</v>
      </c>
      <c r="C6">
        <v>-0.97797524929046598</v>
      </c>
      <c r="D6">
        <f>SQRT(_4[[#This Row],[Z-Axis]]^2+_4[[#This Row],[Y-Axis]]^2+_4[[#This Row],[X-Axis]]^2)</f>
        <v>1.0000000067522299</v>
      </c>
    </row>
    <row r="7" spans="1:4" x14ac:dyDescent="0.25">
      <c r="A7">
        <v>0.121811881661415</v>
      </c>
      <c r="B7">
        <v>0.168360635638237</v>
      </c>
      <c r="C7">
        <v>-0.97817003726959195</v>
      </c>
      <c r="D7">
        <f>SQRT(_4[[#This Row],[Z-Axis]]^2+_4[[#This Row],[Y-Axis]]^2+_4[[#This Row],[X-Axis]]^2)</f>
        <v>1.0000000299791998</v>
      </c>
    </row>
    <row r="8" spans="1:4" x14ac:dyDescent="0.25">
      <c r="A8">
        <v>0.12172713875770599</v>
      </c>
      <c r="B8">
        <v>0.168537586927414</v>
      </c>
      <c r="C8">
        <v>-0.97815006971359197</v>
      </c>
      <c r="D8">
        <f>SQRT(_4[[#This Row],[Z-Axis]]^2+_4[[#This Row],[Y-Axis]]^2+_4[[#This Row],[X-Axis]]^2)</f>
        <v>0.99999998669907908</v>
      </c>
    </row>
    <row r="9" spans="1:4" x14ac:dyDescent="0.25">
      <c r="A9">
        <v>0.121819123625755</v>
      </c>
      <c r="B9">
        <v>0.16873393952846499</v>
      </c>
      <c r="C9">
        <v>-0.97810477018356301</v>
      </c>
      <c r="D9">
        <f>SQRT(_4[[#This Row],[Z-Axis]]^2+_4[[#This Row],[Y-Axis]]^2+_4[[#This Row],[X-Axis]]^2)</f>
        <v>0.99999999134279161</v>
      </c>
    </row>
    <row r="10" spans="1:4" x14ac:dyDescent="0.25">
      <c r="A10">
        <v>0.12235724180936799</v>
      </c>
      <c r="B10">
        <v>0.16822978854179399</v>
      </c>
      <c r="C10">
        <v>-0.978124439716339</v>
      </c>
      <c r="D10">
        <f>SQRT(_4[[#This Row],[Z-Axis]]^2+_4[[#This Row],[Y-Axis]]^2+_4[[#This Row],[X-Axis]]^2)</f>
        <v>0.99999998797320733</v>
      </c>
    </row>
    <row r="11" spans="1:4" x14ac:dyDescent="0.25">
      <c r="A11">
        <v>0.122909799218178</v>
      </c>
      <c r="B11">
        <v>0.168253198266029</v>
      </c>
      <c r="C11">
        <v>-0.97805112600326505</v>
      </c>
      <c r="D11">
        <f>SQRT(_4[[#This Row],[Z-Axis]]^2+_4[[#This Row],[Y-Axis]]^2+_4[[#This Row],[X-Axis]]^2)</f>
        <v>0.99999998127342737</v>
      </c>
    </row>
    <row r="12" spans="1:4" x14ac:dyDescent="0.25">
      <c r="A12">
        <v>0.125529810786247</v>
      </c>
      <c r="B12">
        <v>0.165938764810562</v>
      </c>
      <c r="C12">
        <v>-0.97811377048492398</v>
      </c>
      <c r="D12">
        <f>SQRT(_4[[#This Row],[Z-Axis]]^2+_4[[#This Row],[Y-Axis]]^2+_4[[#This Row],[X-Axis]]^2)</f>
        <v>0.99999997753755998</v>
      </c>
    </row>
    <row r="13" spans="1:4" x14ac:dyDescent="0.25">
      <c r="A13">
        <v>0.12680427730083499</v>
      </c>
      <c r="B13">
        <v>0.16455677151680001</v>
      </c>
      <c r="C13">
        <v>-0.97818285226821899</v>
      </c>
      <c r="D13">
        <f>SQRT(_4[[#This Row],[Z-Axis]]^2+_4[[#This Row],[Y-Axis]]^2+_4[[#This Row],[X-Axis]]^2)</f>
        <v>0.99999997413270347</v>
      </c>
    </row>
    <row r="14" spans="1:4" x14ac:dyDescent="0.25">
      <c r="A14">
        <v>0.12520636618137401</v>
      </c>
      <c r="B14">
        <v>0.165412187576294</v>
      </c>
      <c r="C14">
        <v>-0.97824442386627197</v>
      </c>
      <c r="D14">
        <f>SQRT(_4[[#This Row],[Z-Axis]]^2+_4[[#This Row],[Y-Axis]]^2+_4[[#This Row],[X-Axis]]^2)</f>
        <v>0.99999998937828682</v>
      </c>
    </row>
    <row r="15" spans="1:4" x14ac:dyDescent="0.25">
      <c r="A15">
        <v>0.123209580779076</v>
      </c>
      <c r="B15">
        <v>0.16633155941963201</v>
      </c>
      <c r="C15">
        <v>-0.97834205627441395</v>
      </c>
      <c r="D15">
        <f>SQRT(_4[[#This Row],[Z-Axis]]^2+_4[[#This Row],[Y-Axis]]^2+_4[[#This Row],[X-Axis]]^2)</f>
        <v>0.99999998376498522</v>
      </c>
    </row>
    <row r="16" spans="1:4" x14ac:dyDescent="0.25">
      <c r="A16">
        <v>0.12516041100025199</v>
      </c>
      <c r="B16">
        <v>0.16492345929145799</v>
      </c>
      <c r="C16">
        <v>-0.97833281755447399</v>
      </c>
      <c r="D16">
        <f>SQRT(_4[[#This Row],[Z-Axis]]^2+_4[[#This Row],[Y-Axis]]^2+_4[[#This Row],[X-Axis]]^2)</f>
        <v>0.99999998890524433</v>
      </c>
    </row>
    <row r="17" spans="1:4" x14ac:dyDescent="0.25">
      <c r="A17">
        <v>0.123552888631821</v>
      </c>
      <c r="B17">
        <v>0.16551432013511699</v>
      </c>
      <c r="C17">
        <v>-0.97843736410141002</v>
      </c>
      <c r="D17">
        <f>SQRT(_4[[#This Row],[Z-Axis]]^2+_4[[#This Row],[Y-Axis]]^2+_4[[#This Row],[X-Axis]]^2)</f>
        <v>0.99999999096438619</v>
      </c>
    </row>
    <row r="18" spans="1:4" x14ac:dyDescent="0.25">
      <c r="A18">
        <v>0.124407097697258</v>
      </c>
      <c r="B18">
        <v>0.164873391389847</v>
      </c>
      <c r="C18">
        <v>-0.97843736410141002</v>
      </c>
      <c r="D18">
        <f>SQRT(_4[[#This Row],[Z-Axis]]^2+_4[[#This Row],[Y-Axis]]^2+_4[[#This Row],[X-Axis]]^2)</f>
        <v>1.0000000183077797</v>
      </c>
    </row>
    <row r="19" spans="1:4" x14ac:dyDescent="0.25">
      <c r="A19">
        <v>0.12599785625934601</v>
      </c>
      <c r="B19">
        <v>0.16357028484344499</v>
      </c>
      <c r="C19">
        <v>-0.97845250368118297</v>
      </c>
      <c r="D19">
        <f>SQRT(_4[[#This Row],[Z-Axis]]^2+_4[[#This Row],[Y-Axis]]^2+_4[[#This Row],[X-Axis]]^2)</f>
        <v>0.99999999991284594</v>
      </c>
    </row>
    <row r="20" spans="1:4" x14ac:dyDescent="0.25">
      <c r="A20">
        <v>0.12046006321907</v>
      </c>
      <c r="B20">
        <v>0.167472258210182</v>
      </c>
      <c r="C20">
        <v>-0.97848987579345703</v>
      </c>
      <c r="D20">
        <f>SQRT(_4[[#This Row],[Z-Axis]]^2+_4[[#This Row],[Y-Axis]]^2+_4[[#This Row],[X-Axis]]^2)</f>
        <v>1.0000000105655276</v>
      </c>
    </row>
    <row r="21" spans="1:4" x14ac:dyDescent="0.25">
      <c r="A21">
        <v>0.119523726403713</v>
      </c>
      <c r="B21">
        <v>0.167821675539017</v>
      </c>
      <c r="C21">
        <v>-0.97854483127594005</v>
      </c>
      <c r="D21">
        <f>SQRT(_4[[#This Row],[Z-Axis]]^2+_4[[#This Row],[Y-Axis]]^2+_4[[#This Row],[X-Axis]]^2)</f>
        <v>1.0000000113855054</v>
      </c>
    </row>
    <row r="22" spans="1:4" x14ac:dyDescent="0.25">
      <c r="A22">
        <v>0.11968703567981701</v>
      </c>
      <c r="B22">
        <v>0.16793246567249301</v>
      </c>
      <c r="C22">
        <v>-0.97850584983825695</v>
      </c>
      <c r="D22">
        <f>SQRT(_4[[#This Row],[Z-Axis]]^2+_4[[#This Row],[Y-Axis]]^2+_4[[#This Row],[X-Axis]]^2)</f>
        <v>0.99999999885217716</v>
      </c>
    </row>
    <row r="23" spans="1:4" x14ac:dyDescent="0.25">
      <c r="A23">
        <v>0.12014099210500701</v>
      </c>
      <c r="B23">
        <v>0.16736781597137401</v>
      </c>
      <c r="C23">
        <v>-0.97854697704315197</v>
      </c>
      <c r="D23">
        <f>SQRT(_4[[#This Row],[Z-Axis]]^2+_4[[#This Row],[Y-Axis]]^2+_4[[#This Row],[X-Axis]]^2)</f>
        <v>1.0000000150436468</v>
      </c>
    </row>
    <row r="24" spans="1:4" x14ac:dyDescent="0.25">
      <c r="A24">
        <v>0.119564518332481</v>
      </c>
      <c r="B24">
        <v>0.16775479912757901</v>
      </c>
      <c r="C24">
        <v>-0.97855132818222001</v>
      </c>
      <c r="D24">
        <f>SQRT(_4[[#This Row],[Z-Axis]]^2+_4[[#This Row],[Y-Axis]]^2+_4[[#This Row],[X-Axis]]^2)</f>
        <v>1.0000000242807994</v>
      </c>
    </row>
    <row r="25" spans="1:4" x14ac:dyDescent="0.25">
      <c r="A25">
        <v>0.12060361355543101</v>
      </c>
      <c r="B25">
        <v>0.16698859632015201</v>
      </c>
      <c r="C25">
        <v>-0.97855484485626198</v>
      </c>
      <c r="D25">
        <f>SQRT(_4[[#This Row],[Z-Axis]]^2+_4[[#This Row],[Y-Axis]]^2+_4[[#This Row],[X-Axis]]^2)</f>
        <v>1.0000000036476326</v>
      </c>
    </row>
    <row r="26" spans="1:4" x14ac:dyDescent="0.25">
      <c r="A26">
        <v>0.12484234571456899</v>
      </c>
      <c r="B26">
        <v>0.16417597234249101</v>
      </c>
      <c r="C26">
        <v>-0.97849917411804199</v>
      </c>
      <c r="D26">
        <f>SQRT(_4[[#This Row],[Z-Axis]]^2+_4[[#This Row],[Y-Axis]]^2+_4[[#This Row],[X-Axis]]^2)</f>
        <v>0.99999999746390433</v>
      </c>
    </row>
    <row r="27" spans="1:4" x14ac:dyDescent="0.25">
      <c r="A27">
        <v>0.12694737315177901</v>
      </c>
      <c r="B27">
        <v>0.16305652260780301</v>
      </c>
      <c r="C27">
        <v>-0.97841554880142201</v>
      </c>
      <c r="D27">
        <f>SQRT(_4[[#This Row],[Z-Axis]]^2+_4[[#This Row],[Y-Axis]]^2+_4[[#This Row],[X-Axis]]^2)</f>
        <v>1.0000000256257366</v>
      </c>
    </row>
    <row r="28" spans="1:4" x14ac:dyDescent="0.25">
      <c r="A28">
        <v>0.12938080728053999</v>
      </c>
      <c r="B28">
        <v>0.16094292700290699</v>
      </c>
      <c r="C28">
        <v>-0.97844672203063998</v>
      </c>
      <c r="D28">
        <f>SQRT(_4[[#This Row],[Z-Axis]]^2+_4[[#This Row],[Y-Axis]]^2+_4[[#This Row],[X-Axis]]^2)</f>
        <v>1.0000000034486658</v>
      </c>
    </row>
    <row r="29" spans="1:4" x14ac:dyDescent="0.25">
      <c r="A29">
        <v>0.128623351454735</v>
      </c>
      <c r="B29">
        <v>0.16173581779003099</v>
      </c>
      <c r="C29">
        <v>-0.978415846824646</v>
      </c>
      <c r="D29">
        <f>SQRT(_4[[#This Row],[Z-Axis]]^2+_4[[#This Row],[Y-Axis]]^2+_4[[#This Row],[X-Axis]]^2)</f>
        <v>1.0000000053066238</v>
      </c>
    </row>
    <row r="30" spans="1:4" x14ac:dyDescent="0.25">
      <c r="A30">
        <v>0.12334231287241</v>
      </c>
      <c r="B30">
        <v>0.164792731404304</v>
      </c>
      <c r="C30">
        <v>-0.97858572006225597</v>
      </c>
      <c r="D30">
        <f>SQRT(_4[[#This Row],[Z-Axis]]^2+_4[[#This Row],[Y-Axis]]^2+_4[[#This Row],[X-Axis]]^2)</f>
        <v>0.99999999098908532</v>
      </c>
    </row>
    <row r="31" spans="1:4" x14ac:dyDescent="0.25">
      <c r="A31">
        <v>0.12007261067628899</v>
      </c>
      <c r="B31">
        <v>0.16748712956905401</v>
      </c>
      <c r="C31">
        <v>-0.978534936904907</v>
      </c>
      <c r="D31">
        <f>SQRT(_4[[#This Row],[Z-Axis]]^2+_4[[#This Row],[Y-Axis]]^2+_4[[#This Row],[X-Axis]]^2)</f>
        <v>0.99999999657469552</v>
      </c>
    </row>
    <row r="32" spans="1:4" x14ac:dyDescent="0.25">
      <c r="A32">
        <v>0.120915479958057</v>
      </c>
      <c r="B32">
        <v>0.166340202093124</v>
      </c>
      <c r="C32">
        <v>-0.97862678766250599</v>
      </c>
      <c r="D32">
        <f>SQRT(_4[[#This Row],[Z-Axis]]^2+_4[[#This Row],[Y-Axis]]^2+_4[[#This Row],[X-Axis]]^2)</f>
        <v>1.0000000028282521</v>
      </c>
    </row>
    <row r="33" spans="1:4" x14ac:dyDescent="0.25">
      <c r="A33">
        <v>0.120516277849674</v>
      </c>
      <c r="B33">
        <v>0.166790306568146</v>
      </c>
      <c r="C33">
        <v>-0.97859942913055398</v>
      </c>
      <c r="D33">
        <f>SQRT(_4[[#This Row],[Z-Axis]]^2+_4[[#This Row],[Y-Axis]]^2+_4[[#This Row],[X-Axis]]^2)</f>
        <v>1.000000011143241</v>
      </c>
    </row>
    <row r="34" spans="1:4" x14ac:dyDescent="0.25">
      <c r="A34">
        <v>0.122051708400249</v>
      </c>
      <c r="B34">
        <v>0.16591320931911499</v>
      </c>
      <c r="C34">
        <v>-0.97855824232101396</v>
      </c>
      <c r="D34">
        <f>SQRT(_4[[#This Row],[Z-Axis]]^2+_4[[#This Row],[Y-Axis]]^2+_4[[#This Row],[X-Axis]]^2)</f>
        <v>1.0000000230821897</v>
      </c>
    </row>
    <row r="35" spans="1:4" x14ac:dyDescent="0.25">
      <c r="A35">
        <v>0.120340421795845</v>
      </c>
      <c r="B35">
        <v>0.16728362441062899</v>
      </c>
      <c r="C35">
        <v>-0.97853684425354004</v>
      </c>
      <c r="D35">
        <f>SQRT(_4[[#This Row],[Z-Axis]]^2+_4[[#This Row],[Y-Axis]]^2+_4[[#This Row],[X-Axis]]^2)</f>
        <v>0.99999999183781751</v>
      </c>
    </row>
    <row r="36" spans="1:4" x14ac:dyDescent="0.25">
      <c r="A36">
        <v>0.120051383972168</v>
      </c>
      <c r="B36">
        <v>0.16690529882907901</v>
      </c>
      <c r="C36">
        <v>-0.97863698005676303</v>
      </c>
      <c r="D36">
        <f>SQRT(_4[[#This Row],[Z-Axis]]^2+_4[[#This Row],[Y-Axis]]^2+_4[[#This Row],[X-Axis]]^2)</f>
        <v>1.0000000261527389</v>
      </c>
    </row>
    <row r="37" spans="1:4" x14ac:dyDescent="0.25">
      <c r="A37">
        <v>0.12044233828783001</v>
      </c>
      <c r="B37">
        <v>0.16709731519222301</v>
      </c>
      <c r="C37">
        <v>-0.97855615615844704</v>
      </c>
      <c r="D37">
        <f>SQRT(_4[[#This Row],[Z-Axis]]^2+_4[[#This Row],[Y-Axis]]^2+_4[[#This Row],[X-Axis]]^2)</f>
        <v>1.0000000101761419</v>
      </c>
    </row>
    <row r="38" spans="1:4" x14ac:dyDescent="0.25">
      <c r="A38">
        <v>0.119434051215649</v>
      </c>
      <c r="B38">
        <v>0.16809871792793299</v>
      </c>
      <c r="C38">
        <v>-0.97850823402404796</v>
      </c>
      <c r="D38">
        <f>SQRT(_4[[#This Row],[Z-Axis]]^2+_4[[#This Row],[Y-Axis]]^2+_4[[#This Row],[X-Axis]]^2)</f>
        <v>1.0000000178058288</v>
      </c>
    </row>
    <row r="39" spans="1:4" x14ac:dyDescent="0.25">
      <c r="A39">
        <v>0.118886835873127</v>
      </c>
      <c r="B39">
        <v>0.167404919862747</v>
      </c>
      <c r="C39">
        <v>-0.97869378328323398</v>
      </c>
      <c r="D39">
        <f>SQRT(_4[[#This Row],[Z-Axis]]^2+_4[[#This Row],[Y-Axis]]^2+_4[[#This Row],[X-Axis]]^2)</f>
        <v>1.0000000041877131</v>
      </c>
    </row>
    <row r="40" spans="1:4" x14ac:dyDescent="0.25">
      <c r="A40">
        <v>0.120040848851204</v>
      </c>
      <c r="B40">
        <v>0.166914537549019</v>
      </c>
      <c r="C40">
        <v>-0.97863668203353904</v>
      </c>
      <c r="D40">
        <f>SQRT(_4[[#This Row],[Z-Axis]]^2+_4[[#This Row],[Y-Axis]]^2+_4[[#This Row],[X-Axis]]^2)</f>
        <v>1.0000000118298673</v>
      </c>
    </row>
    <row r="41" spans="1:4" x14ac:dyDescent="0.25">
      <c r="A41">
        <v>0.117893680930138</v>
      </c>
      <c r="B41">
        <v>0.16859418153762801</v>
      </c>
      <c r="C41">
        <v>-0.97860974073410001</v>
      </c>
      <c r="D41">
        <f>SQRT(_4[[#This Row],[Z-Axis]]^2+_4[[#This Row],[Y-Axis]]^2+_4[[#This Row],[X-Axis]]^2)</f>
        <v>0.99999997135563079</v>
      </c>
    </row>
    <row r="42" spans="1:4" x14ac:dyDescent="0.25">
      <c r="A42">
        <v>0.118264548480511</v>
      </c>
      <c r="B42">
        <v>0.16801007091999101</v>
      </c>
      <c r="C42">
        <v>-0.978665471076965</v>
      </c>
      <c r="D42">
        <f>SQRT(_4[[#This Row],[Z-Axis]]^2+_4[[#This Row],[Y-Axis]]^2+_4[[#This Row],[X-Axis]]^2)</f>
        <v>0.99999999581806864</v>
      </c>
    </row>
    <row r="43" spans="1:4" x14ac:dyDescent="0.25">
      <c r="A43">
        <v>0.117446944117546</v>
      </c>
      <c r="B43">
        <v>0.16840605437755601</v>
      </c>
      <c r="C43">
        <v>-0.978695869445801</v>
      </c>
      <c r="D43">
        <f>SQRT(_4[[#This Row],[Z-Axis]]^2+_4[[#This Row],[Y-Axis]]^2+_4[[#This Row],[X-Axis]]^2)</f>
        <v>0.99999999435191933</v>
      </c>
    </row>
    <row r="44" spans="1:4" x14ac:dyDescent="0.25">
      <c r="A44">
        <v>0.117722846567631</v>
      </c>
      <c r="B44">
        <v>0.16839487850665999</v>
      </c>
      <c r="C44">
        <v>-0.97866463661193803</v>
      </c>
      <c r="D44">
        <f>SQRT(_4[[#This Row],[Z-Axis]]^2+_4[[#This Row],[Y-Axis]]^2+_4[[#This Row],[X-Axis]]^2)</f>
        <v>0.99999998733301765</v>
      </c>
    </row>
    <row r="45" spans="1:4" x14ac:dyDescent="0.25">
      <c r="A45">
        <v>0.12112621217966101</v>
      </c>
      <c r="B45">
        <v>0.16681975126266499</v>
      </c>
      <c r="C45">
        <v>-0.97851908206939697</v>
      </c>
      <c r="D45">
        <f>SQRT(_4[[#This Row],[Z-Axis]]^2+_4[[#This Row],[Y-Axis]]^2+_4[[#This Row],[X-Axis]]^2)</f>
        <v>0.99999999133113249</v>
      </c>
    </row>
    <row r="46" spans="1:4" x14ac:dyDescent="0.25">
      <c r="A46">
        <v>0.119093060493469</v>
      </c>
      <c r="B46">
        <v>0.16913986206054701</v>
      </c>
      <c r="C46">
        <v>-0.97837036848068204</v>
      </c>
      <c r="D46">
        <f>SQRT(_4[[#This Row],[Z-Axis]]^2+_4[[#This Row],[Y-Axis]]^2+_4[[#This Row],[X-Axis]]^2)</f>
        <v>1.0000000139582936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88EB-C0E6-418B-A9D4-409D47BAAA5E}">
  <dimension ref="A1:D63"/>
  <sheetViews>
    <sheetView topLeftCell="D53" workbookViewId="0">
      <selection activeCell="D3" sqref="D3"/>
    </sheetView>
  </sheetViews>
  <sheetFormatPr defaultRowHeight="15" x14ac:dyDescent="0.25"/>
  <cols>
    <col min="1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-0.12787856161594399</v>
      </c>
      <c r="B2">
        <v>-8.91917049884796E-2</v>
      </c>
      <c r="C2">
        <v>-0.98777121305465698</v>
      </c>
      <c r="D2">
        <f>SQRT(_5[[#This Row],[Z-Axis]]^2+_5[[#This Row],[Y-Axis]]^2+_5[[#This Row],[X-Axis]]^2)</f>
        <v>1.0000000280495913</v>
      </c>
    </row>
    <row r="3" spans="1:4" x14ac:dyDescent="0.25">
      <c r="A3">
        <v>-0.128259733319283</v>
      </c>
      <c r="B3">
        <v>-8.8866688311100006E-2</v>
      </c>
      <c r="C3">
        <v>-0.98775106668472301</v>
      </c>
      <c r="D3">
        <f>SQRT(_5[[#This Row],[Z-Axis]]^2+_5[[#This Row],[Y-Axis]]^2+_5[[#This Row],[X-Axis]]^2)</f>
        <v>1.0000000086096619</v>
      </c>
    </row>
    <row r="4" spans="1:4" x14ac:dyDescent="0.25">
      <c r="A4">
        <v>-0.12860208749771099</v>
      </c>
      <c r="B4">
        <v>-8.8565818965435E-2</v>
      </c>
      <c r="C4">
        <v>-0.98773354291915905</v>
      </c>
      <c r="D4">
        <f>SQRT(_5[[#This Row],[Z-Axis]]^2+_5[[#This Row],[Y-Axis]]^2+_5[[#This Row],[X-Axis]]^2)</f>
        <v>0.99999997650271044</v>
      </c>
    </row>
    <row r="5" spans="1:4" x14ac:dyDescent="0.25">
      <c r="A5">
        <v>-0.12885516881942799</v>
      </c>
      <c r="B5">
        <v>-8.8592924177646595E-2</v>
      </c>
      <c r="C5">
        <v>-0.98769813776016202</v>
      </c>
      <c r="D5">
        <f>SQRT(_5[[#This Row],[Z-Axis]]^2+_5[[#This Row],[Y-Axis]]^2+_5[[#This Row],[X-Axis]]^2)</f>
        <v>0.99999998604036067</v>
      </c>
    </row>
    <row r="6" spans="1:4" x14ac:dyDescent="0.25">
      <c r="A6">
        <v>-0.12900048494339</v>
      </c>
      <c r="B6">
        <v>-8.8567040860652896E-2</v>
      </c>
      <c r="C6">
        <v>-0.98768150806427002</v>
      </c>
      <c r="D6">
        <f>SQRT(_5[[#This Row],[Z-Axis]]^2+_5[[#This Row],[Y-Axis]]^2+_5[[#This Row],[X-Axis]]^2)</f>
        <v>1.0000000036072765</v>
      </c>
    </row>
    <row r="7" spans="1:4" x14ac:dyDescent="0.25">
      <c r="A7">
        <v>-0.128836140036583</v>
      </c>
      <c r="B7">
        <v>-8.8628113269805894E-2</v>
      </c>
      <c r="C7">
        <v>-0.98769748210907005</v>
      </c>
      <c r="D7">
        <f>SQRT(_5[[#This Row],[Z-Axis]]^2+_5[[#This Row],[Y-Axis]]^2+_5[[#This Row],[X-Axis]]^2)</f>
        <v>1.000000004802944</v>
      </c>
    </row>
    <row r="8" spans="1:4" x14ac:dyDescent="0.25">
      <c r="A8">
        <v>-0.12863352894783001</v>
      </c>
      <c r="B8">
        <v>-8.8557466864585904E-2</v>
      </c>
      <c r="C8">
        <v>-0.98773020505905196</v>
      </c>
      <c r="D8">
        <f>SQRT(_5[[#This Row],[Z-Axis]]^2+_5[[#This Row],[Y-Axis]]^2+_5[[#This Row],[X-Axis]]^2)</f>
        <v>0.99999998384652056</v>
      </c>
    </row>
    <row r="9" spans="1:4" x14ac:dyDescent="0.25">
      <c r="A9">
        <v>-0.12846891582012199</v>
      </c>
      <c r="B9">
        <v>-8.8415734469890594E-2</v>
      </c>
      <c r="C9">
        <v>-0.98776435852050803</v>
      </c>
      <c r="D9">
        <f>SQRT(_5[[#This Row],[Z-Axis]]^2+_5[[#This Row],[Y-Axis]]^2+_5[[#This Row],[X-Axis]]^2)</f>
        <v>1.0000000161986391</v>
      </c>
    </row>
    <row r="10" spans="1:4" x14ac:dyDescent="0.25">
      <c r="A10">
        <v>-0.128433346748352</v>
      </c>
      <c r="B10">
        <v>-8.8387750089168604E-2</v>
      </c>
      <c r="C10">
        <v>-0.98777145147323597</v>
      </c>
      <c r="D10">
        <f>SQRT(_5[[#This Row],[Z-Axis]]^2+_5[[#This Row],[Y-Axis]]^2+_5[[#This Row],[X-Axis]]^2)</f>
        <v>0.99999997963417542</v>
      </c>
    </row>
    <row r="11" spans="1:4" x14ac:dyDescent="0.25">
      <c r="A11">
        <v>-0.128572717308998</v>
      </c>
      <c r="B11">
        <v>-8.8326208293437999E-2</v>
      </c>
      <c r="C11">
        <v>-0.98775881528854403</v>
      </c>
      <c r="D11">
        <f>SQRT(_5[[#This Row],[Z-Axis]]^2+_5[[#This Row],[Y-Axis]]^2+_5[[#This Row],[X-Axis]]^2)</f>
        <v>0.99999996994397122</v>
      </c>
    </row>
    <row r="12" spans="1:4" x14ac:dyDescent="0.25">
      <c r="A12">
        <v>-0.12873122096061701</v>
      </c>
      <c r="B12">
        <v>-8.8222034275531797E-2</v>
      </c>
      <c r="C12">
        <v>-0.98774749040603604</v>
      </c>
      <c r="D12">
        <f>SQRT(_5[[#This Row],[Z-Axis]]^2+_5[[#This Row],[Y-Axis]]^2+_5[[#This Row],[X-Axis]]^2)</f>
        <v>0.99999997969257315</v>
      </c>
    </row>
    <row r="13" spans="1:4" x14ac:dyDescent="0.25">
      <c r="A13">
        <v>-0.12875129282474501</v>
      </c>
      <c r="B13">
        <v>-8.8117942214012202E-2</v>
      </c>
      <c r="C13">
        <v>-0.987754166126251</v>
      </c>
      <c r="D13">
        <f>SQRT(_5[[#This Row],[Z-Axis]]^2+_5[[#This Row],[Y-Axis]]^2+_5[[#This Row],[X-Axis]]^2)</f>
        <v>0.99999997992192013</v>
      </c>
    </row>
    <row r="14" spans="1:4" x14ac:dyDescent="0.25">
      <c r="A14">
        <v>-0.12882237136364</v>
      </c>
      <c r="B14">
        <v>-8.8257871568203E-2</v>
      </c>
      <c r="C14">
        <v>-0.98773241043090798</v>
      </c>
      <c r="D14">
        <f>SQRT(_5[[#This Row],[Z-Axis]]^2+_5[[#This Row],[Y-Axis]]^2+_5[[#This Row],[X-Axis]]^2)</f>
        <v>0.99999998493657616</v>
      </c>
    </row>
    <row r="15" spans="1:4" x14ac:dyDescent="0.25">
      <c r="A15">
        <v>-0.12873023748397799</v>
      </c>
      <c r="B15">
        <v>-8.8330604135990101E-2</v>
      </c>
      <c r="C15">
        <v>-0.98773795366287198</v>
      </c>
      <c r="D15">
        <f>SQRT(_5[[#This Row],[Z-Axis]]^2+_5[[#This Row],[Y-Axis]]^2+_5[[#This Row],[X-Axis]]^2)</f>
        <v>1.000000017387914</v>
      </c>
    </row>
    <row r="16" spans="1:4" x14ac:dyDescent="0.25">
      <c r="A16">
        <v>-0.12887871265411399</v>
      </c>
      <c r="B16">
        <v>-8.8411167263984694E-2</v>
      </c>
      <c r="C16">
        <v>-0.98771136999130205</v>
      </c>
      <c r="D16">
        <f>SQRT(_5[[#This Row],[Z-Axis]]^2+_5[[#This Row],[Y-Axis]]^2+_5[[#This Row],[X-Axis]]^2)</f>
        <v>1.0000000037412282</v>
      </c>
    </row>
    <row r="17" spans="1:4" x14ac:dyDescent="0.25">
      <c r="A17">
        <v>-0.12876509130001099</v>
      </c>
      <c r="B17">
        <v>-8.8367082178592696E-2</v>
      </c>
      <c r="C17">
        <v>-0.98773014545440696</v>
      </c>
      <c r="D17">
        <f>SQRT(_5[[#This Row],[Z-Axis]]^2+_5[[#This Row],[Y-Axis]]^2+_5[[#This Row],[X-Axis]]^2)</f>
        <v>1.0000000150948209</v>
      </c>
    </row>
    <row r="18" spans="1:4" x14ac:dyDescent="0.25">
      <c r="A18">
        <v>-0.12878192961216001</v>
      </c>
      <c r="B18">
        <v>-8.8557980954647106E-2</v>
      </c>
      <c r="C18">
        <v>-0.98771083354949996</v>
      </c>
      <c r="D18">
        <f>SQRT(_5[[#This Row],[Z-Axis]]^2+_5[[#This Row],[Y-Axis]]^2+_5[[#This Row],[X-Axis]]^2)</f>
        <v>0.99999999604822154</v>
      </c>
    </row>
    <row r="19" spans="1:4" x14ac:dyDescent="0.25">
      <c r="A19">
        <v>-0.128594800829887</v>
      </c>
      <c r="B19">
        <v>-8.8566266000270802E-2</v>
      </c>
      <c r="C19">
        <v>-0.98773449659347501</v>
      </c>
      <c r="D19">
        <f>SQRT(_5[[#This Row],[Z-Axis]]^2+_5[[#This Row],[Y-Axis]]^2+_5[[#This Row],[X-Axis]]^2)</f>
        <v>1.0000000210172371</v>
      </c>
    </row>
    <row r="20" spans="1:4" x14ac:dyDescent="0.25">
      <c r="A20">
        <v>-0.12889689207077001</v>
      </c>
      <c r="B20">
        <v>-8.8425979018211406E-2</v>
      </c>
      <c r="C20">
        <v>-0.98770767450332597</v>
      </c>
      <c r="D20">
        <f>SQRT(_5[[#This Row],[Z-Axis]]^2+_5[[#This Row],[Y-Axis]]^2+_5[[#This Row],[X-Axis]]^2)</f>
        <v>1.0000000064118004</v>
      </c>
    </row>
    <row r="21" spans="1:4" x14ac:dyDescent="0.25">
      <c r="A21">
        <v>-0.128811851143837</v>
      </c>
      <c r="B21">
        <v>-8.82736891508102E-2</v>
      </c>
      <c r="C21">
        <v>-0.98773241043090798</v>
      </c>
      <c r="D21">
        <f>SQRT(_5[[#This Row],[Z-Axis]]^2+_5[[#This Row],[Y-Axis]]^2+_5[[#This Row],[X-Axis]]^2)</f>
        <v>1.0000000259035233</v>
      </c>
    </row>
    <row r="22" spans="1:4" x14ac:dyDescent="0.25">
      <c r="A22">
        <v>-0.12869082391262099</v>
      </c>
      <c r="B22">
        <v>-8.8347107172012301E-2</v>
      </c>
      <c r="C22">
        <v>-0.98774158954620395</v>
      </c>
      <c r="D22">
        <f>SQRT(_5[[#This Row],[Z-Axis]]^2+_5[[#This Row],[Y-Axis]]^2+_5[[#This Row],[X-Axis]]^2)</f>
        <v>0.99999999361211689</v>
      </c>
    </row>
    <row r="23" spans="1:4" x14ac:dyDescent="0.25">
      <c r="A23">
        <v>-0.128737062215805</v>
      </c>
      <c r="B23">
        <v>-8.8381558656692505E-2</v>
      </c>
      <c r="C23">
        <v>-0.98773247003555298</v>
      </c>
      <c r="D23">
        <f>SQRT(_5[[#This Row],[Z-Axis]]^2+_5[[#This Row],[Y-Axis]]^2+_5[[#This Row],[X-Axis]]^2)</f>
        <v>0.99999998173053828</v>
      </c>
    </row>
    <row r="24" spans="1:4" x14ac:dyDescent="0.25">
      <c r="A24">
        <v>-0.128533080220222</v>
      </c>
      <c r="B24">
        <v>-8.8612750172614996E-2</v>
      </c>
      <c r="C24">
        <v>-0.98773831129074097</v>
      </c>
      <c r="D24">
        <f>SQRT(_5[[#This Row],[Z-Axis]]^2+_5[[#This Row],[Y-Axis]]^2+_5[[#This Row],[X-Axis]]^2)</f>
        <v>0.99999997189776813</v>
      </c>
    </row>
    <row r="25" spans="1:4" x14ac:dyDescent="0.25">
      <c r="A25">
        <v>-0.128491386771202</v>
      </c>
      <c r="B25">
        <v>-8.8716454803943606E-2</v>
      </c>
      <c r="C25">
        <v>-0.98773443698883101</v>
      </c>
      <c r="D25">
        <f>SQRT(_5[[#This Row],[Z-Axis]]^2+_5[[#This Row],[Y-Axis]]^2+_5[[#This Row],[X-Axis]]^2)</f>
        <v>0.99999998192050477</v>
      </c>
    </row>
    <row r="26" spans="1:4" x14ac:dyDescent="0.25">
      <c r="A26">
        <v>-0.128528341650963</v>
      </c>
      <c r="B26">
        <v>-8.8638886809349102E-2</v>
      </c>
      <c r="C26">
        <v>-0.98773658275604204</v>
      </c>
      <c r="D26">
        <f>SQRT(_5[[#This Row],[Z-Axis]]^2+_5[[#This Row],[Y-Axis]]^2+_5[[#This Row],[X-Axis]]^2)</f>
        <v>0.9999999718884649</v>
      </c>
    </row>
    <row r="27" spans="1:4" x14ac:dyDescent="0.25">
      <c r="A27">
        <v>-0.128360345959663</v>
      </c>
      <c r="B27">
        <v>-8.8492035865783705E-2</v>
      </c>
      <c r="C27">
        <v>-0.98777163028716997</v>
      </c>
      <c r="D27">
        <f>SQRT(_5[[#This Row],[Z-Axis]]^2+_5[[#This Row],[Y-Axis]]^2+_5[[#This Row],[X-Axis]]^2)</f>
        <v>1.0000000062133645</v>
      </c>
    </row>
    <row r="28" spans="1:4" x14ac:dyDescent="0.25">
      <c r="A28">
        <v>-0.128302127122879</v>
      </c>
      <c r="B28">
        <v>-8.8650599122047397E-2</v>
      </c>
      <c r="C28">
        <v>-0.98776495456695601</v>
      </c>
      <c r="D28">
        <f>SQRT(_5[[#This Row],[Z-Axis]]^2+_5[[#This Row],[Y-Axis]]^2+_5[[#This Row],[X-Axis]]^2)</f>
        <v>0.99999998500980691</v>
      </c>
    </row>
    <row r="29" spans="1:4" x14ac:dyDescent="0.25">
      <c r="A29">
        <v>-0.12827464938163799</v>
      </c>
      <c r="B29">
        <v>-8.8677331805229201E-2</v>
      </c>
      <c r="C29">
        <v>-0.98776614665985096</v>
      </c>
      <c r="D29">
        <f>SQRT(_5[[#This Row],[Z-Axis]]^2+_5[[#This Row],[Y-Axis]]^2+_5[[#This Row],[X-Axis]]^2)</f>
        <v>1.0000000076686635</v>
      </c>
    </row>
    <row r="30" spans="1:4" x14ac:dyDescent="0.25">
      <c r="A30">
        <v>-0.12817837297916401</v>
      </c>
      <c r="B30">
        <v>-8.8584735989570604E-2</v>
      </c>
      <c r="C30">
        <v>-0.98778694868087802</v>
      </c>
      <c r="D30">
        <f>SQRT(_5[[#This Row],[Z-Axis]]^2+_5[[#This Row],[Y-Axis]]^2+_5[[#This Row],[X-Axis]]^2)</f>
        <v>1.0000000033671035</v>
      </c>
    </row>
    <row r="31" spans="1:4" x14ac:dyDescent="0.25">
      <c r="A31">
        <v>-0.12802849709987599</v>
      </c>
      <c r="B31">
        <v>-8.8630646467208904E-2</v>
      </c>
      <c r="C31">
        <v>-0.98780226707458496</v>
      </c>
      <c r="D31">
        <f>SQRT(_5[[#This Row],[Z-Axis]]^2+_5[[#This Row],[Y-Axis]]^2+_5[[#This Row],[X-Axis]]^2)</f>
        <v>1.0000000032002689</v>
      </c>
    </row>
    <row r="32" spans="1:4" x14ac:dyDescent="0.25">
      <c r="A32">
        <v>-0.127795740962028</v>
      </c>
      <c r="B32">
        <v>-8.8651247322559398E-2</v>
      </c>
      <c r="C32">
        <v>-0.98783057928085305</v>
      </c>
      <c r="D32">
        <f>SQRT(_5[[#This Row],[Z-Axis]]^2+_5[[#This Row],[Y-Axis]]^2+_5[[#This Row],[X-Axis]]^2)</f>
        <v>1.0000000242111122</v>
      </c>
    </row>
    <row r="33" spans="1:4" x14ac:dyDescent="0.25">
      <c r="A33">
        <v>-0.12799316644668601</v>
      </c>
      <c r="B33">
        <v>-8.8672332465648596E-2</v>
      </c>
      <c r="C33">
        <v>-0.98780310153961204</v>
      </c>
      <c r="D33">
        <f>SQRT(_5[[#This Row],[Z-Axis]]^2+_5[[#This Row],[Y-Axis]]^2+_5[[#This Row],[X-Axis]]^2)</f>
        <v>1.0000000003066123</v>
      </c>
    </row>
    <row r="34" spans="1:4" x14ac:dyDescent="0.25">
      <c r="A34">
        <v>-0.12800352275371599</v>
      </c>
      <c r="B34">
        <v>-8.8429003953933702E-2</v>
      </c>
      <c r="C34">
        <v>-0.98782354593277</v>
      </c>
      <c r="D34">
        <f>SQRT(_5[[#This Row],[Z-Axis]]^2+_5[[#This Row],[Y-Axis]]^2+_5[[#This Row],[X-Axis]]^2)</f>
        <v>0.99999997423841835</v>
      </c>
    </row>
    <row r="35" spans="1:4" x14ac:dyDescent="0.25">
      <c r="A35">
        <v>-0.12811931967735299</v>
      </c>
      <c r="B35">
        <v>-8.8460169732570607E-2</v>
      </c>
      <c r="C35">
        <v>-0.98780578374862704</v>
      </c>
      <c r="D35">
        <f>SQRT(_5[[#This Row],[Z-Axis]]^2+_5[[#This Row],[Y-Axis]]^2+_5[[#This Row],[X-Axis]]^2)</f>
        <v>1.000000014055471</v>
      </c>
    </row>
    <row r="36" spans="1:4" x14ac:dyDescent="0.25">
      <c r="A36">
        <v>-0.12823449075221999</v>
      </c>
      <c r="B36">
        <v>-8.8614977896213504E-2</v>
      </c>
      <c r="C36">
        <v>-0.98777693510055498</v>
      </c>
      <c r="D36">
        <f>SQRT(_5[[#This Row],[Z-Axis]]^2+_5[[#This Row],[Y-Axis]]^2+_5[[#This Row],[X-Axis]]^2)</f>
        <v>0.99999998622133668</v>
      </c>
    </row>
    <row r="37" spans="1:4" x14ac:dyDescent="0.25">
      <c r="A37">
        <v>-0.12827830016613001</v>
      </c>
      <c r="B37">
        <v>-8.8492654263973194E-2</v>
      </c>
      <c r="C37">
        <v>-0.98778223991393999</v>
      </c>
      <c r="D37">
        <f>SQRT(_5[[#This Row],[Z-Axis]]^2+_5[[#This Row],[Y-Axis]]^2+_5[[#This Row],[X-Axis]]^2)</f>
        <v>1.0000000128207975</v>
      </c>
    </row>
    <row r="38" spans="1:4" x14ac:dyDescent="0.25">
      <c r="A38">
        <v>-0.12824019789695701</v>
      </c>
      <c r="B38">
        <v>-8.8405981659889193E-2</v>
      </c>
      <c r="C38">
        <v>-0.98779493570327803</v>
      </c>
      <c r="D38">
        <f>SQRT(_5[[#This Row],[Z-Axis]]^2+_5[[#This Row],[Y-Axis]]^2+_5[[#This Row],[X-Axis]]^2)</f>
        <v>1.0000000004754712</v>
      </c>
    </row>
    <row r="39" spans="1:4" x14ac:dyDescent="0.25">
      <c r="A39">
        <v>-0.128216907382011</v>
      </c>
      <c r="B39">
        <v>-8.8232919573783902E-2</v>
      </c>
      <c r="C39">
        <v>-0.98781341314315796</v>
      </c>
      <c r="D39">
        <f>SQRT(_5[[#This Row],[Z-Axis]]^2+_5[[#This Row],[Y-Axis]]^2+_5[[#This Row],[X-Axis]]^2)</f>
        <v>0.99999998131032797</v>
      </c>
    </row>
    <row r="40" spans="1:4" x14ac:dyDescent="0.25">
      <c r="A40">
        <v>-0.12815107405185699</v>
      </c>
      <c r="B40">
        <v>-8.8136352598667103E-2</v>
      </c>
      <c r="C40">
        <v>-0.98783057928085305</v>
      </c>
      <c r="D40">
        <f>SQRT(_5[[#This Row],[Z-Axis]]^2+_5[[#This Row],[Y-Axis]]^2+_5[[#This Row],[X-Axis]]^2)</f>
        <v>0.99999998389619327</v>
      </c>
    </row>
    <row r="41" spans="1:4" x14ac:dyDescent="0.25">
      <c r="A41">
        <v>-0.125253781676292</v>
      </c>
      <c r="B41">
        <v>-9.0537078678607899E-2</v>
      </c>
      <c r="C41">
        <v>-0.98798507452011097</v>
      </c>
      <c r="D41">
        <f>SQRT(_5[[#This Row],[Z-Axis]]^2+_5[[#This Row],[Y-Axis]]^2+_5[[#This Row],[X-Axis]]^2)</f>
        <v>0.99999998995718886</v>
      </c>
    </row>
    <row r="42" spans="1:4" x14ac:dyDescent="0.25">
      <c r="A42">
        <v>-0.127574533224106</v>
      </c>
      <c r="B42">
        <v>-8.6935073137283297E-2</v>
      </c>
      <c r="C42">
        <v>-0.98801165819168102</v>
      </c>
      <c r="D42">
        <f>SQRT(_5[[#This Row],[Z-Axis]]^2+_5[[#This Row],[Y-Axis]]^2+_5[[#This Row],[X-Axis]]^2)</f>
        <v>1.0000000025957041</v>
      </c>
    </row>
    <row r="43" spans="1:4" x14ac:dyDescent="0.25">
      <c r="A43">
        <v>-0.12775747478008301</v>
      </c>
      <c r="B43">
        <v>-8.71444642543793E-2</v>
      </c>
      <c r="C43">
        <v>-0.98796957731247004</v>
      </c>
      <c r="D43">
        <f>SQRT(_5[[#This Row],[Z-Axis]]^2+_5[[#This Row],[Y-Axis]]^2+_5[[#This Row],[X-Axis]]^2)</f>
        <v>1.0000000078536735</v>
      </c>
    </row>
    <row r="44" spans="1:4" x14ac:dyDescent="0.25">
      <c r="A44">
        <v>-0.12680900096893299</v>
      </c>
      <c r="B44">
        <v>-8.7616853415966006E-2</v>
      </c>
      <c r="C44">
        <v>-0.98804998397827204</v>
      </c>
      <c r="D44">
        <f>SQRT(_5[[#This Row],[Z-Axis]]^2+_5[[#This Row],[Y-Axis]]^2+_5[[#This Row],[X-Axis]]^2)</f>
        <v>1.0000000032843586</v>
      </c>
    </row>
    <row r="45" spans="1:4" x14ac:dyDescent="0.25">
      <c r="A45">
        <v>-0.124943874776363</v>
      </c>
      <c r="B45">
        <v>-8.6344175040721893E-2</v>
      </c>
      <c r="C45">
        <v>-0.98839956521987904</v>
      </c>
      <c r="D45">
        <f>SQRT(_5[[#This Row],[Z-Axis]]^2+_5[[#This Row],[Y-Axis]]^2+_5[[#This Row],[X-Axis]]^2)</f>
        <v>0.9999999944672201</v>
      </c>
    </row>
    <row r="46" spans="1:4" x14ac:dyDescent="0.25">
      <c r="A46">
        <v>-0.12410652637481701</v>
      </c>
      <c r="B46">
        <v>-8.7275132536888095E-2</v>
      </c>
      <c r="C46">
        <v>-0.98842328786849998</v>
      </c>
      <c r="D46">
        <f>SQRT(_5[[#This Row],[Z-Axis]]^2+_5[[#This Row],[Y-Axis]]^2+_5[[#This Row],[X-Axis]]^2)</f>
        <v>0.99999998732446493</v>
      </c>
    </row>
    <row r="47" spans="1:4" x14ac:dyDescent="0.25">
      <c r="A47">
        <v>-0.12287587672472</v>
      </c>
      <c r="B47">
        <v>-8.82892236113548E-2</v>
      </c>
      <c r="C47">
        <v>-0.98848700523376498</v>
      </c>
      <c r="D47">
        <f>SQRT(_5[[#This Row],[Z-Axis]]^2+_5[[#This Row],[Y-Axis]]^2+_5[[#This Row],[X-Axis]]^2)</f>
        <v>1.0000000138013907</v>
      </c>
    </row>
    <row r="48" spans="1:4" x14ac:dyDescent="0.25">
      <c r="A48">
        <v>-0.12250342220068</v>
      </c>
      <c r="B48">
        <v>-8.7815485894679995E-2</v>
      </c>
      <c r="C48">
        <v>-0.988575398921967</v>
      </c>
      <c r="D48">
        <f>SQRT(_5[[#This Row],[Z-Axis]]^2+_5[[#This Row],[Y-Axis]]^2+_5[[#This Row],[X-Axis]]^2)</f>
        <v>0.99999998368376131</v>
      </c>
    </row>
    <row r="49" spans="1:4" x14ac:dyDescent="0.25">
      <c r="A49">
        <v>-0.12202820181846601</v>
      </c>
      <c r="B49">
        <v>-8.7543949484825107E-2</v>
      </c>
      <c r="C49">
        <v>-0.98865824937820401</v>
      </c>
      <c r="D49">
        <f>SQRT(_5[[#This Row],[Z-Axis]]^2+_5[[#This Row],[Y-Axis]]^2+_5[[#This Row],[X-Axis]]^2)</f>
        <v>0.99999997959701226</v>
      </c>
    </row>
    <row r="50" spans="1:4" x14ac:dyDescent="0.25">
      <c r="A50">
        <v>-0.12231875211000399</v>
      </c>
      <c r="B50">
        <v>-8.7197206914424896E-2</v>
      </c>
      <c r="C50">
        <v>-0.988653004169464</v>
      </c>
      <c r="D50">
        <f>SQRT(_5[[#This Row],[Z-Axis]]^2+_5[[#This Row],[Y-Axis]]^2+_5[[#This Row],[X-Axis]]^2)</f>
        <v>0.99999999633236591</v>
      </c>
    </row>
    <row r="51" spans="1:4" x14ac:dyDescent="0.25">
      <c r="A51">
        <v>-0.12162833660841001</v>
      </c>
      <c r="B51">
        <v>-8.67491215467453E-2</v>
      </c>
      <c r="C51">
        <v>-0.98877757787704501</v>
      </c>
      <c r="D51">
        <f>SQRT(_5[[#This Row],[Z-Axis]]^2+_5[[#This Row],[Y-Axis]]^2+_5[[#This Row],[X-Axis]]^2)</f>
        <v>0.9999999804338281</v>
      </c>
    </row>
    <row r="52" spans="1:4" x14ac:dyDescent="0.25">
      <c r="A52">
        <v>-0.122086018323898</v>
      </c>
      <c r="B52">
        <v>-8.6829997599124895E-2</v>
      </c>
      <c r="C52">
        <v>-0.988714098930359</v>
      </c>
      <c r="D52">
        <f>SQRT(_5[[#This Row],[Z-Axis]]^2+_5[[#This Row],[Y-Axis]]^2+_5[[#This Row],[X-Axis]]^2)</f>
        <v>1.0000000068884594</v>
      </c>
    </row>
    <row r="53" spans="1:4" x14ac:dyDescent="0.25">
      <c r="A53">
        <v>-0.121872052550316</v>
      </c>
      <c r="B53">
        <v>-8.64090695977211E-2</v>
      </c>
      <c r="C53">
        <v>-0.98877733945846602</v>
      </c>
      <c r="D53">
        <f>SQRT(_5[[#This Row],[Z-Axis]]^2+_5[[#This Row],[Y-Axis]]^2+_5[[#This Row],[X-Axis]]^2)</f>
        <v>0.9999999757640663</v>
      </c>
    </row>
    <row r="54" spans="1:4" x14ac:dyDescent="0.25">
      <c r="A54">
        <v>-0.118878826498985</v>
      </c>
      <c r="B54">
        <v>-8.4912724792957306E-2</v>
      </c>
      <c r="C54">
        <v>-0.98927128314971902</v>
      </c>
      <c r="D54">
        <f>SQRT(_5[[#This Row],[Z-Axis]]^2+_5[[#This Row],[Y-Axis]]^2+_5[[#This Row],[X-Axis]]^2)</f>
        <v>1.0000000089431158</v>
      </c>
    </row>
    <row r="55" spans="1:4" x14ac:dyDescent="0.25">
      <c r="A55">
        <v>-0.119758881628513</v>
      </c>
      <c r="B55">
        <v>-8.6306802928447696E-2</v>
      </c>
      <c r="C55">
        <v>-0.98904448747634899</v>
      </c>
      <c r="D55">
        <f>SQRT(_5[[#This Row],[Z-Axis]]^2+_5[[#This Row],[Y-Axis]]^2+_5[[#This Row],[X-Axis]]^2)</f>
        <v>1.0000000260839976</v>
      </c>
    </row>
    <row r="56" spans="1:4" x14ac:dyDescent="0.25">
      <c r="A56">
        <v>-0.119655549526215</v>
      </c>
      <c r="B56">
        <v>-8.6266994476318401E-2</v>
      </c>
      <c r="C56">
        <v>-0.98906046152114901</v>
      </c>
      <c r="D56">
        <f>SQRT(_5[[#This Row],[Z-Axis]]^2+_5[[#This Row],[Y-Axis]]^2+_5[[#This Row],[X-Axis]]^2)</f>
        <v>1.0000000207064128</v>
      </c>
    </row>
    <row r="57" spans="1:4" x14ac:dyDescent="0.25">
      <c r="A57">
        <v>-0.12141784280538601</v>
      </c>
      <c r="B57">
        <v>-8.9168868958950001E-2</v>
      </c>
      <c r="C57">
        <v>-0.98858821392059304</v>
      </c>
      <c r="D57">
        <f>SQRT(_5[[#This Row],[Z-Axis]]^2+_5[[#This Row],[Y-Axis]]^2+_5[[#This Row],[X-Axis]]^2)</f>
        <v>1.0000000182228199</v>
      </c>
    </row>
    <row r="58" spans="1:4" x14ac:dyDescent="0.25">
      <c r="A58">
        <v>-0.123218081891537</v>
      </c>
      <c r="B58">
        <v>-8.8861249387264196E-2</v>
      </c>
      <c r="C58">
        <v>-0.98839312791824296</v>
      </c>
      <c r="D58">
        <f>SQRT(_5[[#This Row],[Z-Axis]]^2+_5[[#This Row],[Y-Axis]]^2+_5[[#This Row],[X-Axis]]^2)</f>
        <v>0.99999999633185155</v>
      </c>
    </row>
    <row r="59" spans="1:4" x14ac:dyDescent="0.25">
      <c r="A59">
        <v>-0.12522870302200301</v>
      </c>
      <c r="B59">
        <v>-8.6598664522171007E-2</v>
      </c>
      <c r="C59">
        <v>-0.98834127187728904</v>
      </c>
      <c r="D59">
        <f>SQRT(_5[[#This Row],[Z-Axis]]^2+_5[[#This Row],[Y-Axis]]^2+_5[[#This Row],[X-Axis]]^2)</f>
        <v>1.000000013226807</v>
      </c>
    </row>
    <row r="60" spans="1:4" x14ac:dyDescent="0.25">
      <c r="A60">
        <v>-0.123936705291271</v>
      </c>
      <c r="B60">
        <v>-8.5286565124988598E-2</v>
      </c>
      <c r="C60">
        <v>-0.98861819505691495</v>
      </c>
      <c r="D60">
        <f>SQRT(_5[[#This Row],[Z-Axis]]^2+_5[[#This Row],[Y-Axis]]^2+_5[[#This Row],[X-Axis]]^2)</f>
        <v>1.0000000203534332</v>
      </c>
    </row>
    <row r="61" spans="1:4" x14ac:dyDescent="0.25">
      <c r="A61">
        <v>-0.12660542130470301</v>
      </c>
      <c r="B61">
        <v>-8.6471661925315899E-2</v>
      </c>
      <c r="C61">
        <v>-0.98817694187164296</v>
      </c>
      <c r="D61">
        <f>SQRT(_5[[#This Row],[Z-Axis]]^2+_5[[#This Row],[Y-Axis]]^2+_5[[#This Row],[X-Axis]]^2)</f>
        <v>0.99999997473332969</v>
      </c>
    </row>
    <row r="62" spans="1:4" x14ac:dyDescent="0.25">
      <c r="A62">
        <v>-0.12504306435585</v>
      </c>
      <c r="B62">
        <v>-8.7383814156055395E-2</v>
      </c>
      <c r="C62">
        <v>-0.98829567432403598</v>
      </c>
      <c r="D62">
        <f>SQRT(_5[[#This Row],[Z-Axis]]^2+_5[[#This Row],[Y-Axis]]^2+_5[[#This Row],[X-Axis]]^2)</f>
        <v>1.000000019403781</v>
      </c>
    </row>
    <row r="63" spans="1:4" x14ac:dyDescent="0.25">
      <c r="A63">
        <v>-0.12442597001791</v>
      </c>
      <c r="B63">
        <v>-8.7815918028354603E-2</v>
      </c>
      <c r="C63">
        <v>-0.98833525180816595</v>
      </c>
      <c r="D63">
        <f>SQRT(_5[[#This Row],[Z-Axis]]^2+_5[[#This Row],[Y-Axis]]^2+_5[[#This Row],[X-Axis]]^2)</f>
        <v>1.0000000137203855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5C8-57D9-4752-B6B3-3014C282FE69}">
  <dimension ref="A1:D41"/>
  <sheetViews>
    <sheetView topLeftCell="D28" workbookViewId="0">
      <selection activeCell="D3" sqref="D3"/>
    </sheetView>
  </sheetViews>
  <sheetFormatPr defaultRowHeight="15" x14ac:dyDescent="0.25"/>
  <cols>
    <col min="1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0.15106983482837699</v>
      </c>
      <c r="B2">
        <v>2.76040975004435E-2</v>
      </c>
      <c r="C2">
        <v>-0.98813760280609098</v>
      </c>
      <c r="D2">
        <f>SQRT(_6[[#This Row],[Z-Axis]]^2+_6[[#This Row],[Y-Axis]]^2+_6[[#This Row],[X-Axis]]^2)</f>
        <v>1.0000000016366275</v>
      </c>
    </row>
    <row r="3" spans="1:4" x14ac:dyDescent="0.25">
      <c r="A3">
        <v>0.15177258849144001</v>
      </c>
      <c r="B3">
        <v>3.04255001246929E-2</v>
      </c>
      <c r="C3">
        <v>-0.98794704675674405</v>
      </c>
      <c r="D3">
        <f>SQRT(_6[[#This Row],[Z-Axis]]^2+_6[[#This Row],[Y-Axis]]^2+_6[[#This Row],[X-Axis]]^2)</f>
        <v>0.99999999843530096</v>
      </c>
    </row>
    <row r="4" spans="1:4" x14ac:dyDescent="0.25">
      <c r="A4">
        <v>0.15227799117565199</v>
      </c>
      <c r="B4">
        <v>3.2526988536119503E-2</v>
      </c>
      <c r="C4">
        <v>-0.98780232667922996</v>
      </c>
      <c r="D4">
        <f>SQRT(_6[[#This Row],[Z-Axis]]^2+_6[[#This Row],[Y-Axis]]^2+_6[[#This Row],[X-Axis]]^2)</f>
        <v>1.0000000140863103</v>
      </c>
    </row>
    <row r="5" spans="1:4" x14ac:dyDescent="0.25">
      <c r="A5">
        <v>0.152782112360001</v>
      </c>
      <c r="B5">
        <v>3.4304313361644703E-2</v>
      </c>
      <c r="C5">
        <v>-0.98766434192657504</v>
      </c>
      <c r="D5">
        <f>SQRT(_6[[#This Row],[Z-Axis]]^2+_6[[#This Row],[Y-Axis]]^2+_6[[#This Row],[X-Axis]]^2)</f>
        <v>1.0000000060428262</v>
      </c>
    </row>
    <row r="6" spans="1:4" x14ac:dyDescent="0.25">
      <c r="A6">
        <v>0.15317554771900199</v>
      </c>
      <c r="B6">
        <v>3.5925000905990601E-2</v>
      </c>
      <c r="C6">
        <v>-0.98754578828811601</v>
      </c>
      <c r="D6">
        <f>SQRT(_6[[#This Row],[Z-Axis]]^2+_6[[#This Row],[Y-Axis]]^2+_6[[#This Row],[X-Axis]]^2)</f>
        <v>1.0000000190373539</v>
      </c>
    </row>
    <row r="7" spans="1:4" x14ac:dyDescent="0.25">
      <c r="A7">
        <v>0.15376943349838301</v>
      </c>
      <c r="B7">
        <v>3.7462256848812103E-2</v>
      </c>
      <c r="C7">
        <v>-0.98739635944366499</v>
      </c>
      <c r="D7">
        <f>SQRT(_6[[#This Row],[Z-Axis]]^2+_6[[#This Row],[Y-Axis]]^2+_6[[#This Row],[X-Axis]]^2)</f>
        <v>1.0000000150046116</v>
      </c>
    </row>
    <row r="8" spans="1:4" x14ac:dyDescent="0.25">
      <c r="A8">
        <v>0.15432767570018799</v>
      </c>
      <c r="B8">
        <v>3.8640365004539497E-2</v>
      </c>
      <c r="C8">
        <v>-0.98726385831832897</v>
      </c>
      <c r="D8">
        <f>SQRT(_6[[#This Row],[Z-Axis]]^2+_6[[#This Row],[Y-Axis]]^2+_6[[#This Row],[X-Axis]]^2)</f>
        <v>1.0000000176181498</v>
      </c>
    </row>
    <row r="9" spans="1:4" x14ac:dyDescent="0.25">
      <c r="A9">
        <v>0.15476411581039401</v>
      </c>
      <c r="B9">
        <v>3.96654270589352E-2</v>
      </c>
      <c r="C9">
        <v>-0.987154841423035</v>
      </c>
      <c r="D9">
        <f>SQRT(_6[[#This Row],[Z-Axis]]^2+_6[[#This Row],[Y-Axis]]^2+_6[[#This Row],[X-Axis]]^2)</f>
        <v>0.99999997929563889</v>
      </c>
    </row>
    <row r="10" spans="1:4" x14ac:dyDescent="0.25">
      <c r="A10">
        <v>0.155081316828728</v>
      </c>
      <c r="B10">
        <v>4.0664348751306499E-2</v>
      </c>
      <c r="C10">
        <v>-0.98706442117690996</v>
      </c>
      <c r="D10">
        <f>SQRT(_6[[#This Row],[Z-Axis]]^2+_6[[#This Row],[Y-Axis]]^2+_6[[#This Row],[X-Axis]]^2)</f>
        <v>0.99999998782100419</v>
      </c>
    </row>
    <row r="11" spans="1:4" x14ac:dyDescent="0.25">
      <c r="A11">
        <v>0.155355378985405</v>
      </c>
      <c r="B11">
        <v>4.1503921151161201E-2</v>
      </c>
      <c r="C11">
        <v>-0.98698639869689897</v>
      </c>
      <c r="D11">
        <f>SQRT(_6[[#This Row],[Z-Axis]]^2+_6[[#This Row],[Y-Axis]]^2+_6[[#This Row],[X-Axis]]^2)</f>
        <v>1.0000000102316473</v>
      </c>
    </row>
    <row r="12" spans="1:4" x14ac:dyDescent="0.25">
      <c r="A12">
        <v>0.15561869740486101</v>
      </c>
      <c r="B12">
        <v>4.2270433157682398E-2</v>
      </c>
      <c r="C12">
        <v>-0.98691236972808805</v>
      </c>
      <c r="D12">
        <f>SQRT(_6[[#This Row],[Z-Axis]]^2+_6[[#This Row],[Y-Axis]]^2+_6[[#This Row],[X-Axis]]^2)</f>
        <v>0.99999999701181708</v>
      </c>
    </row>
    <row r="13" spans="1:4" x14ac:dyDescent="0.25">
      <c r="A13">
        <v>0.155824139714241</v>
      </c>
      <c r="B13">
        <v>4.3187920004129403E-2</v>
      </c>
      <c r="C13">
        <v>-0.98684024810791005</v>
      </c>
      <c r="D13">
        <f>SQRT(_6[[#This Row],[Z-Axis]]^2+_6[[#This Row],[Y-Axis]]^2+_6[[#This Row],[X-Axis]]^2)</f>
        <v>1.0000000171188237</v>
      </c>
    </row>
    <row r="14" spans="1:4" x14ac:dyDescent="0.25">
      <c r="A14">
        <v>0.15606538951396901</v>
      </c>
      <c r="B14">
        <v>4.3812409043312101E-2</v>
      </c>
      <c r="C14">
        <v>-0.98677456378936801</v>
      </c>
      <c r="D14">
        <f>SQRT(_6[[#This Row],[Z-Axis]]^2+_6[[#This Row],[Y-Axis]]^2+_6[[#This Row],[X-Axis]]^2)</f>
        <v>0.9999999863660114</v>
      </c>
    </row>
    <row r="15" spans="1:4" x14ac:dyDescent="0.25">
      <c r="A15">
        <v>0.156265288591385</v>
      </c>
      <c r="B15">
        <v>4.4349890202283901E-2</v>
      </c>
      <c r="C15">
        <v>-0.98671895265579201</v>
      </c>
      <c r="D15">
        <f>SQRT(_6[[#This Row],[Z-Axis]]^2+_6[[#This Row],[Y-Axis]]^2+_6[[#This Row],[X-Axis]]^2)</f>
        <v>1.0000000223548231</v>
      </c>
    </row>
    <row r="16" spans="1:4" x14ac:dyDescent="0.25">
      <c r="A16">
        <v>0.15633511543273901</v>
      </c>
      <c r="B16">
        <v>4.50079403817654E-2</v>
      </c>
      <c r="C16">
        <v>-0.98667806386947599</v>
      </c>
      <c r="D16">
        <f>SQRT(_6[[#This Row],[Z-Axis]]^2+_6[[#This Row],[Y-Axis]]^2+_6[[#This Row],[X-Axis]]^2)</f>
        <v>0.99999999236799697</v>
      </c>
    </row>
    <row r="17" spans="1:4" x14ac:dyDescent="0.25">
      <c r="A17">
        <v>0.15635390579700501</v>
      </c>
      <c r="B17">
        <v>4.5528430491685902E-2</v>
      </c>
      <c r="C17">
        <v>-0.98665118217468295</v>
      </c>
      <c r="D17">
        <f>SQRT(_6[[#This Row],[Z-Axis]]^2+_6[[#This Row],[Y-Axis]]^2+_6[[#This Row],[X-Axis]]^2)</f>
        <v>0.99999996856385676</v>
      </c>
    </row>
    <row r="18" spans="1:4" x14ac:dyDescent="0.25">
      <c r="A18">
        <v>0.15654174983501401</v>
      </c>
      <c r="B18">
        <v>4.6011067926883698E-2</v>
      </c>
      <c r="C18">
        <v>-0.98659902811050404</v>
      </c>
      <c r="D18">
        <f>SQRT(_6[[#This Row],[Z-Axis]]^2+_6[[#This Row],[Y-Axis]]^2+_6[[#This Row],[X-Axis]]^2)</f>
        <v>0.99999999004088569</v>
      </c>
    </row>
    <row r="19" spans="1:4" x14ac:dyDescent="0.25">
      <c r="A19">
        <v>0.156405448913574</v>
      </c>
      <c r="B19">
        <v>4.6315677464008297E-2</v>
      </c>
      <c r="C19">
        <v>-0.98660641908645597</v>
      </c>
      <c r="D19">
        <f>SQRT(_6[[#This Row],[Z-Axis]]^2+_6[[#This Row],[Y-Axis]]^2+_6[[#This Row],[X-Axis]]^2)</f>
        <v>1.000000016305703</v>
      </c>
    </row>
    <row r="20" spans="1:4" x14ac:dyDescent="0.25">
      <c r="A20">
        <v>0.15667194128036499</v>
      </c>
      <c r="B20">
        <v>4.6854041516780798E-2</v>
      </c>
      <c r="C20">
        <v>-0.98653870820999201</v>
      </c>
      <c r="D20">
        <f>SQRT(_6[[#This Row],[Z-Axis]]^2+_6[[#This Row],[Y-Axis]]^2+_6[[#This Row],[X-Axis]]^2)</f>
        <v>1.0000000105938269</v>
      </c>
    </row>
    <row r="21" spans="1:4" x14ac:dyDescent="0.25">
      <c r="A21">
        <v>0.156565457582474</v>
      </c>
      <c r="B21">
        <v>4.7351002693176297E-2</v>
      </c>
      <c r="C21">
        <v>-0.98653185367584195</v>
      </c>
      <c r="D21">
        <f>SQRT(_6[[#This Row],[Z-Axis]]^2+_6[[#This Row],[Y-Axis]]^2+_6[[#This Row],[X-Axis]]^2)</f>
        <v>0.99999997914057559</v>
      </c>
    </row>
    <row r="22" spans="1:4" x14ac:dyDescent="0.25">
      <c r="A22">
        <v>0.15679766237735701</v>
      </c>
      <c r="B22">
        <v>4.7663934528827702E-2</v>
      </c>
      <c r="C22">
        <v>-0.98647993803024303</v>
      </c>
      <c r="D22">
        <f>SQRT(_6[[#This Row],[Z-Axis]]^2+_6[[#This Row],[Y-Axis]]^2+_6[[#This Row],[X-Axis]]^2)</f>
        <v>1.0000000128589621</v>
      </c>
    </row>
    <row r="23" spans="1:4" x14ac:dyDescent="0.25">
      <c r="A23">
        <v>0.15694691240787501</v>
      </c>
      <c r="B23">
        <v>4.8017304390668897E-2</v>
      </c>
      <c r="C23">
        <v>-0.986439049243927</v>
      </c>
      <c r="D23">
        <f>SQRT(_6[[#This Row],[Z-Axis]]^2+_6[[#This Row],[Y-Axis]]^2+_6[[#This Row],[X-Axis]]^2)</f>
        <v>0.99999999635428694</v>
      </c>
    </row>
    <row r="24" spans="1:4" x14ac:dyDescent="0.25">
      <c r="A24">
        <v>0.15696188807487499</v>
      </c>
      <c r="B24">
        <v>4.81585003435612E-2</v>
      </c>
      <c r="C24">
        <v>-0.98642981052398704</v>
      </c>
      <c r="D24">
        <f>SQRT(_6[[#This Row],[Z-Axis]]^2+_6[[#This Row],[Y-Axis]]^2+_6[[#This Row],[X-Axis]]^2)</f>
        <v>1.0000000232768793</v>
      </c>
    </row>
    <row r="25" spans="1:4" x14ac:dyDescent="0.25">
      <c r="A25">
        <v>0.15714137256145499</v>
      </c>
      <c r="B25">
        <v>4.8290055245161098E-2</v>
      </c>
      <c r="C25">
        <v>-0.986394762992859</v>
      </c>
      <c r="D25">
        <f>SQRT(_6[[#This Row],[Z-Axis]]^2+_6[[#This Row],[Y-Axis]]^2+_6[[#This Row],[X-Axis]]^2)</f>
        <v>0.9999999844329085</v>
      </c>
    </row>
    <row r="26" spans="1:4" x14ac:dyDescent="0.25">
      <c r="A26">
        <v>0.15726786851882901</v>
      </c>
      <c r="B26">
        <v>4.8754058778286001E-2</v>
      </c>
      <c r="C26">
        <v>-0.98635178804397605</v>
      </c>
      <c r="D26">
        <f>SQRT(_6[[#This Row],[Z-Axis]]^2+_6[[#This Row],[Y-Axis]]^2+_6[[#This Row],[X-Axis]]^2)</f>
        <v>0.99999999524668048</v>
      </c>
    </row>
    <row r="27" spans="1:4" x14ac:dyDescent="0.25">
      <c r="A27">
        <v>0.15730439126491499</v>
      </c>
      <c r="B27">
        <v>4.8955515027046197E-2</v>
      </c>
      <c r="C27">
        <v>-0.98633599281311002</v>
      </c>
      <c r="D27">
        <f>SQRT(_6[[#This Row],[Z-Axis]]^2+_6[[#This Row],[Y-Axis]]^2+_6[[#This Row],[X-Axis]]^2)</f>
        <v>1.0000000023407061</v>
      </c>
    </row>
    <row r="28" spans="1:4" x14ac:dyDescent="0.25">
      <c r="A28">
        <v>0.15737612545490301</v>
      </c>
      <c r="B28">
        <v>4.9165774136781699E-2</v>
      </c>
      <c r="C28">
        <v>-0.98631411790847801</v>
      </c>
      <c r="D28">
        <f>SQRT(_6[[#This Row],[Z-Axis]]^2+_6[[#This Row],[Y-Axis]]^2+_6[[#This Row],[X-Axis]]^2)</f>
        <v>1.0000000286976223</v>
      </c>
    </row>
    <row r="29" spans="1:4" x14ac:dyDescent="0.25">
      <c r="A29">
        <v>0.15741990506649001</v>
      </c>
      <c r="B29">
        <v>4.9345627427101101E-2</v>
      </c>
      <c r="C29">
        <v>-0.98629814386367798</v>
      </c>
      <c r="D29">
        <f>SQRT(_6[[#This Row],[Z-Axis]]^2+_6[[#This Row],[Y-Axis]]^2+_6[[#This Row],[X-Axis]]^2)</f>
        <v>1.0000000230231265</v>
      </c>
    </row>
    <row r="30" spans="1:4" x14ac:dyDescent="0.25">
      <c r="A30">
        <v>0.157484456896782</v>
      </c>
      <c r="B30">
        <v>4.9420699477195698E-2</v>
      </c>
      <c r="C30">
        <v>-0.98628407716751099</v>
      </c>
      <c r="D30">
        <f>SQRT(_6[[#This Row],[Z-Axis]]^2+_6[[#This Row],[Y-Axis]]^2+_6[[#This Row],[X-Axis]]^2)</f>
        <v>1.000000020287529</v>
      </c>
    </row>
    <row r="31" spans="1:4" x14ac:dyDescent="0.25">
      <c r="A31">
        <v>0.15517030656337699</v>
      </c>
      <c r="B31">
        <v>4.8743106424808502E-2</v>
      </c>
      <c r="C31">
        <v>-0.98668450117111195</v>
      </c>
      <c r="D31">
        <f>SQRT(_6[[#This Row],[Z-Axis]]^2+_6[[#This Row],[Y-Axis]]^2+_6[[#This Row],[X-Axis]]^2)</f>
        <v>1.0000000096570991</v>
      </c>
    </row>
    <row r="32" spans="1:4" x14ac:dyDescent="0.25">
      <c r="A32">
        <v>0.15715758502483401</v>
      </c>
      <c r="B32">
        <v>4.9467191100120503E-2</v>
      </c>
      <c r="C32">
        <v>-0.98633384704589799</v>
      </c>
      <c r="D32">
        <f>SQRT(_6[[#This Row],[Z-Axis]]^2+_6[[#This Row],[Y-Axis]]^2+_6[[#This Row],[X-Axis]]^2)</f>
        <v>0.99999998367726717</v>
      </c>
    </row>
    <row r="33" spans="1:4" x14ac:dyDescent="0.25">
      <c r="A33">
        <v>0.156963020563126</v>
      </c>
      <c r="B33">
        <v>4.9548804759979199E-2</v>
      </c>
      <c r="C33">
        <v>-0.98636072874069203</v>
      </c>
      <c r="D33">
        <f>SQRT(_6[[#This Row],[Z-Axis]]^2+_6[[#This Row],[Y-Axis]]^2+_6[[#This Row],[X-Axis]]^2)</f>
        <v>0.99999998053965578</v>
      </c>
    </row>
    <row r="34" spans="1:4" x14ac:dyDescent="0.25">
      <c r="A34">
        <v>0.156887397170067</v>
      </c>
      <c r="B34">
        <v>4.96707819402218E-2</v>
      </c>
      <c r="C34">
        <v>-0.98636662960052501</v>
      </c>
      <c r="D34">
        <f>SQRT(_6[[#This Row],[Z-Axis]]^2+_6[[#This Row],[Y-Axis]]^2+_6[[#This Row],[X-Axis]]^2)</f>
        <v>0.99999998497942522</v>
      </c>
    </row>
    <row r="35" spans="1:4" x14ac:dyDescent="0.25">
      <c r="A35">
        <v>0.15695440769195601</v>
      </c>
      <c r="B35">
        <v>4.9851033836603199E-2</v>
      </c>
      <c r="C35">
        <v>-0.98634690046310403</v>
      </c>
      <c r="D35">
        <f>SQRT(_6[[#This Row],[Z-Axis]]^2+_6[[#This Row],[Y-Axis]]^2+_6[[#This Row],[X-Axis]]^2)</f>
        <v>1.0000000098608417</v>
      </c>
    </row>
    <row r="36" spans="1:4" x14ac:dyDescent="0.25">
      <c r="A36">
        <v>0.157017171382904</v>
      </c>
      <c r="B36">
        <v>4.98632155358791E-2</v>
      </c>
      <c r="C36">
        <v>-0.98633629083633401</v>
      </c>
      <c r="D36">
        <f>SQRT(_6[[#This Row],[Z-Axis]]^2+_6[[#This Row],[Y-Axis]]^2+_6[[#This Row],[X-Axis]]^2)</f>
        <v>1.0000000054967215</v>
      </c>
    </row>
    <row r="37" spans="1:4" x14ac:dyDescent="0.25">
      <c r="A37">
        <v>0.157132118940353</v>
      </c>
      <c r="B37">
        <v>5.0157032907009097E-2</v>
      </c>
      <c r="C37">
        <v>-0.986303091049194</v>
      </c>
      <c r="D37">
        <f>SQRT(_6[[#This Row],[Z-Axis]]^2+_6[[#This Row],[Y-Axis]]^2+_6[[#This Row],[X-Axis]]^2)</f>
        <v>1.0000000090829573</v>
      </c>
    </row>
    <row r="38" spans="1:4" x14ac:dyDescent="0.25">
      <c r="A38">
        <v>0.15736483037471799</v>
      </c>
      <c r="B38">
        <v>5.0303958356380497E-2</v>
      </c>
      <c r="C38">
        <v>-0.98625850677490201</v>
      </c>
      <c r="D38">
        <f>SQRT(_6[[#This Row],[Z-Axis]]^2+_6[[#This Row],[Y-Axis]]^2+_6[[#This Row],[X-Axis]]^2)</f>
        <v>1.0000000101255218</v>
      </c>
    </row>
    <row r="39" spans="1:4" x14ac:dyDescent="0.25">
      <c r="A39">
        <v>0.157365202903748</v>
      </c>
      <c r="B39">
        <v>5.0334755331277799E-2</v>
      </c>
      <c r="C39">
        <v>-0.98625683784484897</v>
      </c>
      <c r="D39">
        <f>SQRT(_6[[#This Row],[Z-Axis]]^2+_6[[#This Row],[Y-Axis]]^2+_6[[#This Row],[X-Axis]]^2)</f>
        <v>0.99999997243745864</v>
      </c>
    </row>
    <row r="40" spans="1:4" x14ac:dyDescent="0.25">
      <c r="A40">
        <v>0.15732763707637801</v>
      </c>
      <c r="B40">
        <v>5.0379190593957901E-2</v>
      </c>
      <c r="C40">
        <v>-0.98626059293747004</v>
      </c>
      <c r="D40">
        <f>SQRT(_6[[#This Row],[Z-Axis]]^2+_6[[#This Row],[Y-Axis]]^2+_6[[#This Row],[X-Axis]]^2)</f>
        <v>1.0000000027071543</v>
      </c>
    </row>
    <row r="41" spans="1:4" x14ac:dyDescent="0.25">
      <c r="A41">
        <v>0.157223850488663</v>
      </c>
      <c r="B41">
        <v>5.0781466066837297E-2</v>
      </c>
      <c r="C41">
        <v>-0.98625648021697998</v>
      </c>
      <c r="D41">
        <f>SQRT(_6[[#This Row],[Z-Axis]]^2+_6[[#This Row],[Y-Axis]]^2+_6[[#This Row],[X-Axis]]^2)</f>
        <v>0.99999997061418211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0F7D-BF4E-4DF9-AC0A-6EBD2C725AD2}">
  <dimension ref="A1:D44"/>
  <sheetViews>
    <sheetView topLeftCell="A28" workbookViewId="0">
      <selection activeCell="A28" sqref="A28"/>
    </sheetView>
  </sheetViews>
  <sheetFormatPr defaultRowHeight="15" x14ac:dyDescent="0.25"/>
  <cols>
    <col min="1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5.7897042483091403E-2</v>
      </c>
      <c r="B2">
        <v>6.3493467867374406E-2</v>
      </c>
      <c r="C2">
        <v>-0.99630141258239802</v>
      </c>
      <c r="D2">
        <f>SQRT(_7[[#This Row],[Z-Axis]]^2+_7[[#This Row],[Y-Axis]]^2+_7[[#This Row],[X-Axis]]^2)</f>
        <v>0.99999999635189785</v>
      </c>
    </row>
    <row r="3" spans="1:4" x14ac:dyDescent="0.25">
      <c r="A3">
        <v>5.7675324380397797E-2</v>
      </c>
      <c r="B3">
        <v>6.3516244292259202E-2</v>
      </c>
      <c r="C3">
        <v>-0.99631279706955</v>
      </c>
      <c r="D3">
        <f>SQRT(_7[[#This Row],[Z-Axis]]^2+_7[[#This Row],[Y-Axis]]^2+_7[[#This Row],[X-Axis]]^2)</f>
        <v>0.99999997296796383</v>
      </c>
    </row>
    <row r="4" spans="1:4" x14ac:dyDescent="0.25">
      <c r="A4">
        <v>5.7691875845193898E-2</v>
      </c>
      <c r="B4">
        <v>6.3444778323173495E-2</v>
      </c>
      <c r="C4">
        <v>-0.99631643295288097</v>
      </c>
      <c r="D4">
        <f>SQRT(_7[[#This Row],[Z-Axis]]^2+_7[[#This Row],[Y-Axis]]^2+_7[[#This Row],[X-Axis]]^2)</f>
        <v>1.0000000135034832</v>
      </c>
    </row>
    <row r="5" spans="1:4" x14ac:dyDescent="0.25">
      <c r="A5">
        <v>5.7814195752143901E-2</v>
      </c>
      <c r="B5">
        <v>6.3382007181644398E-2</v>
      </c>
      <c r="C5">
        <v>-0.99631333351135198</v>
      </c>
      <c r="D5">
        <f>SQRT(_7[[#This Row],[Z-Axis]]^2+_7[[#This Row],[Y-Axis]]^2+_7[[#This Row],[X-Axis]]^2)</f>
        <v>1.0000000092986718</v>
      </c>
    </row>
    <row r="6" spans="1:4" x14ac:dyDescent="0.25">
      <c r="A6">
        <v>5.79352006316185E-2</v>
      </c>
      <c r="B6">
        <v>6.3340887427330003E-2</v>
      </c>
      <c r="C6">
        <v>-0.99630892276763905</v>
      </c>
      <c r="D6">
        <f>SQRT(_7[[#This Row],[Z-Axis]]^2+_7[[#This Row],[Y-Axis]]^2+_7[[#This Row],[X-Axis]]^2)</f>
        <v>1.0000000125393604</v>
      </c>
    </row>
    <row r="7" spans="1:4" x14ac:dyDescent="0.25">
      <c r="A7">
        <v>5.8229137212037999E-2</v>
      </c>
      <c r="B7">
        <v>6.3521929085254697E-2</v>
      </c>
      <c r="C7">
        <v>-0.99628025293350198</v>
      </c>
      <c r="D7">
        <f>SQRT(_7[[#This Row],[Z-Axis]]^2+_7[[#This Row],[Y-Axis]]^2+_7[[#This Row],[X-Axis]]^2)</f>
        <v>1.0000000051402065</v>
      </c>
    </row>
    <row r="8" spans="1:4" x14ac:dyDescent="0.25">
      <c r="A8">
        <v>5.8092512190341998E-2</v>
      </c>
      <c r="B8">
        <v>6.3553608953952803E-2</v>
      </c>
      <c r="C8">
        <v>-0.99628621339797996</v>
      </c>
      <c r="D8">
        <f>SQRT(_7[[#This Row],[Z-Axis]]^2+_7[[#This Row],[Y-Axis]]^2+_7[[#This Row],[X-Axis]]^2)</f>
        <v>1.0000000100952711</v>
      </c>
    </row>
    <row r="9" spans="1:4" x14ac:dyDescent="0.25">
      <c r="A9">
        <v>5.8168917894363403E-2</v>
      </c>
      <c r="B9">
        <v>6.3312470912933405E-2</v>
      </c>
      <c r="C9">
        <v>-0.99629712104797397</v>
      </c>
      <c r="D9">
        <f>SQRT(_7[[#This Row],[Z-Axis]]^2+_7[[#This Row],[Y-Axis]]^2+_7[[#This Row],[X-Axis]]^2)</f>
        <v>1.0000000226952914</v>
      </c>
    </row>
    <row r="10" spans="1:4" x14ac:dyDescent="0.25">
      <c r="A10">
        <v>5.8360982686281197E-2</v>
      </c>
      <c r="B10">
        <v>6.3301809132099193E-2</v>
      </c>
      <c r="C10">
        <v>-0.99628657102584806</v>
      </c>
      <c r="D10">
        <f>SQRT(_7[[#This Row],[Z-Axis]]^2+_7[[#This Row],[Y-Axis]]^2+_7[[#This Row],[X-Axis]]^2)</f>
        <v>1.0000000274729732</v>
      </c>
    </row>
    <row r="11" spans="1:4" x14ac:dyDescent="0.25">
      <c r="A11">
        <v>5.8306664228439303E-2</v>
      </c>
      <c r="B11">
        <v>6.3794456422329004E-2</v>
      </c>
      <c r="C11">
        <v>-0.99625831842422496</v>
      </c>
      <c r="D11">
        <f>SQRT(_7[[#This Row],[Z-Axis]]^2+_7[[#This Row],[Y-Axis]]^2+_7[[#This Row],[X-Axis]]^2)</f>
        <v>1.0000000183965663</v>
      </c>
    </row>
    <row r="12" spans="1:4" x14ac:dyDescent="0.25">
      <c r="A12">
        <v>5.8234211057424497E-2</v>
      </c>
      <c r="B12">
        <v>6.3822761178016704E-2</v>
      </c>
      <c r="C12">
        <v>-0.99626070261001598</v>
      </c>
      <c r="D12">
        <f>SQRT(_7[[#This Row],[Z-Axis]]^2+_7[[#This Row],[Y-Axis]]^2+_7[[#This Row],[X-Axis]]^2)</f>
        <v>0.99999997787343453</v>
      </c>
    </row>
    <row r="13" spans="1:4" x14ac:dyDescent="0.25">
      <c r="A13">
        <v>5.8228112757205998E-2</v>
      </c>
      <c r="B13">
        <v>6.3796751201152802E-2</v>
      </c>
      <c r="C13">
        <v>-0.99626272916793801</v>
      </c>
      <c r="D13">
        <f>SQRT(_7[[#This Row],[Z-Axis]]^2+_7[[#This Row],[Y-Axis]]^2+_7[[#This Row],[X-Axis]]^2)</f>
        <v>0.99999998205411778</v>
      </c>
    </row>
    <row r="14" spans="1:4" x14ac:dyDescent="0.25">
      <c r="A14">
        <v>5.8251410722732502E-2</v>
      </c>
      <c r="B14">
        <v>6.3747964799404103E-2</v>
      </c>
      <c r="C14">
        <v>-0.99626451730728205</v>
      </c>
      <c r="D14">
        <f>SQRT(_7[[#This Row],[Z-Axis]]^2+_7[[#This Row],[Y-Axis]]^2+_7[[#This Row],[X-Axis]]^2)</f>
        <v>1.000000009156383</v>
      </c>
    </row>
    <row r="15" spans="1:4" x14ac:dyDescent="0.25">
      <c r="A15">
        <v>5.8343883603811299E-2</v>
      </c>
      <c r="B15">
        <v>6.3617207109928103E-2</v>
      </c>
      <c r="C15">
        <v>-0.99626743793487604</v>
      </c>
      <c r="D15">
        <f>SQRT(_7[[#This Row],[Z-Axis]]^2+_7[[#This Row],[Y-Axis]]^2+_7[[#This Row],[X-Axis]]^2)</f>
        <v>0.99999998284188218</v>
      </c>
    </row>
    <row r="16" spans="1:4" x14ac:dyDescent="0.25">
      <c r="A16">
        <v>5.8363005518913297E-2</v>
      </c>
      <c r="B16">
        <v>6.3644051551818806E-2</v>
      </c>
      <c r="C16">
        <v>-0.99626463651657104</v>
      </c>
      <c r="D16">
        <f>SQRT(_7[[#This Row],[Z-Axis]]^2+_7[[#This Row],[Y-Axis]]^2+_7[[#This Row],[X-Axis]]^2)</f>
        <v>1.0000000158423132</v>
      </c>
    </row>
    <row r="17" spans="1:4" x14ac:dyDescent="0.25">
      <c r="A17">
        <v>5.82483187317848E-2</v>
      </c>
      <c r="B17">
        <v>6.3759081065654796E-2</v>
      </c>
      <c r="C17">
        <v>-0.99626398086547796</v>
      </c>
      <c r="D17">
        <f>SQRT(_7[[#This Row],[Z-Axis]]^2+_7[[#This Row],[Y-Axis]]^2+_7[[#This Row],[X-Axis]]^2)</f>
        <v>1.0000000033116729</v>
      </c>
    </row>
    <row r="18" spans="1:4" x14ac:dyDescent="0.25">
      <c r="A18">
        <v>5.80492429435253E-2</v>
      </c>
      <c r="B18">
        <v>6.3608072698116302E-2</v>
      </c>
      <c r="C18">
        <v>-0.996285259723663</v>
      </c>
      <c r="D18">
        <f>SQRT(_7[[#This Row],[Z-Axis]]^2+_7[[#This Row],[Y-Axis]]^2+_7[[#This Row],[X-Axis]]^2)</f>
        <v>1.0000000101306659</v>
      </c>
    </row>
    <row r="19" spans="1:4" x14ac:dyDescent="0.25">
      <c r="A19">
        <v>5.7904504239559201E-2</v>
      </c>
      <c r="B19">
        <v>6.3892766833305401E-2</v>
      </c>
      <c r="C19">
        <v>-0.99627548456192005</v>
      </c>
      <c r="D19">
        <f>SQRT(_7[[#This Row],[Z-Axis]]^2+_7[[#This Row],[Y-Axis]]^2+_7[[#This Row],[X-Axis]]^2)</f>
        <v>1.000000029201966</v>
      </c>
    </row>
    <row r="20" spans="1:4" x14ac:dyDescent="0.25">
      <c r="A20">
        <v>5.8009102940559401E-2</v>
      </c>
      <c r="B20">
        <v>6.4025133848190294E-2</v>
      </c>
      <c r="C20">
        <v>-0.99626088142394997</v>
      </c>
      <c r="D20">
        <f>SQRT(_7[[#This Row],[Z-Axis]]^2+_7[[#This Row],[Y-Axis]]^2+_7[[#This Row],[X-Axis]]^2)</f>
        <v>1.0000000088219363</v>
      </c>
    </row>
    <row r="21" spans="1:4" x14ac:dyDescent="0.25">
      <c r="A21">
        <v>5.77994249761105E-2</v>
      </c>
      <c r="B21">
        <v>6.4103469252586406E-2</v>
      </c>
      <c r="C21">
        <v>-0.99626803398132302</v>
      </c>
      <c r="D21">
        <f>SQRT(_7[[#This Row],[Z-Axis]]^2+_7[[#This Row],[Y-Axis]]^2+_7[[#This Row],[X-Axis]]^2)</f>
        <v>1.0000000119153984</v>
      </c>
    </row>
    <row r="22" spans="1:4" x14ac:dyDescent="0.25">
      <c r="A22">
        <v>5.7770557701587698E-2</v>
      </c>
      <c r="B22">
        <v>6.4043387770652799E-2</v>
      </c>
      <c r="C22">
        <v>-0.99627357721328702</v>
      </c>
      <c r="D22">
        <f>SQRT(_7[[#This Row],[Z-Axis]]^2+_7[[#This Row],[Y-Axis]]^2+_7[[#This Row],[X-Axis]]^2)</f>
        <v>1.0000000167538268</v>
      </c>
    </row>
    <row r="23" spans="1:4" x14ac:dyDescent="0.25">
      <c r="A23">
        <v>5.76424263417721E-2</v>
      </c>
      <c r="B23">
        <v>6.4044162631034796E-2</v>
      </c>
      <c r="C23">
        <v>-0.99628090858459495</v>
      </c>
      <c r="D23">
        <f>SQRT(_7[[#This Row],[Z-Axis]]^2+_7[[#This Row],[Y-Axis]]^2+_7[[#This Row],[X-Axis]]^2)</f>
        <v>0.99999997644591132</v>
      </c>
    </row>
    <row r="24" spans="1:4" x14ac:dyDescent="0.25">
      <c r="A24">
        <v>5.7637043297290802E-2</v>
      </c>
      <c r="B24">
        <v>6.3929565250873593E-2</v>
      </c>
      <c r="C24">
        <v>-0.99628859758377097</v>
      </c>
      <c r="D24">
        <f>SQRT(_7[[#This Row],[Z-Axis]]^2+_7[[#This Row],[Y-Axis]]^2+_7[[#This Row],[X-Axis]]^2)</f>
        <v>0.99999999387432836</v>
      </c>
    </row>
    <row r="25" spans="1:4" x14ac:dyDescent="0.25">
      <c r="A25">
        <v>5.7734590023755999E-2</v>
      </c>
      <c r="B25">
        <v>6.3709653913974804E-2</v>
      </c>
      <c r="C25">
        <v>-0.99629706144332897</v>
      </c>
      <c r="D25">
        <f>SQRT(_7[[#This Row],[Z-Axis]]^2+_7[[#This Row],[Y-Axis]]^2+_7[[#This Row],[X-Axis]]^2)</f>
        <v>1.0000000187638309</v>
      </c>
    </row>
    <row r="26" spans="1:4" x14ac:dyDescent="0.25">
      <c r="A26">
        <v>5.78754432499409E-2</v>
      </c>
      <c r="B26">
        <v>6.3700564205646501E-2</v>
      </c>
      <c r="C26">
        <v>-0.99628943204879805</v>
      </c>
      <c r="D26">
        <f>SQRT(_7[[#This Row],[Z-Axis]]^2+_7[[#This Row],[Y-Axis]]^2+_7[[#This Row],[X-Axis]]^2)</f>
        <v>0.99999998061180551</v>
      </c>
    </row>
    <row r="27" spans="1:4" x14ac:dyDescent="0.25">
      <c r="A27">
        <v>5.7916596531868002E-2</v>
      </c>
      <c r="B27">
        <v>6.3698366284370395E-2</v>
      </c>
      <c r="C27">
        <v>-0.99628722667694103</v>
      </c>
      <c r="D27">
        <f>SQRT(_7[[#This Row],[Z-Axis]]^2+_7[[#This Row],[Y-Axis]]^2+_7[[#This Row],[X-Axis]]^2)</f>
        <v>1.0000000260303814</v>
      </c>
    </row>
    <row r="28" spans="1:4" x14ac:dyDescent="0.25">
      <c r="A28">
        <v>5.7753648608923E-2</v>
      </c>
      <c r="B28">
        <v>6.3488923013210297E-2</v>
      </c>
      <c r="C28">
        <v>-0.99631005525589</v>
      </c>
      <c r="D28">
        <f>SQRT(_7[[#This Row],[Z-Axis]]^2+_7[[#This Row],[Y-Axis]]^2+_7[[#This Row],[X-Axis]]^2)</f>
        <v>1.000000026738507</v>
      </c>
    </row>
    <row r="29" spans="1:4" x14ac:dyDescent="0.25">
      <c r="A29">
        <v>5.7590454816818203E-2</v>
      </c>
      <c r="B29">
        <v>6.3525006175041199E-2</v>
      </c>
      <c r="C29">
        <v>-0.99631714820861805</v>
      </c>
      <c r="D29">
        <f>SQRT(_7[[#This Row],[Z-Axis]]^2+_7[[#This Row],[Y-Axis]]^2+_7[[#This Row],[X-Axis]]^2)</f>
        <v>0.99999997335504986</v>
      </c>
    </row>
    <row r="30" spans="1:4" x14ac:dyDescent="0.25">
      <c r="A30">
        <v>5.7501159608364098E-2</v>
      </c>
      <c r="B30">
        <v>6.3464917242526994E-2</v>
      </c>
      <c r="C30">
        <v>-0.99632614850997903</v>
      </c>
      <c r="D30">
        <f>SQRT(_7[[#This Row],[Z-Axis]]^2+_7[[#This Row],[Y-Axis]]^2+_7[[#This Row],[X-Axis]]^2)</f>
        <v>0.99999998664081791</v>
      </c>
    </row>
    <row r="31" spans="1:4" x14ac:dyDescent="0.25">
      <c r="A31">
        <v>5.7520370930433301E-2</v>
      </c>
      <c r="B31">
        <v>6.3544340431690202E-2</v>
      </c>
      <c r="C31">
        <v>-0.99632000923156705</v>
      </c>
      <c r="D31">
        <f>SQRT(_7[[#This Row],[Z-Axis]]^2+_7[[#This Row],[Y-Axis]]^2+_7[[#This Row],[X-Axis]]^2)</f>
        <v>1.0000000185340314</v>
      </c>
    </row>
    <row r="32" spans="1:4" x14ac:dyDescent="0.25">
      <c r="A32">
        <v>5.7470135390758501E-2</v>
      </c>
      <c r="B32">
        <v>6.3587620854377802E-2</v>
      </c>
      <c r="C32">
        <v>-0.99632012844085704</v>
      </c>
      <c r="D32">
        <f>SQRT(_7[[#This Row],[Z-Axis]]^2+_7[[#This Row],[Y-Axis]]^2+_7[[#This Row],[X-Axis]]^2)</f>
        <v>1.000000000162079</v>
      </c>
    </row>
    <row r="33" spans="1:4" x14ac:dyDescent="0.25">
      <c r="A33">
        <v>5.7553667575120898E-2</v>
      </c>
      <c r="B33">
        <v>6.3745453953742995E-2</v>
      </c>
      <c r="C33">
        <v>-0.99630522727966297</v>
      </c>
      <c r="D33">
        <f>SQRT(_7[[#This Row],[Z-Axis]]^2+_7[[#This Row],[Y-Axis]]^2+_7[[#This Row],[X-Axis]]^2)</f>
        <v>1.0000000067279486</v>
      </c>
    </row>
    <row r="34" spans="1:4" x14ac:dyDescent="0.25">
      <c r="A34">
        <v>5.7604506611824001E-2</v>
      </c>
      <c r="B34">
        <v>6.36579394340515E-2</v>
      </c>
      <c r="C34">
        <v>-0.99630784988403298</v>
      </c>
      <c r="D34">
        <f>SQRT(_7[[#This Row],[Z-Axis]]^2+_7[[#This Row],[Y-Axis]]^2+_7[[#This Row],[X-Axis]]^2)</f>
        <v>0.99999997208776248</v>
      </c>
    </row>
    <row r="35" spans="1:4" x14ac:dyDescent="0.25">
      <c r="A35">
        <v>5.7825002819299698E-2</v>
      </c>
      <c r="B35">
        <v>6.3560590147972107E-2</v>
      </c>
      <c r="C35">
        <v>-0.99630129337310802</v>
      </c>
      <c r="D35">
        <f>SQRT(_7[[#This Row],[Z-Axis]]^2+_7[[#This Row],[Y-Axis]]^2+_7[[#This Row],[X-Axis]]^2)</f>
        <v>0.99999997337396884</v>
      </c>
    </row>
    <row r="36" spans="1:4" x14ac:dyDescent="0.25">
      <c r="A36">
        <v>5.7842615991830798E-2</v>
      </c>
      <c r="B36">
        <v>6.3499651849269895E-2</v>
      </c>
      <c r="C36">
        <v>-0.99630415439605702</v>
      </c>
      <c r="D36">
        <f>SQRT(_7[[#This Row],[Z-Axis]]^2+_7[[#This Row],[Y-Axis]]^2+_7[[#This Row],[X-Axis]]^2)</f>
        <v>0.99999997103829918</v>
      </c>
    </row>
    <row r="37" spans="1:4" x14ac:dyDescent="0.25">
      <c r="A37">
        <v>5.7740949094295502E-2</v>
      </c>
      <c r="B37">
        <v>6.3495784997940105E-2</v>
      </c>
      <c r="C37">
        <v>-0.99631035327911399</v>
      </c>
      <c r="D37">
        <f>SQRT(_7[[#This Row],[Z-Axis]]^2+_7[[#This Row],[Y-Axis]]^2+_7[[#This Row],[X-Axis]]^2)</f>
        <v>1.0000000259829833</v>
      </c>
    </row>
    <row r="38" spans="1:4" x14ac:dyDescent="0.25">
      <c r="A38">
        <v>5.7607762515544898E-2</v>
      </c>
      <c r="B38">
        <v>6.3450247049331707E-2</v>
      </c>
      <c r="C38">
        <v>-0.99632096290588401</v>
      </c>
      <c r="D38">
        <f>SQRT(_7[[#This Row],[Z-Axis]]^2+_7[[#This Row],[Y-Axis]]^2+_7[[#This Row],[X-Axis]]^2)</f>
        <v>1.000000024639188</v>
      </c>
    </row>
    <row r="39" spans="1:4" x14ac:dyDescent="0.25">
      <c r="A39">
        <v>5.7661008089780801E-2</v>
      </c>
      <c r="B39">
        <v>6.3579954206943498E-2</v>
      </c>
      <c r="C39">
        <v>-0.99630957841873202</v>
      </c>
      <c r="D39">
        <f>SQRT(_7[[#This Row],[Z-Axis]]^2+_7[[#This Row],[Y-Axis]]^2+_7[[#This Row],[X-Axis]]^2)</f>
        <v>0.99999998923989908</v>
      </c>
    </row>
    <row r="40" spans="1:4" x14ac:dyDescent="0.25">
      <c r="A40">
        <v>5.7780351489782299E-2</v>
      </c>
      <c r="B40">
        <v>6.3735887408256503E-2</v>
      </c>
      <c r="C40">
        <v>-0.99629271030426003</v>
      </c>
      <c r="D40">
        <f>SQRT(_7[[#This Row],[Z-Axis]]^2+_7[[#This Row],[Y-Axis]]^2+_7[[#This Row],[X-Axis]]^2)</f>
        <v>0.99999999848370447</v>
      </c>
    </row>
    <row r="41" spans="1:4" x14ac:dyDescent="0.25">
      <c r="A41">
        <v>5.7841476052999503E-2</v>
      </c>
      <c r="B41">
        <v>6.3758105039596599E-2</v>
      </c>
      <c r="C41">
        <v>-0.99628776311874401</v>
      </c>
      <c r="D41">
        <f>SQRT(_7[[#This Row],[Z-Axis]]^2+_7[[#This Row],[Y-Axis]]^2+_7[[#This Row],[X-Axis]]^2)</f>
        <v>1.0000000196251901</v>
      </c>
    </row>
    <row r="42" spans="1:4" x14ac:dyDescent="0.25">
      <c r="A42">
        <v>5.78690283000469E-2</v>
      </c>
      <c r="B42">
        <v>6.3858479261398302E-2</v>
      </c>
      <c r="C42">
        <v>-0.996279716491699</v>
      </c>
      <c r="D42">
        <f>SQRT(_7[[#This Row],[Z-Axis]]^2+_7[[#This Row],[Y-Axis]]^2+_7[[#This Row],[X-Axis]]^2)</f>
        <v>1.000000001651375</v>
      </c>
    </row>
    <row r="43" spans="1:4" x14ac:dyDescent="0.25">
      <c r="A43">
        <v>5.7808384299278301E-2</v>
      </c>
      <c r="B43">
        <v>6.3848443329334301E-2</v>
      </c>
      <c r="C43">
        <v>-0.99628388881683405</v>
      </c>
      <c r="D43">
        <f>SQRT(_7[[#This Row],[Z-Axis]]^2+_7[[#This Row],[Y-Axis]]^2+_7[[#This Row],[X-Axis]]^2)</f>
        <v>1.000000010063433</v>
      </c>
    </row>
    <row r="44" spans="1:4" x14ac:dyDescent="0.25">
      <c r="A44">
        <v>6.2755756080150604E-2</v>
      </c>
      <c r="B44">
        <v>6.20522350072861E-2</v>
      </c>
      <c r="C44">
        <v>-0.99609798192977905</v>
      </c>
      <c r="D44">
        <f>SQRT(_7[[#This Row],[Z-Axis]]^2+_7[[#This Row],[Y-Axis]]^2+_7[[#This Row],[X-Axis]]^2)</f>
        <v>0.99999997719758438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8339-E578-4AE8-844E-2A9A8A8E7806}">
  <dimension ref="A1:D57"/>
  <sheetViews>
    <sheetView topLeftCell="A24" workbookViewId="0">
      <selection activeCell="D3" sqref="D3"/>
    </sheetView>
  </sheetViews>
  <sheetFormatPr defaultRowHeight="15" x14ac:dyDescent="0.25"/>
  <cols>
    <col min="1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1.2461892329156401E-2</v>
      </c>
      <c r="B2">
        <v>4.78661954402924E-2</v>
      </c>
      <c r="C2">
        <v>-0.99877601861953702</v>
      </c>
      <c r="D2">
        <f>SQRT(_8[[#This Row],[Z-Axis]]^2+_8[[#This Row],[Y-Axis]]^2+_8[[#This Row],[X-Axis]]^2)</f>
        <v>1.0000000033979226</v>
      </c>
    </row>
    <row r="3" spans="1:4" x14ac:dyDescent="0.25">
      <c r="A3">
        <v>1.23616997152567E-2</v>
      </c>
      <c r="B3">
        <v>4.78803515434265E-2</v>
      </c>
      <c r="C3">
        <v>-0.99877655506134</v>
      </c>
      <c r="D3">
        <f>SQRT(_8[[#This Row],[Z-Axis]]^2+_8[[#This Row],[Y-Axis]]^2+_8[[#This Row],[X-Axis]]^2)</f>
        <v>0.99999997331198476</v>
      </c>
    </row>
    <row r="4" spans="1:4" x14ac:dyDescent="0.25">
      <c r="A4">
        <v>1.23808067291975E-2</v>
      </c>
      <c r="B4">
        <v>4.7698870301246601E-2</v>
      </c>
      <c r="C4">
        <v>-0.99878501892089799</v>
      </c>
      <c r="D4">
        <f>SQRT(_8[[#This Row],[Z-Axis]]^2+_8[[#This Row],[Y-Axis]]^2+_8[[#This Row],[X-Axis]]^2)</f>
        <v>0.99999999031204967</v>
      </c>
    </row>
    <row r="5" spans="1:4" x14ac:dyDescent="0.25">
      <c r="A5">
        <v>1.2377559207379801E-2</v>
      </c>
      <c r="B5">
        <v>4.76289615035057E-2</v>
      </c>
      <c r="C5">
        <v>-0.99878841638565097</v>
      </c>
      <c r="D5">
        <f>SQRT(_8[[#This Row],[Z-Axis]]^2+_8[[#This Row],[Y-Axis]]^2+_8[[#This Row],[X-Axis]]^2)</f>
        <v>1.0000000113259955</v>
      </c>
    </row>
    <row r="6" spans="1:4" x14ac:dyDescent="0.25">
      <c r="A6">
        <v>1.2528597377240699E-2</v>
      </c>
      <c r="B6">
        <v>4.7448854893446003E-2</v>
      </c>
      <c r="C6">
        <v>-0.99879509210586603</v>
      </c>
      <c r="D6">
        <f>SQRT(_8[[#This Row],[Z-Axis]]^2+_8[[#This Row],[Y-Axis]]^2+_8[[#This Row],[X-Axis]]^2)</f>
        <v>0.99999999779885285</v>
      </c>
    </row>
    <row r="7" spans="1:4" x14ac:dyDescent="0.25">
      <c r="A7">
        <v>1.23996967449784E-2</v>
      </c>
      <c r="B7">
        <v>4.7589592635631603E-2</v>
      </c>
      <c r="C7">
        <v>-0.99879002571106001</v>
      </c>
      <c r="D7">
        <f>SQRT(_8[[#This Row],[Z-Axis]]^2+_8[[#This Row],[Y-Axis]]^2+_8[[#This Row],[X-Axis]]^2)</f>
        <v>1.0000000186332463</v>
      </c>
    </row>
    <row r="8" spans="1:4" x14ac:dyDescent="0.25">
      <c r="A8">
        <v>1.22384633868933E-2</v>
      </c>
      <c r="B8">
        <v>4.7438103705644601E-2</v>
      </c>
      <c r="C8">
        <v>-0.99879920482635498</v>
      </c>
      <c r="D8">
        <f>SQRT(_8[[#This Row],[Z-Axis]]^2+_8[[#This Row],[Y-Axis]]^2+_8[[#This Row],[X-Axis]]^2)</f>
        <v>1.0000000026155094</v>
      </c>
    </row>
    <row r="9" spans="1:4" x14ac:dyDescent="0.25">
      <c r="A9">
        <v>1.22049637138844E-2</v>
      </c>
      <c r="B9">
        <v>4.76571060717106E-2</v>
      </c>
      <c r="C9">
        <v>-0.99878919124603305</v>
      </c>
      <c r="D9">
        <f>SQRT(_8[[#This Row],[Z-Axis]]^2+_8[[#This Row],[Y-Axis]]^2+_8[[#This Row],[X-Axis]]^2)</f>
        <v>1.0000000047241462</v>
      </c>
    </row>
    <row r="10" spans="1:4" x14ac:dyDescent="0.25">
      <c r="A10">
        <v>1.22653869912028E-2</v>
      </c>
      <c r="B10">
        <v>4.7998793423175798E-2</v>
      </c>
      <c r="C10">
        <v>-0.99877208471298196</v>
      </c>
      <c r="D10">
        <f>SQRT(_8[[#This Row],[Z-Axis]]^2+_8[[#This Row],[Y-Axis]]^2+_8[[#This Row],[X-Axis]]^2)</f>
        <v>1.0000000005450203</v>
      </c>
    </row>
    <row r="11" spans="1:4" x14ac:dyDescent="0.25">
      <c r="A11">
        <v>1.2522887438535701E-2</v>
      </c>
      <c r="B11">
        <v>4.8156175762414898E-2</v>
      </c>
      <c r="C11">
        <v>-0.99876129627227805</v>
      </c>
      <c r="D11">
        <f>SQRT(_8[[#This Row],[Z-Axis]]^2+_8[[#This Row],[Y-Axis]]^2+_8[[#This Row],[X-Axis]]^2)</f>
        <v>0.99999998345266983</v>
      </c>
    </row>
    <row r="12" spans="1:4" x14ac:dyDescent="0.25">
      <c r="A12">
        <v>1.25249586999416E-2</v>
      </c>
      <c r="B12">
        <v>4.82138134539127E-2</v>
      </c>
      <c r="C12">
        <v>-0.99875849485397306</v>
      </c>
      <c r="D12">
        <f>SQRT(_8[[#This Row],[Z-Axis]]^2+_8[[#This Row],[Y-Axis]]^2+_8[[#This Row],[X-Axis]]^2)</f>
        <v>0.99999998872058871</v>
      </c>
    </row>
    <row r="13" spans="1:4" x14ac:dyDescent="0.25">
      <c r="A13">
        <v>1.2691353447735299E-2</v>
      </c>
      <c r="B13">
        <v>4.8095535486936597E-2</v>
      </c>
      <c r="C13">
        <v>-0.99876213073730502</v>
      </c>
      <c r="D13">
        <f>SQRT(_8[[#This Row],[Z-Axis]]^2+_8[[#This Row],[Y-Axis]]^2+_8[[#This Row],[X-Axis]]^2)</f>
        <v>1.0000000223905157</v>
      </c>
    </row>
    <row r="14" spans="1:4" x14ac:dyDescent="0.25">
      <c r="A14">
        <v>1.26652419567108E-2</v>
      </c>
      <c r="B14">
        <v>4.8182368278503397E-2</v>
      </c>
      <c r="C14">
        <v>-0.99875825643539395</v>
      </c>
      <c r="D14">
        <f>SQRT(_8[[#This Row],[Z-Axis]]^2+_8[[#This Row],[Y-Axis]]^2+_8[[#This Row],[X-Axis]]^2)</f>
        <v>1.0000000018823076</v>
      </c>
    </row>
    <row r="15" spans="1:4" x14ac:dyDescent="0.25">
      <c r="A15">
        <v>1.27684958279133E-2</v>
      </c>
      <c r="B15">
        <v>4.8117529600858702E-2</v>
      </c>
      <c r="C15">
        <v>-0.99876004457473799</v>
      </c>
      <c r="D15">
        <f>SQRT(_8[[#This Row],[Z-Axis]]^2+_8[[#This Row],[Y-Axis]]^2+_8[[#This Row],[X-Axis]]^2)</f>
        <v>0.99999997888976455</v>
      </c>
    </row>
    <row r="16" spans="1:4" x14ac:dyDescent="0.25">
      <c r="A16">
        <v>1.2745758518576599E-2</v>
      </c>
      <c r="B16">
        <v>4.8101518303155899E-2</v>
      </c>
      <c r="C16">
        <v>-0.99876111745834395</v>
      </c>
      <c r="D16">
        <f>SQRT(_8[[#This Row],[Z-Axis]]^2+_8[[#This Row],[Y-Axis]]^2+_8[[#This Row],[X-Axis]]^2)</f>
        <v>0.99999999008496132</v>
      </c>
    </row>
    <row r="17" spans="1:4" x14ac:dyDescent="0.25">
      <c r="A17">
        <v>1.2781342491507501E-2</v>
      </c>
      <c r="B17">
        <v>4.8014577478170402E-2</v>
      </c>
      <c r="C17">
        <v>-0.99876487255096402</v>
      </c>
      <c r="D17">
        <f>SQRT(_8[[#This Row],[Z-Axis]]^2+_8[[#This Row],[Y-Axis]]^2+_8[[#This Row],[X-Axis]]^2)</f>
        <v>1.0000000165040177</v>
      </c>
    </row>
    <row r="18" spans="1:4" x14ac:dyDescent="0.25">
      <c r="A18">
        <v>1.26566421240568E-2</v>
      </c>
      <c r="B18">
        <v>4.7872848808765397E-2</v>
      </c>
      <c r="C18">
        <v>-0.99877327680587802</v>
      </c>
      <c r="D18">
        <f>SQRT(_8[[#This Row],[Z-Axis]]^2+_8[[#This Row],[Y-Axis]]^2+_8[[#This Row],[X-Axis]]^2)</f>
        <v>1.0000000293522369</v>
      </c>
    </row>
    <row r="19" spans="1:4" x14ac:dyDescent="0.25">
      <c r="A19">
        <v>1.26389041543007E-2</v>
      </c>
      <c r="B19">
        <v>4.7813355922699002E-2</v>
      </c>
      <c r="C19">
        <v>-0.99877631664276101</v>
      </c>
      <c r="D19">
        <f>SQRT(_8[[#This Row],[Z-Axis]]^2+_8[[#This Row],[Y-Axis]]^2+_8[[#This Row],[X-Axis]]^2)</f>
        <v>0.99999999479464652</v>
      </c>
    </row>
    <row r="20" spans="1:4" x14ac:dyDescent="0.25">
      <c r="A20">
        <v>1.26098915934563E-2</v>
      </c>
      <c r="B20">
        <v>4.7712907195091199E-2</v>
      </c>
      <c r="C20">
        <v>-0.99878150224685702</v>
      </c>
      <c r="D20">
        <f>SQRT(_8[[#This Row],[Z-Axis]]^2+_8[[#This Row],[Y-Axis]]^2+_8[[#This Row],[X-Axis]]^2)</f>
        <v>1.0000000100547473</v>
      </c>
    </row>
    <row r="21" spans="1:4" x14ac:dyDescent="0.25">
      <c r="A21">
        <v>1.26620689406991E-2</v>
      </c>
      <c r="B21">
        <v>4.7933086752891499E-2</v>
      </c>
      <c r="C21">
        <v>-0.99877029657363903</v>
      </c>
      <c r="D21">
        <f>SQRT(_8[[#This Row],[Z-Axis]]^2+_8[[#This Row],[Y-Axis]]^2+_8[[#This Row],[X-Axis]]^2)</f>
        <v>1.000000007056657</v>
      </c>
    </row>
    <row r="22" spans="1:4" x14ac:dyDescent="0.25">
      <c r="A22">
        <v>1.2464545667171501E-2</v>
      </c>
      <c r="B22">
        <v>4.7774601727724103E-2</v>
      </c>
      <c r="C22">
        <v>-0.99878036975860596</v>
      </c>
      <c r="D22">
        <f>SQRT(_8[[#This Row],[Z-Axis]]^2+_8[[#This Row],[Y-Axis]]^2+_8[[#This Row],[X-Axis]]^2)</f>
        <v>1.0000000022420346</v>
      </c>
    </row>
    <row r="23" spans="1:4" x14ac:dyDescent="0.25">
      <c r="A23">
        <v>1.25060575082898E-2</v>
      </c>
      <c r="B23">
        <v>4.7756716609001201E-2</v>
      </c>
      <c r="C23">
        <v>-0.99878072738647505</v>
      </c>
      <c r="D23">
        <f>SQRT(_8[[#This Row],[Z-Axis]]^2+_8[[#This Row],[Y-Axis]]^2+_8[[#This Row],[X-Axis]]^2)</f>
        <v>1.0000000234271644</v>
      </c>
    </row>
    <row r="24" spans="1:4" x14ac:dyDescent="0.25">
      <c r="A24">
        <v>1.2565497308969499E-2</v>
      </c>
      <c r="B24">
        <v>4.7673638910055202E-2</v>
      </c>
      <c r="C24">
        <v>-0.99878394603729204</v>
      </c>
      <c r="D24">
        <f>SQRT(_8[[#This Row],[Z-Axis]]^2+_8[[#This Row],[Y-Axis]]^2+_8[[#This Row],[X-Axis]]^2)</f>
        <v>1.0000000192156859</v>
      </c>
    </row>
    <row r="25" spans="1:4" x14ac:dyDescent="0.25">
      <c r="A25">
        <v>1.2546019628644E-2</v>
      </c>
      <c r="B25">
        <v>4.7688741236925097E-2</v>
      </c>
      <c r="C25">
        <v>-0.99878346920013406</v>
      </c>
      <c r="D25">
        <f>SQRT(_8[[#This Row],[Z-Axis]]^2+_8[[#This Row],[Y-Axis]]^2+_8[[#This Row],[X-Axis]]^2)</f>
        <v>1.0000000184983697</v>
      </c>
    </row>
    <row r="26" spans="1:4" x14ac:dyDescent="0.25">
      <c r="A26">
        <v>1.24224266037345E-2</v>
      </c>
      <c r="B26">
        <v>4.8084467649459797E-2</v>
      </c>
      <c r="C26">
        <v>-0.99876600503921498</v>
      </c>
      <c r="D26">
        <f>SQRT(_8[[#This Row],[Z-Axis]]^2+_8[[#This Row],[Y-Axis]]^2+_8[[#This Row],[X-Axis]]^2)</f>
        <v>0.99999998276692503</v>
      </c>
    </row>
    <row r="27" spans="1:4" x14ac:dyDescent="0.25">
      <c r="A27">
        <v>1.2083069421350999E-2</v>
      </c>
      <c r="B27">
        <v>4.8295207321643802E-2</v>
      </c>
      <c r="C27">
        <v>-0.99876004457473799</v>
      </c>
      <c r="D27">
        <f>SQRT(_8[[#This Row],[Z-Axis]]^2+_8[[#This Row],[Y-Axis]]^2+_8[[#This Row],[X-Axis]]^2)</f>
        <v>1.0000000271279068</v>
      </c>
    </row>
    <row r="28" spans="1:4" x14ac:dyDescent="0.25">
      <c r="A28">
        <v>1.2228572741150899E-2</v>
      </c>
      <c r="B28">
        <v>4.8441745340824099E-2</v>
      </c>
      <c r="C28">
        <v>-0.99875116348266602</v>
      </c>
      <c r="D28">
        <f>SQRT(_8[[#This Row],[Z-Axis]]^2+_8[[#This Row],[Y-Axis]]^2+_8[[#This Row],[X-Axis]]^2)</f>
        <v>1.000000013620465</v>
      </c>
    </row>
    <row r="29" spans="1:4" x14ac:dyDescent="0.25">
      <c r="A29">
        <v>1.2263040989637399E-2</v>
      </c>
      <c r="B29">
        <v>4.8192467540502597E-2</v>
      </c>
      <c r="C29">
        <v>-0.99876278638839699</v>
      </c>
      <c r="D29">
        <f>SQRT(_8[[#This Row],[Z-Axis]]^2+_8[[#This Row],[Y-Axis]]^2+_8[[#This Row],[X-Axis]]^2)</f>
        <v>0.99999999978813525</v>
      </c>
    </row>
    <row r="30" spans="1:4" x14ac:dyDescent="0.25">
      <c r="A30">
        <v>1.2212106026709101E-2</v>
      </c>
      <c r="B30">
        <v>4.8030428588390399E-2</v>
      </c>
      <c r="C30">
        <v>-0.99877119064330999</v>
      </c>
      <c r="D30">
        <f>SQRT(_8[[#This Row],[Z-Axis]]^2+_8[[#This Row],[Y-Axis]]^2+_8[[#This Row],[X-Axis]]^2)</f>
        <v>0.99999997443152333</v>
      </c>
    </row>
    <row r="31" spans="1:4" x14ac:dyDescent="0.25">
      <c r="A31">
        <v>1.22702438384295E-2</v>
      </c>
      <c r="B31">
        <v>4.8215378075838103E-2</v>
      </c>
      <c r="C31">
        <v>-0.99876159429550204</v>
      </c>
      <c r="D31">
        <f>SQRT(_8[[#This Row],[Z-Axis]]^2+_8[[#This Row],[Y-Axis]]^2+_8[[#This Row],[X-Axis]]^2)</f>
        <v>1.0000000019032718</v>
      </c>
    </row>
    <row r="32" spans="1:4" x14ac:dyDescent="0.25">
      <c r="A32">
        <v>1.22509198263288E-2</v>
      </c>
      <c r="B32">
        <v>4.8153080046176903E-2</v>
      </c>
      <c r="C32">
        <v>-0.99876481294632002</v>
      </c>
      <c r="D32">
        <f>SQRT(_8[[#This Row],[Z-Axis]]^2+_8[[#This Row],[Y-Axis]]^2+_8[[#This Row],[X-Axis]]^2)</f>
        <v>0.99999997786711081</v>
      </c>
    </row>
    <row r="33" spans="1:4" x14ac:dyDescent="0.25">
      <c r="A33">
        <v>1.21323745697737E-2</v>
      </c>
      <c r="B33">
        <v>4.8179116100072902E-2</v>
      </c>
      <c r="C33">
        <v>-0.99876505136489901</v>
      </c>
      <c r="D33">
        <f>SQRT(_8[[#This Row],[Z-Axis]]^2+_8[[#This Row],[Y-Axis]]^2+_8[[#This Row],[X-Axis]]^2)</f>
        <v>1.0000000247844072</v>
      </c>
    </row>
    <row r="34" spans="1:4" x14ac:dyDescent="0.25">
      <c r="A34">
        <v>1.21194832026958E-2</v>
      </c>
      <c r="B34">
        <v>4.8187293112277998E-2</v>
      </c>
      <c r="C34">
        <v>-0.99876481294632002</v>
      </c>
      <c r="D34">
        <f>SQRT(_8[[#This Row],[Z-Axis]]^2+_8[[#This Row],[Y-Axis]]^2+_8[[#This Row],[X-Axis]]^2)</f>
        <v>1.000000024335143</v>
      </c>
    </row>
    <row r="35" spans="1:4" x14ac:dyDescent="0.25">
      <c r="A35">
        <v>1.19399214163423E-2</v>
      </c>
      <c r="B35">
        <v>4.8087812960147899E-2</v>
      </c>
      <c r="C35">
        <v>-0.99877172708511397</v>
      </c>
      <c r="D35">
        <f>SQRT(_8[[#This Row],[Z-Axis]]^2+_8[[#This Row],[Y-Axis]]^2+_8[[#This Row],[X-Axis]]^2)</f>
        <v>0.99999998115164979</v>
      </c>
    </row>
    <row r="36" spans="1:4" x14ac:dyDescent="0.25">
      <c r="A36">
        <v>1.18890414014459E-2</v>
      </c>
      <c r="B36">
        <v>4.7901075333356899E-2</v>
      </c>
      <c r="C36">
        <v>-0.99878132343292203</v>
      </c>
      <c r="D36">
        <f>SQRT(_8[[#This Row],[Z-Axis]]^2+_8[[#This Row],[Y-Axis]]^2+_8[[#This Row],[X-Axis]]^2)</f>
        <v>0.99999999718097821</v>
      </c>
    </row>
    <row r="37" spans="1:4" x14ac:dyDescent="0.25">
      <c r="A37">
        <v>1.1829013004899001E-2</v>
      </c>
      <c r="B37">
        <v>4.7904681414365803E-2</v>
      </c>
      <c r="C37">
        <v>-0.99878185987472501</v>
      </c>
      <c r="D37">
        <f>SQRT(_8[[#This Row],[Z-Axis]]^2+_8[[#This Row],[Y-Axis]]^2+_8[[#This Row],[X-Axis]]^2)</f>
        <v>0.99999999383244831</v>
      </c>
    </row>
    <row r="38" spans="1:4" x14ac:dyDescent="0.25">
      <c r="A38">
        <v>1.19841992855072E-2</v>
      </c>
      <c r="B38">
        <v>4.7843836247920997E-2</v>
      </c>
      <c r="C38">
        <v>-0.99878293275833097</v>
      </c>
      <c r="D38">
        <f>SQRT(_8[[#This Row],[Z-Axis]]^2+_8[[#This Row],[Y-Axis]]^2+_8[[#This Row],[X-Axis]]^2)</f>
        <v>1.0000000002343827</v>
      </c>
    </row>
    <row r="39" spans="1:4" x14ac:dyDescent="0.25">
      <c r="A39">
        <v>1.21253579854965E-2</v>
      </c>
      <c r="B39">
        <v>4.7719154506921803E-2</v>
      </c>
      <c r="C39">
        <v>-0.99878716468811002</v>
      </c>
      <c r="D39">
        <f>SQRT(_8[[#This Row],[Z-Axis]]^2+_8[[#This Row],[Y-Axis]]^2+_8[[#This Row],[X-Axis]]^2)</f>
        <v>0.99999997117942241</v>
      </c>
    </row>
    <row r="40" spans="1:4" x14ac:dyDescent="0.25">
      <c r="A40">
        <v>1.19642419740558E-2</v>
      </c>
      <c r="B40">
        <v>4.7602511942386599E-2</v>
      </c>
      <c r="C40">
        <v>-0.99879467487335205</v>
      </c>
      <c r="D40">
        <f>SQRT(_8[[#This Row],[Z-Axis]]^2+_8[[#This Row],[Y-Axis]]^2+_8[[#This Row],[X-Axis]]^2)</f>
        <v>0.99999997239230154</v>
      </c>
    </row>
    <row r="41" spans="1:4" x14ac:dyDescent="0.25">
      <c r="A41">
        <v>1.2016079388558899E-2</v>
      </c>
      <c r="B41">
        <v>4.7633126378059401E-2</v>
      </c>
      <c r="C41">
        <v>-0.99879264831543002</v>
      </c>
      <c r="D41">
        <f>SQRT(_8[[#This Row],[Z-Axis]]^2+_8[[#This Row],[Y-Axis]]^2+_8[[#This Row],[X-Axis]]^2)</f>
        <v>1.0000000276106848</v>
      </c>
    </row>
    <row r="42" spans="1:4" x14ac:dyDescent="0.25">
      <c r="A42">
        <v>1.2023926712572601E-2</v>
      </c>
      <c r="B42">
        <v>4.75272871553898E-2</v>
      </c>
      <c r="C42">
        <v>-0.99879759550094604</v>
      </c>
      <c r="D42">
        <f>SQRT(_8[[#This Row],[Z-Axis]]^2+_8[[#This Row],[Y-Axis]]^2+_8[[#This Row],[X-Axis]]^2)</f>
        <v>1.0000000273082055</v>
      </c>
    </row>
    <row r="43" spans="1:4" x14ac:dyDescent="0.25">
      <c r="A43">
        <v>1.1912552639842E-2</v>
      </c>
      <c r="B43">
        <v>4.7546941787004499E-2</v>
      </c>
      <c r="C43">
        <v>-0.99879795312881503</v>
      </c>
      <c r="D43">
        <f>SQRT(_8[[#This Row],[Z-Axis]]^2+_8[[#This Row],[Y-Axis]]^2+_8[[#This Row],[X-Axis]]^2)</f>
        <v>0.99999998587900207</v>
      </c>
    </row>
    <row r="44" spans="1:4" x14ac:dyDescent="0.25">
      <c r="A44">
        <v>1.1868652887642399E-2</v>
      </c>
      <c r="B44">
        <v>4.77077774703503E-2</v>
      </c>
      <c r="C44">
        <v>-0.99879080057144198</v>
      </c>
      <c r="D44">
        <f>SQRT(_8[[#This Row],[Z-Axis]]^2+_8[[#This Row],[Y-Axis]]^2+_8[[#This Row],[X-Axis]]^2)</f>
        <v>0.99999998012933466</v>
      </c>
    </row>
    <row r="45" spans="1:4" x14ac:dyDescent="0.25">
      <c r="A45">
        <v>1.17639526724815E-2</v>
      </c>
      <c r="B45">
        <v>4.7546643763780601E-2</v>
      </c>
      <c r="C45">
        <v>-0.99879974126815796</v>
      </c>
      <c r="D45">
        <f>SQRT(_8[[#This Row],[Z-Axis]]^2+_8[[#This Row],[Y-Axis]]^2+_8[[#This Row],[X-Axis]]^2)</f>
        <v>0.99999999853650967</v>
      </c>
    </row>
    <row r="46" spans="1:4" x14ac:dyDescent="0.25">
      <c r="A46">
        <v>1.17636965587735E-2</v>
      </c>
      <c r="B46">
        <v>4.7469418495893499E-2</v>
      </c>
      <c r="C46">
        <v>-0.99880343675613403</v>
      </c>
      <c r="D46">
        <f>SQRT(_8[[#This Row],[Z-Axis]]^2+_8[[#This Row],[Y-Axis]]^2+_8[[#This Row],[X-Axis]]^2)</f>
        <v>1.0000000177624648</v>
      </c>
    </row>
    <row r="47" spans="1:4" x14ac:dyDescent="0.25">
      <c r="A47">
        <v>1.1824860237538801E-2</v>
      </c>
      <c r="B47">
        <v>4.7579672187566799E-2</v>
      </c>
      <c r="C47">
        <v>-0.99879747629165605</v>
      </c>
      <c r="D47">
        <f>SQRT(_8[[#This Row],[Z-Axis]]^2+_8[[#This Row],[Y-Axis]]^2+_8[[#This Row],[X-Axis]]^2)</f>
        <v>1.0000000255858472</v>
      </c>
    </row>
    <row r="48" spans="1:4" x14ac:dyDescent="0.25">
      <c r="A48">
        <v>1.18695497512817E-2</v>
      </c>
      <c r="B48">
        <v>4.7557331621646902E-2</v>
      </c>
      <c r="C48">
        <v>-0.99879801273346003</v>
      </c>
      <c r="D48">
        <f>SQRT(_8[[#This Row],[Z-Axis]]^2+_8[[#This Row],[Y-Axis]]^2+_8[[#This Row],[X-Axis]]^2)</f>
        <v>1.0000000281212889</v>
      </c>
    </row>
    <row r="49" spans="1:4" x14ac:dyDescent="0.25">
      <c r="A49">
        <v>1.18344407528639E-2</v>
      </c>
      <c r="B49">
        <v>4.7511532902717597E-2</v>
      </c>
      <c r="C49">
        <v>-0.99880057573318504</v>
      </c>
      <c r="D49">
        <f>SQRT(_8[[#This Row],[Z-Axis]]^2+_8[[#This Row],[Y-Axis]]^2+_8[[#This Row],[X-Axis]]^2)</f>
        <v>0.99999999491582048</v>
      </c>
    </row>
    <row r="50" spans="1:4" x14ac:dyDescent="0.25">
      <c r="A50">
        <v>1.1816943064332E-2</v>
      </c>
      <c r="B50">
        <v>4.7402165830135297E-2</v>
      </c>
      <c r="C50">
        <v>-0.99880599975585904</v>
      </c>
      <c r="D50">
        <f>SQRT(_8[[#This Row],[Z-Axis]]^2+_8[[#This Row],[Y-Axis]]^2+_8[[#This Row],[X-Axis]]^2)</f>
        <v>1.0000000153085371</v>
      </c>
    </row>
    <row r="51" spans="1:4" x14ac:dyDescent="0.25">
      <c r="A51">
        <v>1.20597193017602E-2</v>
      </c>
      <c r="B51">
        <v>4.7291383147239699E-2</v>
      </c>
      <c r="C51">
        <v>-0.99880832433700595</v>
      </c>
      <c r="D51">
        <f>SQRT(_8[[#This Row],[Z-Axis]]^2+_8[[#This Row],[Y-Axis]]^2+_8[[#This Row],[X-Axis]]^2)</f>
        <v>0.99999999025725694</v>
      </c>
    </row>
    <row r="52" spans="1:4" x14ac:dyDescent="0.25">
      <c r="A52">
        <v>1.20804356411099E-2</v>
      </c>
      <c r="B52">
        <v>4.7446571290492998E-2</v>
      </c>
      <c r="C52">
        <v>-0.99880069494247403</v>
      </c>
      <c r="D52">
        <f>SQRT(_8[[#This Row],[Z-Axis]]^2+_8[[#This Row],[Y-Axis]]^2+_8[[#This Row],[X-Axis]]^2)</f>
        <v>0.99999997113503547</v>
      </c>
    </row>
    <row r="53" spans="1:4" x14ac:dyDescent="0.25">
      <c r="A53">
        <v>1.2101213447749601E-2</v>
      </c>
      <c r="B53">
        <v>4.7542002052068703E-2</v>
      </c>
      <c r="C53">
        <v>-0.998795926570892</v>
      </c>
      <c r="D53">
        <f>SQRT(_8[[#This Row],[Z-Axis]]^2+_8[[#This Row],[Y-Axis]]^2+_8[[#This Row],[X-Axis]]^2)</f>
        <v>0.99999999213031676</v>
      </c>
    </row>
    <row r="54" spans="1:4" x14ac:dyDescent="0.25">
      <c r="A54">
        <v>1.20606143027544E-2</v>
      </c>
      <c r="B54">
        <v>4.7406334429979297E-2</v>
      </c>
      <c r="C54">
        <v>-0.99880290031433105</v>
      </c>
      <c r="D54">
        <f>SQRT(_8[[#This Row],[Z-Axis]]^2+_8[[#This Row],[Y-Axis]]^2+_8[[#This Row],[X-Axis]]^2)</f>
        <v>1.0000000263188829</v>
      </c>
    </row>
    <row r="55" spans="1:4" x14ac:dyDescent="0.25">
      <c r="A55">
        <v>1.23887369409204E-2</v>
      </c>
      <c r="B55">
        <v>4.7101039439439801E-2</v>
      </c>
      <c r="C55">
        <v>-0.99881333112716697</v>
      </c>
      <c r="D55">
        <f>SQRT(_8[[#This Row],[Z-Axis]]^2+_8[[#This Row],[Y-Axis]]^2+_8[[#This Row],[X-Axis]]^2)</f>
        <v>1.0000000295783069</v>
      </c>
    </row>
    <row r="56" spans="1:4" x14ac:dyDescent="0.25">
      <c r="A56">
        <v>1.2248195707798001E-2</v>
      </c>
      <c r="B56">
        <v>4.7385431826114703E-2</v>
      </c>
      <c r="C56">
        <v>-0.998801589012146</v>
      </c>
      <c r="D56">
        <f>SQRT(_8[[#This Row],[Z-Axis]]^2+_8[[#This Row],[Y-Axis]]^2+_8[[#This Row],[X-Axis]]^2)</f>
        <v>1.0000000058303158</v>
      </c>
    </row>
    <row r="57" spans="1:4" x14ac:dyDescent="0.25">
      <c r="A57">
        <v>1.2597770430147599E-2</v>
      </c>
      <c r="B57">
        <v>4.7315608710050597E-2</v>
      </c>
      <c r="C57">
        <v>-0.99880051612854004</v>
      </c>
      <c r="D57">
        <f>SQRT(_8[[#This Row],[Z-Axis]]^2+_8[[#This Row],[Y-Axis]]^2+_8[[#This Row],[X-Axis]]^2)</f>
        <v>0.99999997083302516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D0C0-E635-428E-9441-F7E82FD32810}">
  <dimension ref="A1:D48"/>
  <sheetViews>
    <sheetView topLeftCell="D28"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-2.8445517644286201E-2</v>
      </c>
      <c r="B2">
        <v>0.18128111958503701</v>
      </c>
      <c r="C2">
        <v>-0.98301982879638705</v>
      </c>
      <c r="D2">
        <f>SQRT(_9[[#This Row],[Z-Axis]]^2+_9[[#This Row],[Y-Axis]]^2+_9[[#This Row],[X-Axis]]^2)</f>
        <v>0.99999998779946686</v>
      </c>
    </row>
    <row r="3" spans="1:4" x14ac:dyDescent="0.25">
      <c r="A3">
        <v>-2.9649075120687499E-2</v>
      </c>
      <c r="B3">
        <v>0.18025940656662001</v>
      </c>
      <c r="C3">
        <v>-0.98317217826843295</v>
      </c>
      <c r="D3">
        <f>SQRT(_9[[#This Row],[Z-Axis]]^2+_9[[#This Row],[Y-Axis]]^2+_9[[#This Row],[X-Axis]]^2)</f>
        <v>1.0000000267161784</v>
      </c>
    </row>
    <row r="4" spans="1:4" x14ac:dyDescent="0.25">
      <c r="A4">
        <v>-3.02345212548971E-2</v>
      </c>
      <c r="B4">
        <v>0.17967477440834001</v>
      </c>
      <c r="C4">
        <v>-0.98326134681701705</v>
      </c>
      <c r="D4">
        <f>SQRT(_9[[#This Row],[Z-Axis]]^2+_9[[#This Row],[Y-Axis]]^2+_9[[#This Row],[X-Axis]]^2)</f>
        <v>1.0000000134893074</v>
      </c>
    </row>
    <row r="5" spans="1:4" x14ac:dyDescent="0.25">
      <c r="A5">
        <v>-3.0674252659082399E-2</v>
      </c>
      <c r="B5">
        <v>0.17942564189434099</v>
      </c>
      <c r="C5">
        <v>-0.98329323530197099</v>
      </c>
      <c r="D5">
        <f>SQRT(_9[[#This Row],[Z-Axis]]^2+_9[[#This Row],[Y-Axis]]^2+_9[[#This Row],[X-Axis]]^2)</f>
        <v>1.0000000286680031</v>
      </c>
    </row>
    <row r="6" spans="1:4" x14ac:dyDescent="0.25">
      <c r="A6">
        <v>-3.0860422179102901E-2</v>
      </c>
      <c r="B6">
        <v>0.179237484931946</v>
      </c>
      <c r="C6">
        <v>-0.98332172632217396</v>
      </c>
      <c r="D6">
        <f>SQRT(_9[[#This Row],[Z-Axis]]^2+_9[[#This Row],[Y-Axis]]^2+_9[[#This Row],[X-Axis]]^2)</f>
        <v>1.0000000295595108</v>
      </c>
    </row>
    <row r="7" spans="1:4" x14ac:dyDescent="0.25">
      <c r="A7">
        <v>-3.0977837741375001E-2</v>
      </c>
      <c r="B7">
        <v>0.17935167253017401</v>
      </c>
      <c r="C7">
        <v>-0.98329716920852706</v>
      </c>
      <c r="D7">
        <f>SQRT(_9[[#This Row],[Z-Axis]]^2+_9[[#This Row],[Y-Axis]]^2+_9[[#This Row],[X-Axis]]^2)</f>
        <v>0.99999998592200212</v>
      </c>
    </row>
    <row r="8" spans="1:4" x14ac:dyDescent="0.25">
      <c r="A8">
        <v>-3.1172301620245001E-2</v>
      </c>
      <c r="B8">
        <v>0.17935059964656799</v>
      </c>
      <c r="C8">
        <v>-0.98329120874404896</v>
      </c>
      <c r="D8">
        <f>SQRT(_9[[#This Row],[Z-Axis]]^2+_9[[#This Row],[Y-Axis]]^2+_9[[#This Row],[X-Axis]]^2)</f>
        <v>0.99999997558760967</v>
      </c>
    </row>
    <row r="9" spans="1:4" x14ac:dyDescent="0.25">
      <c r="A9">
        <v>-3.1157188117504099E-2</v>
      </c>
      <c r="B9">
        <v>0.179293558001518</v>
      </c>
      <c r="C9">
        <v>-0.98330211639404297</v>
      </c>
      <c r="D9">
        <f>SQRT(_9[[#This Row],[Z-Axis]]^2+_9[[#This Row],[Y-Axis]]^2+_9[[#This Row],[X-Axis]]^2)</f>
        <v>1.0000000012086185</v>
      </c>
    </row>
    <row r="10" spans="1:4" x14ac:dyDescent="0.25">
      <c r="A10">
        <v>-3.12526822090149E-2</v>
      </c>
      <c r="B10">
        <v>0.17932279407978099</v>
      </c>
      <c r="C10">
        <v>-0.98329377174377397</v>
      </c>
      <c r="D10">
        <f>SQRT(_9[[#This Row],[Z-Axis]]^2+_9[[#This Row],[Y-Axis]]^2+_9[[#This Row],[X-Axis]]^2)</f>
        <v>1.0000000180859669</v>
      </c>
    </row>
    <row r="11" spans="1:4" x14ac:dyDescent="0.25">
      <c r="A11">
        <v>-3.1411610543727903E-2</v>
      </c>
      <c r="B11">
        <v>0.179269313812256</v>
      </c>
      <c r="C11">
        <v>-0.98329842090606701</v>
      </c>
      <c r="D11">
        <f>SQRT(_9[[#This Row],[Z-Axis]]^2+_9[[#This Row],[Y-Axis]]^2+_9[[#This Row],[X-Axis]]^2)</f>
        <v>0.99999998035401627</v>
      </c>
    </row>
    <row r="12" spans="1:4" x14ac:dyDescent="0.25">
      <c r="A12">
        <v>-3.1475029885768897E-2</v>
      </c>
      <c r="B12">
        <v>0.17914380133152</v>
      </c>
      <c r="C12">
        <v>-0.98331928253173795</v>
      </c>
      <c r="D12">
        <f>SQRT(_9[[#This Row],[Z-Axis]]^2+_9[[#This Row],[Y-Axis]]^2+_9[[#This Row],[X-Axis]]^2)</f>
        <v>0.9999999952302745</v>
      </c>
    </row>
    <row r="13" spans="1:4" x14ac:dyDescent="0.25">
      <c r="A13">
        <v>-3.1572122126817703E-2</v>
      </c>
      <c r="B13">
        <v>0.179281786084175</v>
      </c>
      <c r="C13">
        <v>-0.98329102993011497</v>
      </c>
      <c r="D13">
        <f>SQRT(_9[[#This Row],[Z-Axis]]^2+_9[[#This Row],[Y-Axis]]^2+_9[[#This Row],[X-Axis]]^2)</f>
        <v>1.0000000036290744</v>
      </c>
    </row>
    <row r="14" spans="1:4" x14ac:dyDescent="0.25">
      <c r="A14">
        <v>-3.1527679413556997E-2</v>
      </c>
      <c r="B14">
        <v>0.179417625069618</v>
      </c>
      <c r="C14">
        <v>-0.98326766490936302</v>
      </c>
      <c r="D14">
        <f>SQRT(_9[[#This Row],[Z-Axis]]^2+_9[[#This Row],[Y-Axis]]^2+_9[[#This Row],[X-Axis]]^2)</f>
        <v>0.9999999898055687</v>
      </c>
    </row>
    <row r="15" spans="1:4" x14ac:dyDescent="0.25">
      <c r="A15">
        <v>-3.14282439649105E-2</v>
      </c>
      <c r="B15">
        <v>0.17945078015327501</v>
      </c>
      <c r="C15">
        <v>-0.98326480388641402</v>
      </c>
      <c r="D15">
        <f>SQRT(_9[[#This Row],[Z-Axis]]^2+_9[[#This Row],[Y-Axis]]^2+_9[[#This Row],[X-Axis]]^2)</f>
        <v>0.99999999578906262</v>
      </c>
    </row>
    <row r="16" spans="1:4" x14ac:dyDescent="0.25">
      <c r="A16">
        <v>-3.1662002205848701E-2</v>
      </c>
      <c r="B16">
        <v>0.179118037223816</v>
      </c>
      <c r="C16">
        <v>-0.983317971229553</v>
      </c>
      <c r="D16">
        <f>SQRT(_9[[#This Row],[Z-Axis]]^2+_9[[#This Row],[Y-Axis]]^2+_9[[#This Row],[X-Axis]]^2)</f>
        <v>0.99999999309279974</v>
      </c>
    </row>
    <row r="17" spans="1:4" x14ac:dyDescent="0.25">
      <c r="A17">
        <v>-3.169996291399E-2</v>
      </c>
      <c r="B17">
        <v>0.17889420688152299</v>
      </c>
      <c r="C17">
        <v>-0.98335748910903897</v>
      </c>
      <c r="D17">
        <f>SQRT(_9[[#This Row],[Z-Axis]]^2+_9[[#This Row],[Y-Axis]]^2+_9[[#This Row],[X-Axis]]^2)</f>
        <v>0.99999998814567548</v>
      </c>
    </row>
    <row r="18" spans="1:4" x14ac:dyDescent="0.25">
      <c r="A18">
        <v>-3.1739093363285099E-2</v>
      </c>
      <c r="B18">
        <v>0.17888540029525801</v>
      </c>
      <c r="C18">
        <v>-0.98335784673690796</v>
      </c>
      <c r="D18">
        <f>SQRT(_9[[#This Row],[Z-Axis]]^2+_9[[#This Row],[Y-Axis]]^2+_9[[#This Row],[X-Axis]]^2)</f>
        <v>1.000000005612683</v>
      </c>
    </row>
    <row r="19" spans="1:4" x14ac:dyDescent="0.25">
      <c r="A19">
        <v>-3.1831216067075702E-2</v>
      </c>
      <c r="B19">
        <v>0.17894718050956701</v>
      </c>
      <c r="C19">
        <v>-0.98334360122680697</v>
      </c>
      <c r="D19">
        <f>SQRT(_9[[#This Row],[Z-Axis]]^2+_9[[#This Row],[Y-Axis]]^2+_9[[#This Row],[X-Axis]]^2)</f>
        <v>0.99999997890116876</v>
      </c>
    </row>
    <row r="20" spans="1:4" x14ac:dyDescent="0.25">
      <c r="A20">
        <v>-3.1813688576221501E-2</v>
      </c>
      <c r="B20">
        <v>0.178618729114532</v>
      </c>
      <c r="C20">
        <v>-0.983403921127319</v>
      </c>
      <c r="D20">
        <f>SQRT(_9[[#This Row],[Z-Axis]]^2+_9[[#This Row],[Y-Axis]]^2+_9[[#This Row],[X-Axis]]^2)</f>
        <v>1.0000000166299505</v>
      </c>
    </row>
    <row r="21" spans="1:4" x14ac:dyDescent="0.25">
      <c r="A21">
        <v>-3.1875170767307302E-2</v>
      </c>
      <c r="B21">
        <v>0.17852520942687999</v>
      </c>
      <c r="C21">
        <v>-0.98341888189315796</v>
      </c>
      <c r="D21">
        <f>SQRT(_9[[#This Row],[Z-Axis]]^2+_9[[#This Row],[Y-Axis]]^2+_9[[#This Row],[X-Axis]]^2)</f>
        <v>0.99999998708817261</v>
      </c>
    </row>
    <row r="22" spans="1:4" x14ac:dyDescent="0.25">
      <c r="A22">
        <v>-3.1974803656339597E-2</v>
      </c>
      <c r="B22">
        <v>0.17849643528461501</v>
      </c>
      <c r="C22">
        <v>-0.98342090845107999</v>
      </c>
      <c r="D22">
        <f>SQRT(_9[[#This Row],[Z-Axis]]^2+_9[[#This Row],[Y-Axis]]^2+_9[[#This Row],[X-Axis]]^2)</f>
        <v>1.0000000243284615</v>
      </c>
    </row>
    <row r="23" spans="1:4" x14ac:dyDescent="0.25">
      <c r="A23">
        <v>-3.21924462914467E-2</v>
      </c>
      <c r="B23">
        <v>0.17845542728900901</v>
      </c>
      <c r="C23">
        <v>-0.98342120647430398</v>
      </c>
      <c r="D23">
        <f>SQRT(_9[[#This Row],[Z-Axis]]^2+_9[[#This Row],[Y-Axis]]^2+_9[[#This Row],[X-Axis]]^2)</f>
        <v>0.99999998123525291</v>
      </c>
    </row>
    <row r="24" spans="1:4" x14ac:dyDescent="0.25">
      <c r="A24">
        <v>-3.2378938049078002E-2</v>
      </c>
      <c r="B24">
        <v>0.17846906185150099</v>
      </c>
      <c r="C24">
        <v>-0.98341262340545599</v>
      </c>
      <c r="D24">
        <f>SQRT(_9[[#This Row],[Z-Axis]]^2+_9[[#This Row],[Y-Axis]]^2+_9[[#This Row],[X-Axis]]^2)</f>
        <v>0.99999999477027102</v>
      </c>
    </row>
    <row r="25" spans="1:4" x14ac:dyDescent="0.25">
      <c r="A25">
        <v>-3.2306980341672897E-2</v>
      </c>
      <c r="B25">
        <v>0.17843098938465099</v>
      </c>
      <c r="C25">
        <v>-0.98342192173004195</v>
      </c>
      <c r="D25">
        <f>SQRT(_9[[#This Row],[Z-Axis]]^2+_9[[#This Row],[Y-Axis]]^2+_9[[#This Row],[X-Axis]]^2)</f>
        <v>1.0000000175453956</v>
      </c>
    </row>
    <row r="26" spans="1:4" x14ac:dyDescent="0.25">
      <c r="A26">
        <v>-3.2300062477588702E-2</v>
      </c>
      <c r="B26">
        <v>0.178559646010399</v>
      </c>
      <c r="C26">
        <v>-0.98339879512786899</v>
      </c>
      <c r="D26">
        <f>SQRT(_9[[#This Row],[Z-Axis]]^2+_9[[#This Row],[Y-Axis]]^2+_9[[#This Row],[X-Axis]]^2)</f>
        <v>1.0000000157391795</v>
      </c>
    </row>
    <row r="27" spans="1:4" x14ac:dyDescent="0.25">
      <c r="A27">
        <v>-3.2594475895166397E-2</v>
      </c>
      <c r="B27">
        <v>0.17852403223514601</v>
      </c>
      <c r="C27">
        <v>-0.98339551687240601</v>
      </c>
      <c r="D27">
        <f>SQRT(_9[[#This Row],[Z-Axis]]^2+_9[[#This Row],[Y-Axis]]^2+_9[[#This Row],[X-Axis]]^2)</f>
        <v>0.99999998627456121</v>
      </c>
    </row>
    <row r="28" spans="1:4" x14ac:dyDescent="0.25">
      <c r="A28">
        <v>-3.2476652413606602E-2</v>
      </c>
      <c r="B28">
        <v>0.17851510643959001</v>
      </c>
      <c r="C28">
        <v>-0.98340106010437001</v>
      </c>
      <c r="D28">
        <f>SQRT(_9[[#This Row],[Z-Axis]]^2+_9[[#This Row],[Y-Axis]]^2+_9[[#This Row],[X-Axis]]^2)</f>
        <v>1.0000000105967655</v>
      </c>
    </row>
    <row r="29" spans="1:4" x14ac:dyDescent="0.25">
      <c r="A29">
        <v>-3.25363576412201E-2</v>
      </c>
      <c r="B29">
        <v>0.178655534982681</v>
      </c>
      <c r="C29">
        <v>-0.983373582363129</v>
      </c>
      <c r="D29">
        <f>SQRT(_9[[#This Row],[Z-Axis]]^2+_9[[#This Row],[Y-Axis]]^2+_9[[#This Row],[X-Axis]]^2)</f>
        <v>1.0000000086190994</v>
      </c>
    </row>
    <row r="30" spans="1:4" x14ac:dyDescent="0.25">
      <c r="A30">
        <v>-3.2420035451650599E-2</v>
      </c>
      <c r="B30">
        <v>0.178682401776314</v>
      </c>
      <c r="C30">
        <v>-0.98337250947952304</v>
      </c>
      <c r="D30">
        <f>SQRT(_9[[#This Row],[Z-Axis]]^2+_9[[#This Row],[Y-Axis]]^2+_9[[#This Row],[X-Axis]]^2)</f>
        <v>0.99999997590164624</v>
      </c>
    </row>
    <row r="31" spans="1:4" x14ac:dyDescent="0.25">
      <c r="A31">
        <v>-3.2546341419219998E-2</v>
      </c>
      <c r="B31">
        <v>0.17860573530197099</v>
      </c>
      <c r="C31">
        <v>-0.98338228464126598</v>
      </c>
      <c r="D31">
        <f>SQRT(_9[[#This Row],[Z-Axis]]^2+_9[[#This Row],[Y-Axis]]^2+_9[[#This Row],[X-Axis]]^2)</f>
        <v>0.99999999538440498</v>
      </c>
    </row>
    <row r="32" spans="1:4" x14ac:dyDescent="0.25">
      <c r="A32">
        <v>-3.2675277441740001E-2</v>
      </c>
      <c r="B32">
        <v>0.178625509142876</v>
      </c>
      <c r="C32">
        <v>-0.98337441682815596</v>
      </c>
      <c r="D32">
        <f>SQRT(_9[[#This Row],[Z-Axis]]^2+_9[[#This Row],[Y-Axis]]^2+_9[[#This Row],[X-Axis]]^2)</f>
        <v>0.99999999497228109</v>
      </c>
    </row>
    <row r="33" spans="1:4" x14ac:dyDescent="0.25">
      <c r="A33">
        <v>-3.2540734857320799E-2</v>
      </c>
      <c r="B33">
        <v>0.17860604822635601</v>
      </c>
      <c r="C33">
        <v>-0.98338240385055498</v>
      </c>
      <c r="D33">
        <f>SQRT(_9[[#This Row],[Z-Axis]]^2+_9[[#This Row],[Y-Axis]]^2+_9[[#This Row],[X-Axis]]^2)</f>
        <v>0.99999998604549278</v>
      </c>
    </row>
    <row r="34" spans="1:4" x14ac:dyDescent="0.25">
      <c r="A34">
        <v>-3.2413773238658898E-2</v>
      </c>
      <c r="B34">
        <v>0.178875282406807</v>
      </c>
      <c r="C34">
        <v>-0.98333770036697399</v>
      </c>
      <c r="D34">
        <f>SQRT(_9[[#This Row],[Z-Axis]]^2+_9[[#This Row],[Y-Axis]]^2+_9[[#This Row],[X-Axis]]^2)</f>
        <v>1.000000026157345</v>
      </c>
    </row>
    <row r="35" spans="1:4" x14ac:dyDescent="0.25">
      <c r="A35">
        <v>-3.24771590530872E-2</v>
      </c>
      <c r="B35">
        <v>0.17887203395366699</v>
      </c>
      <c r="C35">
        <v>-0.98333615064621005</v>
      </c>
      <c r="D35">
        <f>SQRT(_9[[#This Row],[Z-Axis]]^2+_9[[#This Row],[Y-Axis]]^2+_9[[#This Row],[X-Axis]]^2)</f>
        <v>0.99999997777929339</v>
      </c>
    </row>
    <row r="36" spans="1:4" x14ac:dyDescent="0.25">
      <c r="A36">
        <v>-3.2465249300003003E-2</v>
      </c>
      <c r="B36">
        <v>0.17896533012390101</v>
      </c>
      <c r="C36">
        <v>-0.98331958055496205</v>
      </c>
      <c r="D36">
        <f>SQRT(_9[[#This Row],[Z-Axis]]^2+_9[[#This Row],[Y-Axis]]^2+_9[[#This Row],[X-Axis]]^2)</f>
        <v>0.99999998965062731</v>
      </c>
    </row>
    <row r="37" spans="1:4" x14ac:dyDescent="0.25">
      <c r="A37">
        <v>-3.2453067600727102E-2</v>
      </c>
      <c r="B37">
        <v>0.17872717976570099</v>
      </c>
      <c r="C37">
        <v>-0.98336333036422696</v>
      </c>
      <c r="D37">
        <f>SQRT(_9[[#This Row],[Z-Axis]]^2+_9[[#This Row],[Y-Axis]]^2+_9[[#This Row],[X-Axis]]^2)</f>
        <v>1.0000000229443609</v>
      </c>
    </row>
    <row r="38" spans="1:4" x14ac:dyDescent="0.25">
      <c r="A38">
        <v>-3.2440718263387701E-2</v>
      </c>
      <c r="B38">
        <v>0.17893752455711401</v>
      </c>
      <c r="C38">
        <v>-0.98332548141479503</v>
      </c>
      <c r="D38">
        <f>SQRT(_9[[#This Row],[Z-Axis]]^2+_9[[#This Row],[Y-Axis]]^2+_9[[#This Row],[X-Axis]]^2)</f>
        <v>1.0000000201478552</v>
      </c>
    </row>
    <row r="39" spans="1:4" x14ac:dyDescent="0.25">
      <c r="A39">
        <v>-3.2282263040542603E-2</v>
      </c>
      <c r="B39">
        <v>0.17907877266406999</v>
      </c>
      <c r="C39">
        <v>-0.98330497741699197</v>
      </c>
      <c r="D39">
        <f>SQRT(_9[[#This Row],[Z-Axis]]^2+_9[[#This Row],[Y-Axis]]^2+_9[[#This Row],[X-Axis]]^2)</f>
        <v>1.0000000149694597</v>
      </c>
    </row>
    <row r="40" spans="1:4" x14ac:dyDescent="0.25">
      <c r="A40">
        <v>-3.2367460429668399E-2</v>
      </c>
      <c r="B40">
        <v>0.17903324961662301</v>
      </c>
      <c r="C40">
        <v>-0.98331046104431197</v>
      </c>
      <c r="D40">
        <f>SQRT(_9[[#This Row],[Z-Axis]]^2+_9[[#This Row],[Y-Axis]]^2+_9[[#This Row],[X-Axis]]^2)</f>
        <v>1.0000000098810657</v>
      </c>
    </row>
    <row r="41" spans="1:4" x14ac:dyDescent="0.25">
      <c r="A41">
        <v>-3.2514102756977102E-2</v>
      </c>
      <c r="B41">
        <v>0.17901928722858401</v>
      </c>
      <c r="C41">
        <v>-0.98330813646316495</v>
      </c>
      <c r="D41">
        <f>SQRT(_9[[#This Row],[Z-Axis]]^2+_9[[#This Row],[Y-Axis]]^2+_9[[#This Row],[X-Axis]]^2)</f>
        <v>0.99999998165629167</v>
      </c>
    </row>
    <row r="42" spans="1:4" x14ac:dyDescent="0.25">
      <c r="A42">
        <v>-3.2530922442674602E-2</v>
      </c>
      <c r="B42">
        <v>0.17885908484458901</v>
      </c>
      <c r="C42">
        <v>-0.98333674669265803</v>
      </c>
      <c r="D42">
        <f>SQRT(_9[[#This Row],[Z-Axis]]^2+_9[[#This Row],[Y-Axis]]^2+_9[[#This Row],[X-Axis]]^2)</f>
        <v>0.99999999527125794</v>
      </c>
    </row>
    <row r="43" spans="1:4" x14ac:dyDescent="0.25">
      <c r="A43">
        <v>-3.2495919615030303E-2</v>
      </c>
      <c r="B43">
        <v>0.17882485687732699</v>
      </c>
      <c r="C43">
        <v>-0.98334413766860995</v>
      </c>
      <c r="D43">
        <f>SQRT(_9[[#This Row],[Z-Axis]]^2+_9[[#This Row],[Y-Axis]]^2+_9[[#This Row],[X-Axis]]^2)</f>
        <v>1.0000000036580226</v>
      </c>
    </row>
    <row r="44" spans="1:4" x14ac:dyDescent="0.25">
      <c r="A44">
        <v>-3.2611228525638601E-2</v>
      </c>
      <c r="B44">
        <v>0.17886091768741599</v>
      </c>
      <c r="C44">
        <v>-0.98333376646041903</v>
      </c>
      <c r="D44">
        <f>SQRT(_9[[#This Row],[Z-Axis]]^2+_9[[#This Row],[Y-Axis]]^2+_9[[#This Row],[X-Axis]]^2)</f>
        <v>1.000000008181585</v>
      </c>
    </row>
    <row r="45" spans="1:4" x14ac:dyDescent="0.25">
      <c r="A45">
        <v>-3.26717495918274E-2</v>
      </c>
      <c r="B45">
        <v>0.17876607179641699</v>
      </c>
      <c r="C45">
        <v>-0.98334896564483598</v>
      </c>
      <c r="D45">
        <f>SQRT(_9[[#This Row],[Z-Axis]]^2+_9[[#This Row],[Y-Axis]]^2+_9[[#This Row],[X-Axis]]^2)</f>
        <v>0.99999996994084028</v>
      </c>
    </row>
    <row r="46" spans="1:4" x14ac:dyDescent="0.25">
      <c r="A46">
        <v>-3.2847985625267001E-2</v>
      </c>
      <c r="B46">
        <v>0.17862583696842199</v>
      </c>
      <c r="C46">
        <v>-0.98336863517761197</v>
      </c>
      <c r="D46">
        <f>SQRT(_9[[#This Row],[Z-Axis]]^2+_9[[#This Row],[Y-Axis]]^2+_9[[#This Row],[X-Axis]]^2)</f>
        <v>1.0000000262216928</v>
      </c>
    </row>
    <row r="47" spans="1:4" x14ac:dyDescent="0.25">
      <c r="A47">
        <v>-3.28627787530422E-2</v>
      </c>
      <c r="B47">
        <v>0.178690880537033</v>
      </c>
      <c r="C47">
        <v>-0.98335629701614402</v>
      </c>
      <c r="D47">
        <f>SQRT(_9[[#This Row],[Z-Axis]]^2+_9[[#This Row],[Y-Axis]]^2+_9[[#This Row],[X-Axis]]^2)</f>
        <v>0.99999999994788724</v>
      </c>
    </row>
    <row r="48" spans="1:4" x14ac:dyDescent="0.25">
      <c r="A48">
        <v>-3.1736161559820203E-2</v>
      </c>
      <c r="B48">
        <v>0.17785382270812999</v>
      </c>
      <c r="C48">
        <v>-0.98354500532150302</v>
      </c>
      <c r="D48">
        <f>SQRT(_9[[#This Row],[Z-Axis]]^2+_9[[#This Row],[Y-Axis]]^2+_9[[#This Row],[X-Axis]]^2)</f>
        <v>0.99999997184766021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2" ma:contentTypeDescription="Utwórz nowy dokument." ma:contentTypeScope="" ma:versionID="cb9e66541c0d5061c61978d8618165a7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aba51c435736052b0277ec830f25d8fd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D 0 F A A B Q S w M E F A A C A A g A l 6 Y h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l 6 Y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m I V Z 0 8 r k i N w I A A H 4 m A A A T A B w A R m 9 y b X V s Y X M v U 2 V j d G l v b j E u b S C i G A A o o B Q A A A A A A A A A A A A A A A A A A A A A A A A A A A D t 2 U F v 2 j A U B / A 7 E t / B c i 8 g Z Y h Q o O 2 q H C p Y t V 6 q d j B p a 7 O D m 7 y 2 H r G N b A c a E J d + i 2 k f o 6 d J u 3 V 8 r x n o y j a t 0 t a T x R 4 X i J 3 Y 7 5 m f c v k b S C x X k v R W 3 + F + u V Q u m W u m I S V b N K Q k I h n Y c o m 4 z / y L v r 9 L 5 7 f K D X b M q N Z V S S 5 A 2 s o h z 6 D W U d K 6 C 1 O h 3 Z d x L + E g E 4 g P + a Q Y M N K H 5 F r y Z C J Z 3 C I G B B i r 4 x O V G s v G B b l c 3 M T J / L N W q R p z M 2 D x i V Y f Y W D j g X J 3 T l g c 1 h I z o t X g v A s Z F 9 y C j u g + D U h H Z b m Q J m o F 5 J V M V M r l V R Q 2 W v W A n O b K Q s 8 W G U T r n 7 V j J e F D N V j 1 s 0 W P 2 d X 8 9 v 5 u 7 H Z X Z K j S c T H / a i Z K F s J d T b g S H B Y n 0 G c X 7 l l X k 3 A L v Q a W g j a V x 9 M I y P n D 1 E G W 9 R K W M W 0 i q / O f N z p z K 0 l 3 v o r Y Y r h e s q + Z N J d K i 1 U f / W I I p v J 3 Z Q X T K T 3 q u i M 4 k r b d r C 0 e n Q V k S v t c u M n F N k A s 3 N j l 4 L s X B z f c / B i W u b g A v Z x 4 / 9 T E 2 Z 8 m Z u u G 3 p p c 8 m + f r C K D Z e n F u q k 3 I N Q I H v 6 Z y u + 9 B 4 8 l L s q f V c s l L p 9 e 9 F e O D V 8 4 N p D j 5 n B c l r 0 q 9 N 8 4 b v v C c R s 5 b g 7 H Z 7 8 d m 7 5 w b C L H z e H 4 7 L d j y x e O L e S I H G n b F 4 5 t 5 I g c 6 Y 4 v H H e Q I 3 K k u 7 5 w 3 E W O y J H u + c J x D z k i R x r W f f E Y 1 h E k g q S h P 8 E M J j M I 0 o H 0 J p o J M Z t B k A 6 k N + F M i O k M g n Q g v Y l n Q s x n E K Q D 6 U 1 A E 2 J C 8 5 + C / A 5 Q S w E C L Q A U A A I A C A C X p i F W N x l j E q Q A A A D 2 A A A A E g A A A A A A A A A A A A A A A A A A A A A A Q 2 9 u Z m l n L 1 B h Y 2 t h Z 2 U u e G 1 s U E s B A i 0 A F A A C A A g A l 6 Y h V g / K 6 a u k A A A A 6 Q A A A B M A A A A A A A A A A A A A A A A A 8 A A A A F t D b 2 5 0 Z W 5 0 X 1 R 5 c G V z X S 5 4 b W x Q S w E C L Q A U A A I A C A C X p i F W d P K 5 I j c C A A B + J g A A E w A A A A A A A A A A A A A A A A D h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h A A A A A A A A A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5 O j Q x O j Q z L j g 3 M D U 5 M j J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Q X V 0 b 1 J l b W 9 2 Z W R D b 2 x 1 b W 5 z M S 5 7 W C 1 B e G l z L D B 9 J n F 1 b 3 Q 7 L C Z x d W 9 0 O 1 N l Y 3 R p b 2 4 x L z E v Q X V 0 b 1 J l b W 9 2 Z W R D b 2 x 1 b W 5 z M S 5 7 W S 1 B e G l z L D F 9 J n F 1 b 3 Q 7 L C Z x d W 9 0 O 1 N l Y 3 R p b 2 4 x L z E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v Q X V 0 b 1 J l b W 9 2 Z W R D b 2 x 1 b W 5 z M S 5 7 W C 1 B e G l z L D B 9 J n F 1 b 3 Q 7 L C Z x d W 9 0 O 1 N l Y 3 R p b 2 4 x L z E v Q X V 0 b 1 J l b W 9 2 Z W R D b 2 x 1 b W 5 z M S 5 7 W S 1 B e G l z L D F 9 J n F 1 b 3 Q 7 L C Z x d W 9 0 O 1 N l Y 3 R p b 2 4 x L z E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k 6 N D I 6 M j Q u N T A 5 O T E 3 N V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9 B d X R v U m V t b 3 Z l Z E N v b H V t b n M x L n t Y L U F 4 a X M s M H 0 m c X V v d D s s J n F 1 b 3 Q 7 U 2 V j d G l v b j E v M i 9 B d X R v U m V t b 3 Z l Z E N v b H V t b n M x L n t Z L U F 4 a X M s M X 0 m c X V v d D s s J n F 1 b 3 Q 7 U 2 V j d G l v b j E v M i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i 9 B d X R v U m V t b 3 Z l Z E N v b H V t b n M x L n t Y L U F 4 a X M s M H 0 m c X V v d D s s J n F 1 b 3 Q 7 U 2 V j d G l v b j E v M i 9 B d X R v U m V t b 3 Z l Z E N v b H V t b n M x L n t Z L U F 4 a X M s M X 0 m c X V v d D s s J n F 1 b 3 Q 7 U 2 V j d G l v b j E v M i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O T o 0 M j o 1 N C 4 4 N D I y M z Q y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0 F 1 d G 9 S Z W 1 v d m V k Q 2 9 s d W 1 u c z E u e 1 g t Q X h p c y w w f S Z x d W 9 0 O y w m c X V v d D t T Z W N 0 a W 9 u M S 8 z L 0 F 1 d G 9 S Z W 1 v d m V k Q 2 9 s d W 1 u c z E u e 1 k t Q X h p c y w x f S Z x d W 9 0 O y w m c X V v d D t T Z W N 0 a W 9 u M S 8 z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z L 0 F 1 d G 9 S Z W 1 v d m V k Q 2 9 s d W 1 u c z E u e 1 g t Q X h p c y w w f S Z x d W 9 0 O y w m c X V v d D t T Z W N 0 a W 9 u M S 8 z L 0 F 1 d G 9 S Z W 1 v d m V k Q 2 9 s d W 1 u c z E u e 1 k t Q X h p c y w x f S Z x d W 9 0 O y w m c X V v d D t T Z W N 0 a W 9 u M S 8 z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5 O j Q z O j E 1 L j Y 0 O T A y N D V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v Q X V 0 b 1 J l b W 9 2 Z W R D b 2 x 1 b W 5 z M S 5 7 W C 1 B e G l z L D B 9 J n F 1 b 3 Q 7 L C Z x d W 9 0 O 1 N l Y 3 R p b 2 4 x L z Q v Q X V 0 b 1 J l b W 9 2 Z W R D b 2 x 1 b W 5 z M S 5 7 W S 1 B e G l z L D F 9 J n F 1 b 3 Q 7 L C Z x d W 9 0 O 1 N l Y 3 R p b 2 4 x L z Q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Q v Q X V 0 b 1 J l b W 9 2 Z W R D b 2 x 1 b W 5 z M S 5 7 W C 1 B e G l z L D B 9 J n F 1 b 3 Q 7 L C Z x d W 9 0 O 1 N l Y 3 R p b 2 4 x L z Q v Q X V 0 b 1 J l b W 9 2 Z W R D b 2 x 1 b W 5 z M S 5 7 W S 1 B e G l z L D F 9 J n F 1 b 3 Q 7 L C Z x d W 9 0 O 1 N l Y 3 R p b 2 4 x L z Q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k 6 N D k 6 M D M u N D Q 3 O D A y O V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9 B d X R v U m V t b 3 Z l Z E N v b H V t b n M x L n t Y L U F 4 a X M s M H 0 m c X V v d D s s J n F 1 b 3 Q 7 U 2 V j d G l v b j E v N S 9 B d X R v U m V t b 3 Z l Z E N v b H V t b n M x L n t Z L U F 4 a X M s M X 0 m c X V v d D s s J n F 1 b 3 Q 7 U 2 V j d G l v b j E v N S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S 9 B d X R v U m V t b 3 Z l Z E N v b H V t b n M x L n t Y L U F 4 a X M s M H 0 m c X V v d D s s J n F 1 b 3 Q 7 U 2 V j d G l v b j E v N S 9 B d X R v U m V t b 3 Z l Z E N v b H V t b n M x L n t Z L U F 4 a X M s M X 0 m c X V v d D s s J n F 1 b 3 Q 7 U 2 V j d G l v b j E v N S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O T o 0 O T o y N S 4 3 M z E z N j M z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L 0 F 1 d G 9 S Z W 1 v d m V k Q 2 9 s d W 1 u c z E u e 1 g t Q X h p c y w w f S Z x d W 9 0 O y w m c X V v d D t T Z W N 0 a W 9 u M S 8 2 L 0 F 1 d G 9 S Z W 1 v d m V k Q 2 9 s d W 1 u c z E u e 1 k t Q X h p c y w x f S Z x d W 9 0 O y w m c X V v d D t T Z W N 0 a W 9 u M S 8 2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2 L 0 F 1 d G 9 S Z W 1 v d m V k Q 2 9 s d W 1 u c z E u e 1 g t Q X h p c y w w f S Z x d W 9 0 O y w m c X V v d D t T Z W N 0 a W 9 u M S 8 2 L 0 F 1 d G 9 S Z W 1 v d m V k Q 2 9 s d W 1 u c z E u e 1 k t Q X h p c y w x f S Z x d W 9 0 O y w m c X V v d D t T Z W N 0 a W 9 u M S 8 2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5 O j Q 5 O j Q 3 L j I 5 N j Q z M j F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v Q X V 0 b 1 J l b W 9 2 Z W R D b 2 x 1 b W 5 z M S 5 7 W C 1 B e G l z L D B 9 J n F 1 b 3 Q 7 L C Z x d W 9 0 O 1 N l Y 3 R p b 2 4 x L z c v Q X V 0 b 1 J l b W 9 2 Z W R D b 2 x 1 b W 5 z M S 5 7 W S 1 B e G l z L D F 9 J n F 1 b 3 Q 7 L C Z x d W 9 0 O 1 N l Y 3 R p b 2 4 x L z c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c v Q X V 0 b 1 J l b W 9 2 Z W R D b 2 x 1 b W 5 z M S 5 7 W C 1 B e G l z L D B 9 J n F 1 b 3 Q 7 L C Z x d W 9 0 O 1 N l Y 3 R p b 2 4 x L z c v Q X V 0 b 1 J l b W 9 2 Z W R D b 2 x 1 b W 5 z M S 5 7 W S 1 B e G l z L D F 9 J n F 1 b 3 Q 7 L C Z x d W 9 0 O 1 N l Y 3 R p b 2 4 x L z c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k 6 N T A 6 M T E u M j Y y M z c 0 O V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9 B d X R v U m V t b 3 Z l Z E N v b H V t b n M x L n t Y L U F 4 a X M s M H 0 m c X V v d D s s J n F 1 b 3 Q 7 U 2 V j d G l v b j E v O C 9 B d X R v U m V t b 3 Z l Z E N v b H V t b n M x L n t Z L U F 4 a X M s M X 0 m c X V v d D s s J n F 1 b 3 Q 7 U 2 V j d G l v b j E v O C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O C 9 B d X R v U m V t b 3 Z l Z E N v b H V t b n M x L n t Y L U F 4 a X M s M H 0 m c X V v d D s s J n F 1 b 3 Q 7 U 2 V j d G l v b j E v O C 9 B d X R v U m V t b 3 Z l Z E N v b H V t b n M x L n t Z L U F 4 a X M s M X 0 m c X V v d D s s J n F 1 b 3 Q 7 U 2 V j d G l v b j E v O C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O T o 1 M D o z M y 4 2 N z Q 1 M j Y z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L 0 F 1 d G 9 S Z W 1 v d m V k Q 2 9 s d W 1 u c z E u e 1 g t Q X h p c y w w f S Z x d W 9 0 O y w m c X V v d D t T Z W N 0 a W 9 u M S 8 5 L 0 F 1 d G 9 S Z W 1 v d m V k Q 2 9 s d W 1 u c z E u e 1 k t Q X h p c y w x f S Z x d W 9 0 O y w m c X V v d D t T Z W N 0 a W 9 u M S 8 5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5 L 0 F 1 d G 9 S Z W 1 v d m V k Q 2 9 s d W 1 u c z E u e 1 g t Q X h p c y w w f S Z x d W 9 0 O y w m c X V v d D t T Z W N 0 a W 9 u M S 8 5 L 0 F 1 d G 9 S Z W 1 v d m V k Q 2 9 s d W 1 u c z E u e 1 k t Q X h p c y w x f S Z x d W 9 0 O y w m c X V v d D t T Z W N 0 a W 9 u M S 8 5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k 6 N T E 6 M D E u N z Q 5 M D I w M 1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v Q X V 0 b 1 J l b W 9 2 Z W R D b 2 x 1 b W 5 z M S 5 7 W C 1 B e G l z L D B 9 J n F 1 b 3 Q 7 L C Z x d W 9 0 O 1 N l Y 3 R p b 2 4 x L z E w L 0 F 1 d G 9 S Z W 1 v d m V k Q 2 9 s d W 1 u c z E u e 1 k t Q X h p c y w x f S Z x d W 9 0 O y w m c X V v d D t T Z W N 0 a W 9 u M S 8 x M C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v Q X V 0 b 1 J l b W 9 2 Z W R D b 2 x 1 b W 5 z M S 5 7 W C 1 B e G l z L D B 9 J n F 1 b 3 Q 7 L C Z x d W 9 0 O 1 N l Y 3 R p b 2 4 x L z E w L 0 F 1 d G 9 S Z W 1 v d m V k Q 2 9 s d W 1 u c z E u e 1 k t Q X h p c y w x f S Z x d W 9 0 O y w m c X V v d D t T Z W N 0 a W 9 u M S 8 x M C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O T o 1 M T o y N C 4 5 O T A x N z Q 5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S 9 B d X R v U m V t b 3 Z l Z E N v b H V t b n M x L n t Y L U F 4 a X M s M H 0 m c X V v d D s s J n F 1 b 3 Q 7 U 2 V j d G l v b j E v M T E v Q X V 0 b 1 J l b W 9 2 Z W R D b 2 x 1 b W 5 z M S 5 7 W S 1 B e G l z L D F 9 J n F 1 b 3 Q 7 L C Z x d W 9 0 O 1 N l Y 3 R p b 2 4 x L z E x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S 9 B d X R v U m V t b 3 Z l Z E N v b H V t b n M x L n t Y L U F 4 a X M s M H 0 m c X V v d D s s J n F 1 b 3 Q 7 U 2 V j d G l v b j E v M T E v Q X V 0 b 1 J l b W 9 2 Z W R D b 2 x 1 b W 5 z M S 5 7 W S 1 B e G l z L D F 9 J n F 1 b 3 Q 7 L C Z x d W 9 0 O 1 N l Y 3 R p b 2 4 x L z E x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5 O j U x O j Q 2 L j Y w O D A 4 O T F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L 0 F 1 d G 9 S Z W 1 v d m V k Q 2 9 s d W 1 u c z E u e 1 g t Q X h p c y w w f S Z x d W 9 0 O y w m c X V v d D t T Z W N 0 a W 9 u M S 8 x M i 9 B d X R v U m V t b 3 Z l Z E N v b H V t b n M x L n t Z L U F 4 a X M s M X 0 m c X V v d D s s J n F 1 b 3 Q 7 U 2 V j d G l v b j E v M T I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y L 0 F 1 d G 9 S Z W 1 v d m V k Q 2 9 s d W 1 u c z E u e 1 g t Q X h p c y w w f S Z x d W 9 0 O y w m c X V v d D t T Z W N 0 a W 9 u M S 8 x M i 9 B d X R v U m V t b 3 Z l Z E N v b H V t b n M x L n t Z L U F 4 a X M s M X 0 m c X V v d D s s J n F 1 b 3 Q 7 U 2 V j d G l v b j E v M T I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k 6 N T I 6 M D g u M D Q y M T k 3 M V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M v Q X V 0 b 1 J l b W 9 2 Z W R D b 2 x 1 b W 5 z M S 5 7 W C 1 B e G l z L D B 9 J n F 1 b 3 Q 7 L C Z x d W 9 0 O 1 N l Y 3 R p b 2 4 x L z E z L 0 F 1 d G 9 S Z W 1 v d m V k Q 2 9 s d W 1 u c z E u e 1 k t Q X h p c y w x f S Z x d W 9 0 O y w m c X V v d D t T Z W N 0 a W 9 u M S 8 x M y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M v Q X V 0 b 1 J l b W 9 2 Z W R D b 2 x 1 b W 5 z M S 5 7 W C 1 B e G l z L D B 9 J n F 1 b 3 Q 7 L C Z x d W 9 0 O 1 N l Y 3 R p b 2 4 x L z E z L 0 F 1 d G 9 S Z W 1 v d m V k Q 2 9 s d W 1 u c z E u e 1 k t Q X h p c y w x f S Z x d W 9 0 O y w m c X V v d D t T Z W N 0 a W 9 u M S 8 x M y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O T o 1 M j o y O C 4 y N z k y M T M 3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C 9 B d X R v U m V t b 3 Z l Z E N v b H V t b n M x L n t Y L U F 4 a X M s M H 0 m c X V v d D s s J n F 1 b 3 Q 7 U 2 V j d G l v b j E v M T Q v Q X V 0 b 1 J l b W 9 2 Z W R D b 2 x 1 b W 5 z M S 5 7 W S 1 B e G l z L D F 9 J n F 1 b 3 Q 7 L C Z x d W 9 0 O 1 N l Y 3 R p b 2 4 x L z E 0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N C 9 B d X R v U m V t b 3 Z l Z E N v b H V t b n M x L n t Y L U F 4 a X M s M H 0 m c X V v d D s s J n F 1 b 3 Q 7 U 2 V j d G l v b j E v M T Q v Q X V 0 b 1 J l b W 9 2 Z W R D b 2 x 1 b W 5 z M S 5 7 W S 1 B e G l z L D F 9 J n F 1 b 3 Q 7 L C Z x d W 9 0 O 1 N l Y 3 R p b 2 4 x L z E 0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C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5 O j U y O j Q 3 L j I w N T g z N j B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1 L 0 F 1 d G 9 S Z W 1 v d m V k Q 2 9 s d W 1 u c z E u e 1 g t Q X h p c y w w f S Z x d W 9 0 O y w m c X V v d D t T Z W N 0 a W 9 u M S 8 x N S 9 B d X R v U m V t b 3 Z l Z E N v b H V t b n M x L n t Z L U F 4 a X M s M X 0 m c X V v d D s s J n F 1 b 3 Q 7 U 2 V j d G l v b j E v M T U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1 L 0 F 1 d G 9 S Z W 1 v d m V k Q 2 9 s d W 1 u c z E u e 1 g t Q X h p c y w w f S Z x d W 9 0 O y w m c X V v d D t T Z W N 0 a W 9 u M S 8 x N S 9 B d X R v U m V t b 3 Z l Z E N v b H V t b n M x L n t Z L U F 4 a X M s M X 0 m c X V v d D s s J n F 1 b 3 Q 7 U 2 V j d G l v b j E v M T U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L 1 V z d W 5 p J U M 0 J T k 5 d G 8 l M j B r b 2 x 1 b W 5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a p n z P M o h E l B / w a B s D 6 R U A A A A A A g A A A A A A E G Y A A A A B A A A g A A A A P G c w Z Z C g g + H O g b Y + q c R X 0 G i l l o N k M Q e R t M L V v Y H M H 5 4 A A A A A D o A A A A A C A A A g A A A A 8 J + B K L 8 / p p 1 o z Y m k e D T 5 i 7 5 4 e N m V Z g Y J K O B v Q / 2 g I 5 9 Q A A A A A j k U u 1 o t X O o f T A G 4 8 r + 8 + / L m G h i x s Q H G k Y y P J Z c c 5 7 8 3 h b T A J 7 S a G 3 D 1 s O i 3 p T + u G 4 r e D + T 4 Y u N 6 0 w N G W W 3 p j 8 v q z n G n F G o r t d K 7 K p 2 + i 4 x A A A A A 5 I 9 0 Q p H y J n d H s 3 O S U o Y m A K W 4 p Z k w H Z B E A R K U 4 5 B I K 3 7 X Y b G Z 1 S G k k C k W C s d w I b 6 9 d m Q f 4 F O u D D 1 5 s H 7 S L Y V 3 C Q = = < / D a t a M a s h u p > 
</file>

<file path=customXml/itemProps1.xml><?xml version="1.0" encoding="utf-8"?>
<ds:datastoreItem xmlns:ds="http://schemas.openxmlformats.org/officeDocument/2006/customXml" ds:itemID="{A4DD196C-D583-44CC-A698-013D028428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10C583-E94A-41DD-88A4-ADFA4F5E7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7C863-C5B6-45DF-9BB0-75ADC53B8FF9}">
  <ds:schemaRefs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84bae827-43eb-4799-b986-0b4b10c2bedf"/>
    <ds:schemaRef ds:uri="http://schemas.microsoft.com/office/2006/documentManagement/types"/>
    <ds:schemaRef ds:uri="c8f656d6-3613-40d7-a283-9b9e2fc0b499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13604046-08E9-42A0-81AE-9B4D0B5A6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Przemysław Ryś</dc:creator>
  <cp:keywords/>
  <dc:description/>
  <cp:lastModifiedBy>Przemysław Ryś</cp:lastModifiedBy>
  <cp:revision/>
  <dcterms:created xsi:type="dcterms:W3CDTF">2015-06-05T18:19:34Z</dcterms:created>
  <dcterms:modified xsi:type="dcterms:W3CDTF">2023-01-27T13:09:15Z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