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92E9637A-BCD0-4AD5-A4C0-A3605E94E28A}" xr6:coauthVersionLast="47" xr6:coauthVersionMax="47" xr10:uidLastSave="{00000000-0000-0000-0000-000000000000}"/>
  <bookViews>
    <workbookView xWindow="6060" yWindow="60" windowWidth="13965" windowHeight="14370" xr2:uid="{C2DE9B6B-B593-4678-AF50-FFF089A47A6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E10" i="1"/>
  <c r="E2" i="1"/>
  <c r="E3" i="1"/>
  <c r="E4" i="1"/>
  <c r="E5" i="1"/>
  <c r="E6" i="1"/>
  <c r="E7" i="1"/>
  <c r="E8" i="1"/>
  <c r="E9" i="1"/>
  <c r="AB22" i="1"/>
  <c r="G3" i="1"/>
  <c r="G4" i="1"/>
  <c r="G5" i="1"/>
  <c r="G6" i="1"/>
  <c r="G7" i="1"/>
  <c r="G8" i="1"/>
  <c r="G9" i="1"/>
  <c r="G10" i="1"/>
  <c r="G2" i="1"/>
  <c r="H3" i="1"/>
  <c r="H4" i="1"/>
  <c r="H5" i="1"/>
  <c r="H6" i="1"/>
  <c r="H7" i="1"/>
  <c r="H8" i="1"/>
  <c r="H9" i="1"/>
  <c r="H10" i="1"/>
  <c r="H2" i="1"/>
  <c r="AC25" i="1"/>
  <c r="AD25" i="1"/>
  <c r="AE25" i="1"/>
  <c r="AF25" i="1"/>
  <c r="AG25" i="1"/>
  <c r="AH25" i="1"/>
  <c r="AI25" i="1"/>
  <c r="AJ25" i="1"/>
  <c r="AK25" i="1"/>
  <c r="AL25" i="1"/>
  <c r="AB25" i="1"/>
  <c r="AD6" i="1"/>
  <c r="AL23" i="1"/>
  <c r="AK23" i="1"/>
  <c r="AJ23" i="1"/>
  <c r="AI23" i="1"/>
  <c r="AH23" i="1"/>
  <c r="AG23" i="1"/>
  <c r="AF23" i="1"/>
  <c r="AE23" i="1"/>
  <c r="AD23" i="1"/>
  <c r="AC23" i="1"/>
  <c r="AB23" i="1"/>
  <c r="AC22" i="1"/>
  <c r="AD22" i="1"/>
  <c r="AE22" i="1"/>
  <c r="AF22" i="1"/>
  <c r="AG22" i="1"/>
  <c r="AH22" i="1"/>
  <c r="AI22" i="1"/>
  <c r="AJ22" i="1"/>
  <c r="AK22" i="1"/>
  <c r="AL22" i="1"/>
  <c r="T26" i="1"/>
  <c r="T42" i="1" s="1"/>
  <c r="V42" i="1"/>
  <c r="U43" i="1"/>
  <c r="X43" i="1"/>
  <c r="G42" i="1"/>
  <c r="D43" i="1"/>
  <c r="I43" i="1"/>
  <c r="L42" i="1"/>
  <c r="N41" i="1"/>
  <c r="Q41" i="1"/>
  <c r="L40" i="1"/>
  <c r="O40" i="1"/>
  <c r="J41" i="1"/>
  <c r="M39" i="1"/>
  <c r="R39" i="1"/>
  <c r="U34" i="1"/>
  <c r="V34" i="1"/>
  <c r="W34" i="1"/>
  <c r="X34" i="1"/>
  <c r="Y34" i="1"/>
  <c r="Z34" i="1"/>
  <c r="U35" i="1"/>
  <c r="V35" i="1"/>
  <c r="W35" i="1"/>
  <c r="X35" i="1"/>
  <c r="Y35" i="1"/>
  <c r="Z35" i="1"/>
  <c r="I35" i="1"/>
  <c r="G35" i="1"/>
  <c r="D34" i="1"/>
  <c r="E34" i="1"/>
  <c r="F34" i="1"/>
  <c r="G34" i="1"/>
  <c r="H34" i="1"/>
  <c r="I34" i="1"/>
  <c r="D35" i="1"/>
  <c r="E35" i="1"/>
  <c r="F35" i="1"/>
  <c r="H35" i="1"/>
  <c r="J35" i="1"/>
  <c r="J34" i="1"/>
  <c r="K34" i="1"/>
  <c r="L34" i="1"/>
  <c r="M34" i="1"/>
  <c r="N34" i="1"/>
  <c r="O34" i="1"/>
  <c r="P34" i="1"/>
  <c r="Q34" i="1"/>
  <c r="Q42" i="1" s="1"/>
  <c r="R34" i="1"/>
  <c r="S34" i="1"/>
  <c r="T34" i="1"/>
  <c r="K35" i="1"/>
  <c r="L35" i="1"/>
  <c r="M35" i="1"/>
  <c r="N35" i="1"/>
  <c r="O35" i="1"/>
  <c r="P35" i="1"/>
  <c r="Q35" i="1"/>
  <c r="R35" i="1"/>
  <c r="S35" i="1"/>
  <c r="T35" i="1"/>
  <c r="T33" i="1"/>
  <c r="J32" i="1"/>
  <c r="K32" i="1"/>
  <c r="L32" i="1"/>
  <c r="M32" i="1"/>
  <c r="N32" i="1"/>
  <c r="O32" i="1"/>
  <c r="P32" i="1"/>
  <c r="Q32" i="1"/>
  <c r="R32" i="1"/>
  <c r="S32" i="1"/>
  <c r="T32" i="1"/>
  <c r="J33" i="1"/>
  <c r="K33" i="1"/>
  <c r="L33" i="1"/>
  <c r="M33" i="1"/>
  <c r="N33" i="1"/>
  <c r="O33" i="1"/>
  <c r="P33" i="1"/>
  <c r="Q33" i="1"/>
  <c r="R33" i="1"/>
  <c r="S33" i="1"/>
  <c r="J31" i="1"/>
  <c r="T31" i="1"/>
  <c r="S31" i="1"/>
  <c r="K31" i="1"/>
  <c r="L31" i="1"/>
  <c r="M31" i="1"/>
  <c r="N31" i="1"/>
  <c r="O31" i="1"/>
  <c r="P31" i="1"/>
  <c r="Q31" i="1"/>
  <c r="R31" i="1"/>
  <c r="E26" i="1"/>
  <c r="E42" i="1" s="1"/>
  <c r="F26" i="1"/>
  <c r="F42" i="1" s="1"/>
  <c r="G26" i="1"/>
  <c r="H26" i="1"/>
  <c r="H42" i="1" s="1"/>
  <c r="I26" i="1"/>
  <c r="I42" i="1" s="1"/>
  <c r="J26" i="1"/>
  <c r="J42" i="1" s="1"/>
  <c r="K26" i="1"/>
  <c r="K42" i="1" s="1"/>
  <c r="L26" i="1"/>
  <c r="M26" i="1"/>
  <c r="M42" i="1" s="1"/>
  <c r="N26" i="1"/>
  <c r="N42" i="1" s="1"/>
  <c r="O26" i="1"/>
  <c r="O42" i="1" s="1"/>
  <c r="P26" i="1"/>
  <c r="P42" i="1" s="1"/>
  <c r="Q26" i="1"/>
  <c r="R26" i="1"/>
  <c r="R42" i="1" s="1"/>
  <c r="S26" i="1"/>
  <c r="S42" i="1" s="1"/>
  <c r="U26" i="1"/>
  <c r="U42" i="1" s="1"/>
  <c r="V26" i="1"/>
  <c r="W26" i="1"/>
  <c r="W42" i="1" s="1"/>
  <c r="X26" i="1"/>
  <c r="X42" i="1" s="1"/>
  <c r="Y26" i="1"/>
  <c r="Y42" i="1" s="1"/>
  <c r="E27" i="1"/>
  <c r="E43" i="1" s="1"/>
  <c r="F27" i="1"/>
  <c r="F43" i="1" s="1"/>
  <c r="G27" i="1"/>
  <c r="G43" i="1" s="1"/>
  <c r="H27" i="1"/>
  <c r="H43" i="1" s="1"/>
  <c r="I27" i="1"/>
  <c r="J27" i="1"/>
  <c r="J43" i="1" s="1"/>
  <c r="K27" i="1"/>
  <c r="K43" i="1" s="1"/>
  <c r="L27" i="1"/>
  <c r="L43" i="1" s="1"/>
  <c r="M27" i="1"/>
  <c r="M43" i="1" s="1"/>
  <c r="N27" i="1"/>
  <c r="N43" i="1" s="1"/>
  <c r="O27" i="1"/>
  <c r="O43" i="1" s="1"/>
  <c r="P27" i="1"/>
  <c r="P43" i="1" s="1"/>
  <c r="Q27" i="1"/>
  <c r="Q43" i="1" s="1"/>
  <c r="R27" i="1"/>
  <c r="R43" i="1" s="1"/>
  <c r="S27" i="1"/>
  <c r="S43" i="1" s="1"/>
  <c r="T27" i="1"/>
  <c r="T43" i="1" s="1"/>
  <c r="U27" i="1"/>
  <c r="V27" i="1"/>
  <c r="V43" i="1" s="1"/>
  <c r="W27" i="1"/>
  <c r="W43" i="1" s="1"/>
  <c r="X27" i="1"/>
  <c r="Y27" i="1"/>
  <c r="Y43" i="1" s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D28" i="1"/>
  <c r="D27" i="1"/>
  <c r="D26" i="1"/>
  <c r="D42" i="1" s="1"/>
  <c r="S25" i="1"/>
  <c r="S41" i="1" s="1"/>
  <c r="K25" i="1"/>
  <c r="K41" i="1" s="1"/>
  <c r="L25" i="1"/>
  <c r="L41" i="1" s="1"/>
  <c r="M25" i="1"/>
  <c r="M41" i="1" s="1"/>
  <c r="N25" i="1"/>
  <c r="O25" i="1"/>
  <c r="O41" i="1" s="1"/>
  <c r="P25" i="1"/>
  <c r="P41" i="1" s="1"/>
  <c r="Q25" i="1"/>
  <c r="R25" i="1"/>
  <c r="R41" i="1" s="1"/>
  <c r="J25" i="1"/>
  <c r="K24" i="1"/>
  <c r="K40" i="1" s="1"/>
  <c r="L24" i="1"/>
  <c r="M24" i="1"/>
  <c r="M40" i="1" s="1"/>
  <c r="N24" i="1"/>
  <c r="N40" i="1" s="1"/>
  <c r="O24" i="1"/>
  <c r="P24" i="1"/>
  <c r="P40" i="1" s="1"/>
  <c r="Q24" i="1"/>
  <c r="Q40" i="1" s="1"/>
  <c r="R24" i="1"/>
  <c r="R40" i="1" s="1"/>
  <c r="S24" i="1"/>
  <c r="S40" i="1" s="1"/>
  <c r="J24" i="1"/>
  <c r="J40" i="1" s="1"/>
  <c r="K23" i="1"/>
  <c r="K39" i="1" s="1"/>
  <c r="L23" i="1"/>
  <c r="L39" i="1" s="1"/>
  <c r="M23" i="1"/>
  <c r="N23" i="1"/>
  <c r="N39" i="1" s="1"/>
  <c r="O23" i="1"/>
  <c r="O39" i="1" s="1"/>
  <c r="P23" i="1"/>
  <c r="P39" i="1" s="1"/>
  <c r="Q23" i="1"/>
  <c r="Q39" i="1" s="1"/>
  <c r="R23" i="1"/>
  <c r="S23" i="1"/>
  <c r="S39" i="1" s="1"/>
  <c r="J23" i="1"/>
  <c r="J39" i="1" s="1"/>
  <c r="AI12" i="1"/>
  <c r="AJ12" i="1"/>
  <c r="AK12" i="1"/>
  <c r="AL12" i="1"/>
  <c r="AM12" i="1"/>
  <c r="AN12" i="1"/>
  <c r="AO12" i="1"/>
  <c r="AP12" i="1"/>
  <c r="AQ12" i="1"/>
  <c r="AR12" i="1"/>
  <c r="AH12" i="1"/>
  <c r="AI8" i="1"/>
  <c r="AJ8" i="1"/>
  <c r="AK8" i="1"/>
  <c r="AL8" i="1"/>
  <c r="AM8" i="1"/>
  <c r="AN8" i="1"/>
  <c r="AO8" i="1"/>
  <c r="AP8" i="1"/>
  <c r="AQ8" i="1"/>
  <c r="AR8" i="1"/>
  <c r="AH8" i="1"/>
  <c r="AI3" i="1"/>
  <c r="AJ3" i="1"/>
  <c r="AK3" i="1"/>
  <c r="AL3" i="1"/>
  <c r="AM3" i="1"/>
  <c r="AN3" i="1"/>
  <c r="AO3" i="1"/>
  <c r="AP3" i="1"/>
  <c r="AQ3" i="1"/>
  <c r="AR3" i="1"/>
  <c r="AH3" i="1"/>
</calcChain>
</file>

<file path=xl/sharedStrings.xml><?xml version="1.0" encoding="utf-8"?>
<sst xmlns="http://schemas.openxmlformats.org/spreadsheetml/2006/main" count="19" uniqueCount="18">
  <si>
    <t>lewe</t>
  </si>
  <si>
    <t>srodek</t>
  </si>
  <si>
    <t>prawo</t>
  </si>
  <si>
    <t>promien</t>
  </si>
  <si>
    <t>odleglosc od pierscienia zewnetrznego</t>
  </si>
  <si>
    <t>promien zew</t>
  </si>
  <si>
    <t>pr0mien wew</t>
  </si>
  <si>
    <t>MALA</t>
  </si>
  <si>
    <t>DUZA</t>
  </si>
  <si>
    <t>w bok</t>
  </si>
  <si>
    <t>w dol</t>
  </si>
  <si>
    <t>caly bok</t>
  </si>
  <si>
    <t>między kropkami [m]</t>
  </si>
  <si>
    <t>EX</t>
  </si>
  <si>
    <t>EY</t>
  </si>
  <si>
    <t>PITAGORAS</t>
  </si>
  <si>
    <t>dosw</t>
  </si>
  <si>
    <t>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</si>
</sst>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3" xfId="0" applyFill="1" applyBorder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4" borderId="0" xfId="0" applyFill="1" applyBorder="1"/>
    <xf numFmtId="0" fontId="0" fillId="6" borderId="0" xfId="0" applyFill="1" applyBorder="1"/>
    <xf numFmtId="2" fontId="0" fillId="0" borderId="0" xfId="0" applyNumberFormat="1"/>
    <xf numFmtId="0" fontId="0" fillId="0" borderId="0" xfId="0" applyAlignment="1"/>
    <xf numFmtId="0" fontId="0" fillId="6" borderId="1" xfId="0" applyFill="1" applyBorder="1"/>
    <xf numFmtId="0" fontId="0" fillId="6" borderId="3" xfId="0" applyFill="1" applyBorder="1"/>
    <xf numFmtId="2" fontId="0" fillId="7" borderId="3" xfId="0" applyNumberFormat="1" applyFill="1" applyBorder="1"/>
    <xf numFmtId="2" fontId="0" fillId="6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DBD4-389E-472A-8D24-7DE96070A5A9}">
  <dimension ref="A1:AX43"/>
  <sheetViews>
    <sheetView tabSelected="1" topLeftCell="A16" zoomScale="110" zoomScaleNormal="110" workbookViewId="0">
      <selection activeCell="E10" sqref="E10"/>
    </sheetView>
  </sheetViews>
  <sheetFormatPr defaultRowHeight="15" x14ac:dyDescent="0.25"/>
  <cols>
    <col min="9" max="9" width="13.28515625" bestFit="1" customWidth="1"/>
    <col min="23" max="23" width="12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3" t="s">
        <v>3</v>
      </c>
      <c r="E1" t="s">
        <v>5</v>
      </c>
      <c r="F1">
        <v>10</v>
      </c>
      <c r="G1" t="s">
        <v>6</v>
      </c>
      <c r="H1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AB1" s="3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x14ac:dyDescent="0.25">
      <c r="A2" s="1">
        <v>0.77</v>
      </c>
      <c r="B2" s="1">
        <v>0.61</v>
      </c>
      <c r="C2" s="1">
        <v>0.66</v>
      </c>
      <c r="D2" s="3">
        <v>8.6999999999999993</v>
      </c>
      <c r="E2" s="13">
        <f t="shared" ref="E2:E9" si="0">-10/(D2*0.01*LN($F$1/$H$1))</f>
        <v>-71.417808570070335</v>
      </c>
      <c r="F2" s="13">
        <f t="shared" ref="F2:F9" si="1">-H2/(D2*0.01*LN(D2/$F$1))</f>
        <v>56.125060496946695</v>
      </c>
      <c r="G2" s="13">
        <f>(10/(LN(5)))*LN(D2/$F$1)</f>
        <v>-0.86528387493301329</v>
      </c>
      <c r="H2" s="13">
        <f>AVERAGE(A2:C2)</f>
        <v>0.68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4" t="s">
        <v>12</v>
      </c>
      <c r="W2" s="14"/>
      <c r="AB2" s="3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T2" s="14"/>
      <c r="AU2" s="14"/>
    </row>
    <row r="3" spans="1:47" x14ac:dyDescent="0.25">
      <c r="A3" s="1">
        <v>1.4</v>
      </c>
      <c r="B3" s="1">
        <v>1.1100000000000001</v>
      </c>
      <c r="C3" s="1">
        <v>1.3</v>
      </c>
      <c r="D3" s="3">
        <v>8</v>
      </c>
      <c r="E3" s="13">
        <f t="shared" si="0"/>
        <v>-77.66686681995148</v>
      </c>
      <c r="F3" s="13">
        <f t="shared" si="1"/>
        <v>71.142544368877225</v>
      </c>
      <c r="G3" s="13">
        <f t="shared" ref="G3:G10" si="2">(10/(LN(5)))*LN(D3/$F$1)</f>
        <v>-1.3864688385321389</v>
      </c>
      <c r="H3" s="13">
        <f t="shared" ref="H3:H10" si="3">AVERAGE(A3:C3)</f>
        <v>1.2699999999999998</v>
      </c>
      <c r="J3" s="5">
        <v>0.88</v>
      </c>
      <c r="K3" s="5">
        <v>1.69</v>
      </c>
      <c r="L3" s="5">
        <v>2.57</v>
      </c>
      <c r="M3" s="5">
        <v>3.43</v>
      </c>
      <c r="N3" s="5">
        <v>4.12</v>
      </c>
      <c r="O3" s="5">
        <v>4.8899999999999997</v>
      </c>
      <c r="P3" s="5">
        <v>5.79</v>
      </c>
      <c r="Q3" s="5">
        <v>6.62</v>
      </c>
      <c r="R3" s="5">
        <v>7.32</v>
      </c>
      <c r="S3" s="5">
        <v>8.14</v>
      </c>
      <c r="T3" s="5">
        <v>8.8800000000000008</v>
      </c>
      <c r="V3" t="s">
        <v>7</v>
      </c>
      <c r="W3" t="s">
        <v>8</v>
      </c>
      <c r="AB3" s="3"/>
      <c r="AH3" s="8">
        <f t="shared" ref="AH3:AR3" si="4">J3/$V$9</f>
        <v>7.3333333333333339</v>
      </c>
      <c r="AI3" s="8">
        <f t="shared" si="4"/>
        <v>14.083333333333334</v>
      </c>
      <c r="AJ3" s="8">
        <f t="shared" si="4"/>
        <v>21.416666666666668</v>
      </c>
      <c r="AK3" s="8">
        <f t="shared" si="4"/>
        <v>28.583333333333336</v>
      </c>
      <c r="AL3" s="8">
        <f t="shared" si="4"/>
        <v>34.333333333333336</v>
      </c>
      <c r="AM3" s="8">
        <f t="shared" si="4"/>
        <v>40.75</v>
      </c>
      <c r="AN3" s="8">
        <f t="shared" si="4"/>
        <v>48.25</v>
      </c>
      <c r="AO3" s="8">
        <f t="shared" si="4"/>
        <v>55.166666666666671</v>
      </c>
      <c r="AP3" s="8">
        <f t="shared" si="4"/>
        <v>61.000000000000007</v>
      </c>
      <c r="AQ3" s="8">
        <f t="shared" si="4"/>
        <v>67.833333333333343</v>
      </c>
      <c r="AR3" s="8">
        <f t="shared" si="4"/>
        <v>74.000000000000014</v>
      </c>
    </row>
    <row r="4" spans="1:47" x14ac:dyDescent="0.25">
      <c r="A4" s="1">
        <v>2</v>
      </c>
      <c r="B4" s="1">
        <v>1.66</v>
      </c>
      <c r="C4" s="1">
        <v>1.97</v>
      </c>
      <c r="D4" s="3">
        <v>7.2</v>
      </c>
      <c r="E4" s="13">
        <f t="shared" si="0"/>
        <v>-86.296518688834965</v>
      </c>
      <c r="F4" s="13">
        <f t="shared" si="1"/>
        <v>79.343963851240773</v>
      </c>
      <c r="G4" s="13">
        <f t="shared" si="2"/>
        <v>-2.0411105295463643</v>
      </c>
      <c r="H4" s="13">
        <f t="shared" si="3"/>
        <v>1.8766666666666667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>
        <v>0.01</v>
      </c>
      <c r="W4">
        <v>0.02</v>
      </c>
      <c r="AB4" s="3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7" x14ac:dyDescent="0.25">
      <c r="A5" s="1">
        <v>2.74</v>
      </c>
      <c r="B5" s="1">
        <v>2.27</v>
      </c>
      <c r="C5" s="1">
        <v>2.68</v>
      </c>
      <c r="D5" s="3">
        <v>6.5</v>
      </c>
      <c r="E5" s="13">
        <f t="shared" si="0"/>
        <v>-95.589989932247974</v>
      </c>
      <c r="F5" s="13">
        <f t="shared" si="1"/>
        <v>91.544710717900742</v>
      </c>
      <c r="G5" s="13">
        <f t="shared" si="2"/>
        <v>-2.6766047497970384</v>
      </c>
      <c r="H5" s="13">
        <f t="shared" si="3"/>
        <v>2.563333333333333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V5" t="s">
        <v>9</v>
      </c>
      <c r="W5" t="s">
        <v>10</v>
      </c>
      <c r="AB5" s="3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7" x14ac:dyDescent="0.25">
      <c r="A6" s="2">
        <v>3.45</v>
      </c>
      <c r="B6" s="1">
        <v>3.06</v>
      </c>
      <c r="C6" s="1">
        <v>3.48</v>
      </c>
      <c r="D6" s="3">
        <v>5.8</v>
      </c>
      <c r="E6" s="13">
        <f t="shared" si="0"/>
        <v>-107.1267128551055</v>
      </c>
      <c r="F6" s="13">
        <f t="shared" si="1"/>
        <v>105.39917171728472</v>
      </c>
      <c r="G6" s="13">
        <f t="shared" si="2"/>
        <v>-3.3845802390589359</v>
      </c>
      <c r="H6" s="13">
        <f t="shared" si="3"/>
        <v>3.33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AB6" s="3"/>
      <c r="AD6">
        <f>10/0.12</f>
        <v>83.333333333333343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7" x14ac:dyDescent="0.25">
      <c r="A7" s="1">
        <v>4.32</v>
      </c>
      <c r="B7" s="1">
        <v>3.92</v>
      </c>
      <c r="C7" s="1">
        <v>4.34</v>
      </c>
      <c r="D7" s="3">
        <v>5.0999999999999996</v>
      </c>
      <c r="E7" s="13">
        <f t="shared" si="0"/>
        <v>-121.83037932541409</v>
      </c>
      <c r="F7" s="13">
        <f t="shared" si="1"/>
        <v>122.11017646713445</v>
      </c>
      <c r="G7" s="13">
        <f t="shared" si="2"/>
        <v>-4.1837249393821292</v>
      </c>
      <c r="H7" s="13">
        <f t="shared" si="3"/>
        <v>4.1933333333333334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AB7" s="3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7" x14ac:dyDescent="0.25">
      <c r="A8" s="1">
        <v>5.41</v>
      </c>
      <c r="B8" s="1">
        <v>4.8499999999999996</v>
      </c>
      <c r="C8" s="1">
        <v>5.28</v>
      </c>
      <c r="D8" s="3">
        <v>4.3</v>
      </c>
      <c r="E8" s="13">
        <f t="shared" si="0"/>
        <v>-144.49649640921206</v>
      </c>
      <c r="F8" s="13">
        <f t="shared" si="1"/>
        <v>142.73624210042166</v>
      </c>
      <c r="G8" s="13">
        <f t="shared" si="2"/>
        <v>-5.243880883967222</v>
      </c>
      <c r="H8" s="13">
        <f t="shared" si="3"/>
        <v>5.18</v>
      </c>
      <c r="J8" s="5">
        <v>0.79</v>
      </c>
      <c r="K8" s="5">
        <v>1.72</v>
      </c>
      <c r="L8" s="5">
        <v>2.5499999999999998</v>
      </c>
      <c r="M8" s="5">
        <v>3.3</v>
      </c>
      <c r="N8" s="5">
        <v>4.1500000000000004</v>
      </c>
      <c r="O8" s="5">
        <v>5</v>
      </c>
      <c r="P8" s="5">
        <v>5.87</v>
      </c>
      <c r="Q8" s="5">
        <v>6.62</v>
      </c>
      <c r="R8" s="5">
        <v>7.42</v>
      </c>
      <c r="S8" s="5">
        <v>8.16</v>
      </c>
      <c r="T8" s="5">
        <v>8.98</v>
      </c>
      <c r="V8" t="s">
        <v>11</v>
      </c>
      <c r="W8" t="s">
        <v>10</v>
      </c>
      <c r="AB8" s="3"/>
      <c r="AH8" s="8">
        <f t="shared" ref="AH8:AR8" si="5">J8/$V$9</f>
        <v>6.5833333333333339</v>
      </c>
      <c r="AI8" s="8">
        <f t="shared" si="5"/>
        <v>14.333333333333334</v>
      </c>
      <c r="AJ8" s="8">
        <f t="shared" si="5"/>
        <v>21.25</v>
      </c>
      <c r="AK8" s="8">
        <f t="shared" si="5"/>
        <v>27.5</v>
      </c>
      <c r="AL8" s="8">
        <f t="shared" si="5"/>
        <v>34.583333333333336</v>
      </c>
      <c r="AM8" s="8">
        <f t="shared" si="5"/>
        <v>41.666666666666671</v>
      </c>
      <c r="AN8" s="8">
        <f t="shared" si="5"/>
        <v>48.916666666666671</v>
      </c>
      <c r="AO8" s="8">
        <f t="shared" si="5"/>
        <v>55.166666666666671</v>
      </c>
      <c r="AP8" s="8">
        <f t="shared" si="5"/>
        <v>61.833333333333336</v>
      </c>
      <c r="AQ8" s="8">
        <f t="shared" si="5"/>
        <v>68</v>
      </c>
      <c r="AR8" s="8">
        <f t="shared" si="5"/>
        <v>74.833333333333343</v>
      </c>
    </row>
    <row r="9" spans="1:47" x14ac:dyDescent="0.25">
      <c r="A9" s="1">
        <v>6.57</v>
      </c>
      <c r="B9" s="1">
        <v>6.05</v>
      </c>
      <c r="C9" s="1">
        <v>6.51</v>
      </c>
      <c r="D9" s="3">
        <v>3.5</v>
      </c>
      <c r="E9" s="13">
        <f t="shared" si="0"/>
        <v>-177.52426701703195</v>
      </c>
      <c r="F9" s="13">
        <f t="shared" si="1"/>
        <v>173.54413851534872</v>
      </c>
      <c r="G9" s="13">
        <f t="shared" si="2"/>
        <v>-6.5229116102461875</v>
      </c>
      <c r="H9" s="13">
        <f t="shared" si="3"/>
        <v>6.3766666666666678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V9">
        <v>0.12</v>
      </c>
      <c r="AB9" s="3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7" x14ac:dyDescent="0.25">
      <c r="A10" s="1">
        <v>8.09</v>
      </c>
      <c r="B10" s="1">
        <v>7.95</v>
      </c>
      <c r="C10" s="1">
        <v>8.11</v>
      </c>
      <c r="D10" s="3">
        <v>2.7</v>
      </c>
      <c r="E10" s="13">
        <f>-10/(D10*0.01*LN($F$1/$H$1))</f>
        <v>-230.12404983689322</v>
      </c>
      <c r="F10" s="13">
        <f>-H10/(D10*0.01*LN(D10/$F$1))</f>
        <v>227.70989143684631</v>
      </c>
      <c r="G10" s="13">
        <f t="shared" si="2"/>
        <v>-8.1353453268883023</v>
      </c>
      <c r="H10" s="13">
        <f t="shared" si="3"/>
        <v>8.0499999999999989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AB10" s="3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7" x14ac:dyDescent="0.25">
      <c r="E11" t="s">
        <v>17</v>
      </c>
      <c r="F11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7" x14ac:dyDescent="0.25">
      <c r="J12" s="5">
        <v>0.94</v>
      </c>
      <c r="K12" s="5">
        <v>1.67</v>
      </c>
      <c r="L12" s="5">
        <v>2.4</v>
      </c>
      <c r="M12" s="5">
        <v>3.16</v>
      </c>
      <c r="N12" s="5">
        <v>3.97</v>
      </c>
      <c r="O12" s="5">
        <v>4.7300000000000004</v>
      </c>
      <c r="P12" s="5">
        <v>5.5</v>
      </c>
      <c r="Q12" s="5">
        <v>6.35</v>
      </c>
      <c r="R12" s="5">
        <v>7.12</v>
      </c>
      <c r="S12" s="5">
        <v>7.84</v>
      </c>
      <c r="T12" s="5">
        <v>8.66</v>
      </c>
      <c r="AH12" s="8">
        <f t="shared" ref="AH12:AR12" si="6">J12/$V$9</f>
        <v>7.833333333333333</v>
      </c>
      <c r="AI12" s="8">
        <f t="shared" si="6"/>
        <v>13.916666666666666</v>
      </c>
      <c r="AJ12" s="8">
        <f t="shared" si="6"/>
        <v>20</v>
      </c>
      <c r="AK12" s="8">
        <f t="shared" si="6"/>
        <v>26.333333333333336</v>
      </c>
      <c r="AL12" s="8">
        <f t="shared" si="6"/>
        <v>33.083333333333336</v>
      </c>
      <c r="AM12" s="8">
        <f t="shared" si="6"/>
        <v>39.416666666666671</v>
      </c>
      <c r="AN12" s="8">
        <f t="shared" si="6"/>
        <v>45.833333333333336</v>
      </c>
      <c r="AO12" s="8">
        <f t="shared" si="6"/>
        <v>52.916666666666664</v>
      </c>
      <c r="AP12" s="8">
        <f t="shared" si="6"/>
        <v>59.333333333333336</v>
      </c>
      <c r="AQ12" s="8">
        <f t="shared" si="6"/>
        <v>65.333333333333329</v>
      </c>
      <c r="AR12" s="8">
        <f t="shared" si="6"/>
        <v>72.166666666666671</v>
      </c>
    </row>
    <row r="13" spans="1:47" x14ac:dyDescent="0.25">
      <c r="A13" t="s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7" x14ac:dyDescent="0.25">
      <c r="J14" s="4">
        <v>1.1000000000000001</v>
      </c>
      <c r="K14" s="4">
        <v>1.82</v>
      </c>
      <c r="L14" s="4">
        <v>2.6</v>
      </c>
      <c r="M14" s="4">
        <v>3.34</v>
      </c>
      <c r="N14" s="4">
        <v>4.01</v>
      </c>
      <c r="O14" s="4">
        <v>4.7699999999999996</v>
      </c>
      <c r="P14" s="4">
        <v>5.47</v>
      </c>
      <c r="Q14" s="4">
        <v>6.13</v>
      </c>
      <c r="R14" s="4">
        <v>6.85</v>
      </c>
      <c r="S14" s="4">
        <v>7.51</v>
      </c>
      <c r="T14" s="4">
        <v>8.17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7" x14ac:dyDescent="0.25">
      <c r="J15" s="4">
        <v>1.37</v>
      </c>
      <c r="K15" s="4">
        <v>2.0499999999999998</v>
      </c>
      <c r="L15" s="4">
        <v>2.81</v>
      </c>
      <c r="M15" s="4">
        <v>3.38</v>
      </c>
      <c r="N15" s="4">
        <v>4.05</v>
      </c>
      <c r="O15" s="4">
        <v>4.75</v>
      </c>
      <c r="P15" s="4">
        <v>5.4</v>
      </c>
      <c r="Q15" s="4">
        <v>6.09</v>
      </c>
      <c r="R15" s="4">
        <v>6.7</v>
      </c>
      <c r="S15" s="4">
        <v>7.41</v>
      </c>
      <c r="T15" s="4">
        <v>8.01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7" x14ac:dyDescent="0.25">
      <c r="J16" s="6">
        <v>1.63</v>
      </c>
      <c r="K16" s="6">
        <v>2.3199999999999998</v>
      </c>
      <c r="L16" s="6">
        <v>2.92</v>
      </c>
      <c r="M16" s="6">
        <v>3.44</v>
      </c>
      <c r="N16" s="6">
        <v>4.04</v>
      </c>
      <c r="O16" s="6">
        <v>4.74</v>
      </c>
      <c r="P16" s="6">
        <v>5.34</v>
      </c>
      <c r="Q16" s="6">
        <v>5.94</v>
      </c>
      <c r="R16" s="6">
        <v>6.59</v>
      </c>
      <c r="S16" s="6">
        <v>7.1</v>
      </c>
      <c r="T16" s="6">
        <v>7.81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4:50" x14ac:dyDescent="0.25">
      <c r="D17" s="4">
        <v>0.59</v>
      </c>
      <c r="E17" s="4">
        <v>0.61</v>
      </c>
      <c r="F17" s="4">
        <v>0.63</v>
      </c>
      <c r="G17" s="4">
        <v>0.73</v>
      </c>
      <c r="H17" s="4">
        <v>0.93</v>
      </c>
      <c r="I17" s="4">
        <v>1.41</v>
      </c>
      <c r="J17" s="4">
        <v>1.9</v>
      </c>
      <c r="K17" s="4">
        <v>2.56</v>
      </c>
      <c r="L17" s="4">
        <v>3.14</v>
      </c>
      <c r="M17" s="4">
        <v>3.5</v>
      </c>
      <c r="N17" s="4">
        <v>4.13</v>
      </c>
      <c r="O17" s="4">
        <v>4.7</v>
      </c>
      <c r="P17" s="4">
        <v>5.28</v>
      </c>
      <c r="Q17" s="4">
        <v>5.87</v>
      </c>
      <c r="R17" s="4">
        <v>6.44</v>
      </c>
      <c r="S17" s="4">
        <v>6.98</v>
      </c>
      <c r="T17" s="4">
        <v>7.51</v>
      </c>
      <c r="U17" s="4">
        <v>8</v>
      </c>
      <c r="V17" s="4">
        <v>8.35</v>
      </c>
      <c r="W17" s="4">
        <v>8.6</v>
      </c>
      <c r="X17" s="4">
        <v>8.82</v>
      </c>
      <c r="Y17" s="4">
        <v>8.85</v>
      </c>
      <c r="Z17" s="4">
        <v>8.8699999999999992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4:50" x14ac:dyDescent="0.25">
      <c r="D18" s="4">
        <v>0.68</v>
      </c>
      <c r="E18" s="4">
        <v>0.74</v>
      </c>
      <c r="F18" s="4">
        <v>0.82</v>
      </c>
      <c r="G18" s="4">
        <v>0.97</v>
      </c>
      <c r="H18" s="4">
        <v>1.24</v>
      </c>
      <c r="I18" s="4">
        <v>1.63</v>
      </c>
      <c r="J18" s="4">
        <v>2</v>
      </c>
      <c r="K18" s="4">
        <v>2.5</v>
      </c>
      <c r="L18" s="4">
        <v>3</v>
      </c>
      <c r="M18" s="4">
        <v>3.62</v>
      </c>
      <c r="N18" s="4">
        <v>4.17</v>
      </c>
      <c r="O18" s="4">
        <v>4.71</v>
      </c>
      <c r="P18" s="4">
        <v>5.3</v>
      </c>
      <c r="Q18" s="4">
        <v>5.85</v>
      </c>
      <c r="R18" s="4">
        <v>6.22</v>
      </c>
      <c r="S18" s="4">
        <v>6.88</v>
      </c>
      <c r="T18" s="4">
        <v>7.37</v>
      </c>
      <c r="U18" s="4">
        <v>7.75</v>
      </c>
      <c r="V18" s="4">
        <v>8.11</v>
      </c>
      <c r="W18" s="4">
        <v>8.34</v>
      </c>
      <c r="X18" s="4">
        <v>8.6</v>
      </c>
      <c r="Y18" s="4">
        <v>8.7200000000000006</v>
      </c>
      <c r="Z18" s="4">
        <v>8.8000000000000007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4:50" x14ac:dyDescent="0.25">
      <c r="D19" s="4">
        <v>0.78</v>
      </c>
      <c r="E19" s="4">
        <v>0.86</v>
      </c>
      <c r="F19" s="4">
        <v>0.97</v>
      </c>
      <c r="G19" s="4">
        <v>1.1499999999999999</v>
      </c>
      <c r="H19" s="4">
        <v>1.42</v>
      </c>
      <c r="I19" s="4">
        <v>1.74</v>
      </c>
      <c r="J19" s="4">
        <v>2.11</v>
      </c>
      <c r="K19" s="4">
        <v>2.63</v>
      </c>
      <c r="L19" s="4">
        <v>3.11</v>
      </c>
      <c r="M19" s="4">
        <v>3.65</v>
      </c>
      <c r="N19" s="4">
        <v>4.18</v>
      </c>
      <c r="O19" s="4">
        <v>4.71</v>
      </c>
      <c r="P19" s="4">
        <v>5.22</v>
      </c>
      <c r="Q19" s="4">
        <v>5.8</v>
      </c>
      <c r="R19" s="4">
        <v>6.19</v>
      </c>
      <c r="S19" s="4">
        <v>6.75</v>
      </c>
      <c r="T19" s="4">
        <v>7.21</v>
      </c>
      <c r="U19" s="4">
        <v>7.63</v>
      </c>
      <c r="V19" s="4">
        <v>7.97</v>
      </c>
      <c r="W19" s="4">
        <v>8.2200000000000006</v>
      </c>
      <c r="X19" s="4">
        <v>8.44</v>
      </c>
      <c r="Y19" s="4">
        <v>8.51</v>
      </c>
      <c r="Z19" s="4">
        <v>8.68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1" spans="4:50" x14ac:dyDescent="0.25">
      <c r="I21" t="s">
        <v>13</v>
      </c>
      <c r="AB21">
        <v>0.01</v>
      </c>
      <c r="AC21">
        <v>0.02</v>
      </c>
      <c r="AD21">
        <v>0.03</v>
      </c>
      <c r="AE21">
        <v>0.04</v>
      </c>
      <c r="AF21">
        <v>0.05</v>
      </c>
      <c r="AG21">
        <v>0.06</v>
      </c>
      <c r="AH21">
        <v>7.0000000000000007E-2</v>
      </c>
      <c r="AI21">
        <v>0.08</v>
      </c>
      <c r="AJ21">
        <v>0.09</v>
      </c>
      <c r="AK21">
        <v>0.1</v>
      </c>
      <c r="AL21">
        <v>0.11</v>
      </c>
    </row>
    <row r="22" spans="4:50" x14ac:dyDescent="0.25">
      <c r="J22" s="11">
        <v>1</v>
      </c>
      <c r="K22" s="11">
        <v>2</v>
      </c>
      <c r="L22" s="11">
        <v>3</v>
      </c>
      <c r="M22" s="11">
        <v>4</v>
      </c>
      <c r="N22" s="11">
        <v>5</v>
      </c>
      <c r="O22" s="11">
        <v>6</v>
      </c>
      <c r="P22" s="11">
        <v>7</v>
      </c>
      <c r="Q22" s="11">
        <v>8</v>
      </c>
      <c r="R22" s="11">
        <v>9</v>
      </c>
      <c r="S22" s="11">
        <v>10</v>
      </c>
      <c r="T22" s="12"/>
      <c r="AB22" s="17">
        <f>AVERAGE(J3,J8,J12)</f>
        <v>0.87</v>
      </c>
      <c r="AC22" s="17">
        <f t="shared" ref="AC22:AL22" si="7">AVERAGE(K3,K8,K12)</f>
        <v>1.6933333333333334</v>
      </c>
      <c r="AD22" s="17">
        <f t="shared" si="7"/>
        <v>2.5066666666666664</v>
      </c>
      <c r="AE22" s="17">
        <f t="shared" si="7"/>
        <v>3.2966666666666669</v>
      </c>
      <c r="AF22" s="17">
        <f t="shared" si="7"/>
        <v>4.08</v>
      </c>
      <c r="AG22" s="17">
        <f t="shared" si="7"/>
        <v>4.873333333333334</v>
      </c>
      <c r="AH22" s="17">
        <f t="shared" si="7"/>
        <v>5.72</v>
      </c>
      <c r="AI22" s="17">
        <f t="shared" si="7"/>
        <v>6.53</v>
      </c>
      <c r="AJ22" s="17">
        <f t="shared" si="7"/>
        <v>7.2866666666666662</v>
      </c>
      <c r="AK22" s="17">
        <f t="shared" si="7"/>
        <v>8.0466666666666669</v>
      </c>
      <c r="AL22" s="17">
        <f t="shared" si="7"/>
        <v>8.84</v>
      </c>
      <c r="AM22" s="16"/>
      <c r="AN22" s="16"/>
      <c r="AO22" s="16"/>
    </row>
    <row r="23" spans="4:50" x14ac:dyDescent="0.25">
      <c r="J23">
        <f>(K14-J14)*100</f>
        <v>72</v>
      </c>
      <c r="K23">
        <f t="shared" ref="K23:S23" si="8">(L14-K14)*100</f>
        <v>78</v>
      </c>
      <c r="L23">
        <f t="shared" si="8"/>
        <v>73.999999999999972</v>
      </c>
      <c r="M23">
        <f t="shared" si="8"/>
        <v>67</v>
      </c>
      <c r="N23">
        <f t="shared" si="8"/>
        <v>75.999999999999972</v>
      </c>
      <c r="O23">
        <f t="shared" si="8"/>
        <v>70.000000000000014</v>
      </c>
      <c r="P23">
        <f t="shared" si="8"/>
        <v>66.000000000000014</v>
      </c>
      <c r="Q23">
        <f t="shared" si="8"/>
        <v>71.999999999999972</v>
      </c>
      <c r="R23">
        <f t="shared" si="8"/>
        <v>66.000000000000014</v>
      </c>
      <c r="S23">
        <f t="shared" si="8"/>
        <v>66.000000000000014</v>
      </c>
      <c r="AA23" s="15"/>
      <c r="AB23" s="15">
        <f>10*0.01/0.12</f>
        <v>0.83333333333333337</v>
      </c>
      <c r="AC23" s="15">
        <f>10*0.02/0.12</f>
        <v>1.6666666666666667</v>
      </c>
      <c r="AD23" s="15">
        <f>10*0.03/0.12</f>
        <v>2.5</v>
      </c>
      <c r="AE23" s="15">
        <f>10*0.04/0.12</f>
        <v>3.3333333333333335</v>
      </c>
      <c r="AF23" s="15">
        <f>10*0.05/0.12</f>
        <v>4.166666666666667</v>
      </c>
      <c r="AG23" s="15">
        <f>10*0.06/0.12</f>
        <v>5</v>
      </c>
      <c r="AH23" s="15">
        <f>10*0.07/0.12</f>
        <v>5.8333333333333339</v>
      </c>
      <c r="AI23" s="15">
        <f>10*0.08/0.12</f>
        <v>6.666666666666667</v>
      </c>
      <c r="AJ23" s="15">
        <f>10*0.09/0.12</f>
        <v>7.4999999999999991</v>
      </c>
      <c r="AK23" s="15">
        <f>10*0.1/0.12</f>
        <v>8.3333333333333339</v>
      </c>
      <c r="AL23" s="15">
        <f>10*0.11/0.12</f>
        <v>9.1666666666666679</v>
      </c>
      <c r="AM23" s="15"/>
      <c r="AN23" s="15"/>
      <c r="AO23" s="15"/>
      <c r="AP23" s="15"/>
    </row>
    <row r="24" spans="4:50" x14ac:dyDescent="0.25">
      <c r="J24">
        <f>(K15-J15)*100</f>
        <v>67.999999999999972</v>
      </c>
      <c r="K24">
        <f t="shared" ref="K24:S24" si="9">(L15-K15)*100</f>
        <v>76.000000000000028</v>
      </c>
      <c r="L24">
        <f t="shared" si="9"/>
        <v>56.999999999999986</v>
      </c>
      <c r="M24">
        <f t="shared" si="9"/>
        <v>67</v>
      </c>
      <c r="N24">
        <f t="shared" si="9"/>
        <v>70.000000000000014</v>
      </c>
      <c r="O24">
        <f t="shared" si="9"/>
        <v>65.000000000000028</v>
      </c>
      <c r="P24">
        <f t="shared" si="9"/>
        <v>68.999999999999943</v>
      </c>
      <c r="Q24">
        <f t="shared" si="9"/>
        <v>61.000000000000028</v>
      </c>
      <c r="R24">
        <f t="shared" si="9"/>
        <v>71</v>
      </c>
      <c r="S24">
        <f t="shared" si="9"/>
        <v>59.999999999999964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4:50" x14ac:dyDescent="0.25">
      <c r="J25">
        <f>(K16-J16)*100</f>
        <v>69</v>
      </c>
      <c r="K25">
        <f t="shared" ref="K25:R25" si="10">(L16-K16)*100</f>
        <v>60.000000000000007</v>
      </c>
      <c r="L25">
        <f t="shared" si="10"/>
        <v>52</v>
      </c>
      <c r="M25">
        <f t="shared" si="10"/>
        <v>60.000000000000007</v>
      </c>
      <c r="N25">
        <f t="shared" si="10"/>
        <v>70.000000000000014</v>
      </c>
      <c r="O25">
        <f t="shared" si="10"/>
        <v>59.999999999999964</v>
      </c>
      <c r="P25">
        <f t="shared" si="10"/>
        <v>60.000000000000057</v>
      </c>
      <c r="Q25">
        <f t="shared" si="10"/>
        <v>64.999999999999943</v>
      </c>
      <c r="R25">
        <f t="shared" si="10"/>
        <v>50.999999999999979</v>
      </c>
      <c r="S25">
        <f>(T16-S16)*100</f>
        <v>71</v>
      </c>
      <c r="AA25" s="15"/>
      <c r="AB25" s="18">
        <f>AB22/AB21</f>
        <v>87</v>
      </c>
      <c r="AC25" s="18">
        <f t="shared" ref="AC25:AL25" si="11">AC22/AC21</f>
        <v>84.666666666666671</v>
      </c>
      <c r="AD25" s="18">
        <f t="shared" si="11"/>
        <v>83.555555555555543</v>
      </c>
      <c r="AE25" s="18">
        <f t="shared" si="11"/>
        <v>82.416666666666671</v>
      </c>
      <c r="AF25" s="18">
        <f t="shared" si="11"/>
        <v>81.599999999999994</v>
      </c>
      <c r="AG25" s="18">
        <f t="shared" si="11"/>
        <v>81.222222222222243</v>
      </c>
      <c r="AH25" s="18">
        <f t="shared" si="11"/>
        <v>81.714285714285708</v>
      </c>
      <c r="AI25" s="18">
        <f t="shared" si="11"/>
        <v>81.625</v>
      </c>
      <c r="AJ25" s="18">
        <f t="shared" si="11"/>
        <v>80.962962962962962</v>
      </c>
      <c r="AK25" s="18">
        <f t="shared" si="11"/>
        <v>80.466666666666669</v>
      </c>
      <c r="AL25" s="18">
        <f t="shared" si="11"/>
        <v>80.36363636363636</v>
      </c>
      <c r="AM25" s="15"/>
      <c r="AN25" s="15"/>
      <c r="AO25" s="15"/>
      <c r="AP25" s="15"/>
    </row>
    <row r="26" spans="4:50" x14ac:dyDescent="0.25">
      <c r="D26">
        <f>(E17-D17)*100</f>
        <v>2.0000000000000018</v>
      </c>
      <c r="E26">
        <f t="shared" ref="E26:Y26" si="12">(F17-E17)*100</f>
        <v>2.0000000000000018</v>
      </c>
      <c r="F26">
        <f t="shared" si="12"/>
        <v>9.9999999999999982</v>
      </c>
      <c r="G26">
        <f t="shared" si="12"/>
        <v>20.000000000000007</v>
      </c>
      <c r="H26">
        <f t="shared" si="12"/>
        <v>47.999999999999986</v>
      </c>
      <c r="I26">
        <f t="shared" si="12"/>
        <v>49</v>
      </c>
      <c r="J26">
        <f t="shared" si="12"/>
        <v>66.000000000000014</v>
      </c>
      <c r="K26">
        <f t="shared" si="12"/>
        <v>58.000000000000007</v>
      </c>
      <c r="L26">
        <f t="shared" si="12"/>
        <v>35.999999999999986</v>
      </c>
      <c r="M26">
        <f t="shared" si="12"/>
        <v>62.999999999999986</v>
      </c>
      <c r="N26">
        <f t="shared" si="12"/>
        <v>57.000000000000028</v>
      </c>
      <c r="O26">
        <f t="shared" si="12"/>
        <v>58.000000000000007</v>
      </c>
      <c r="P26">
        <f t="shared" si="12"/>
        <v>58.999999999999986</v>
      </c>
      <c r="Q26">
        <f t="shared" si="12"/>
        <v>57.000000000000028</v>
      </c>
      <c r="R26">
        <f t="shared" si="12"/>
        <v>54</v>
      </c>
      <c r="S26">
        <f t="shared" si="12"/>
        <v>52.999999999999936</v>
      </c>
      <c r="T26">
        <f>(U17-T17)*100</f>
        <v>49.000000000000021</v>
      </c>
      <c r="U26">
        <f t="shared" si="12"/>
        <v>34.999999999999964</v>
      </c>
      <c r="V26">
        <f t="shared" si="12"/>
        <v>25</v>
      </c>
      <c r="W26">
        <f t="shared" si="12"/>
        <v>22.000000000000064</v>
      </c>
      <c r="X26">
        <f t="shared" si="12"/>
        <v>2.9999999999999361</v>
      </c>
      <c r="Y26">
        <f t="shared" si="12"/>
        <v>1.9999999999999574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4:50" x14ac:dyDescent="0.25">
      <c r="D27">
        <f>(E18-D18)*100</f>
        <v>5.9999999999999947</v>
      </c>
      <c r="E27">
        <f t="shared" ref="E27:Y27" si="13">(F18-E18)*100</f>
        <v>7.9999999999999964</v>
      </c>
      <c r="F27">
        <f t="shared" si="13"/>
        <v>15.000000000000002</v>
      </c>
      <c r="G27">
        <f t="shared" si="13"/>
        <v>27</v>
      </c>
      <c r="H27">
        <f t="shared" si="13"/>
        <v>38.999999999999993</v>
      </c>
      <c r="I27">
        <f t="shared" si="13"/>
        <v>37.000000000000014</v>
      </c>
      <c r="J27">
        <f t="shared" si="13"/>
        <v>50</v>
      </c>
      <c r="K27">
        <f t="shared" si="13"/>
        <v>50</v>
      </c>
      <c r="L27">
        <f t="shared" si="13"/>
        <v>62.000000000000014</v>
      </c>
      <c r="M27">
        <f t="shared" si="13"/>
        <v>54.999999999999986</v>
      </c>
      <c r="N27">
        <f t="shared" si="13"/>
        <v>54</v>
      </c>
      <c r="O27">
        <f t="shared" si="13"/>
        <v>58.999999999999986</v>
      </c>
      <c r="P27">
        <f t="shared" si="13"/>
        <v>54.999999999999986</v>
      </c>
      <c r="Q27">
        <f t="shared" si="13"/>
        <v>37.000000000000014</v>
      </c>
      <c r="R27">
        <f t="shared" si="13"/>
        <v>66.000000000000014</v>
      </c>
      <c r="S27">
        <f t="shared" si="13"/>
        <v>49.000000000000021</v>
      </c>
      <c r="T27">
        <f t="shared" si="13"/>
        <v>37.999999999999986</v>
      </c>
      <c r="U27">
        <f t="shared" si="13"/>
        <v>35.999999999999943</v>
      </c>
      <c r="V27">
        <f t="shared" si="13"/>
        <v>23.000000000000043</v>
      </c>
      <c r="W27">
        <f t="shared" si="13"/>
        <v>25.999999999999979</v>
      </c>
      <c r="X27">
        <f t="shared" si="13"/>
        <v>12.000000000000099</v>
      </c>
      <c r="Y27">
        <f t="shared" si="13"/>
        <v>8.0000000000000071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4:50" x14ac:dyDescent="0.25">
      <c r="D28">
        <f>(E19-D19)*100</f>
        <v>7.9999999999999964</v>
      </c>
      <c r="E28">
        <f t="shared" ref="E28:Y28" si="14">(F19-E19)*100</f>
        <v>10.999999999999998</v>
      </c>
      <c r="F28">
        <f t="shared" si="14"/>
        <v>17.999999999999993</v>
      </c>
      <c r="G28">
        <f t="shared" si="14"/>
        <v>27</v>
      </c>
      <c r="H28">
        <f t="shared" si="14"/>
        <v>32.000000000000007</v>
      </c>
      <c r="I28">
        <f t="shared" si="14"/>
        <v>36.999999999999986</v>
      </c>
      <c r="J28">
        <f t="shared" si="14"/>
        <v>52</v>
      </c>
      <c r="K28">
        <f t="shared" si="14"/>
        <v>48</v>
      </c>
      <c r="L28">
        <f t="shared" si="14"/>
        <v>54</v>
      </c>
      <c r="M28">
        <f t="shared" si="14"/>
        <v>52.999999999999979</v>
      </c>
      <c r="N28">
        <f t="shared" si="14"/>
        <v>53.000000000000028</v>
      </c>
      <c r="O28">
        <f t="shared" si="14"/>
        <v>50.999999999999979</v>
      </c>
      <c r="P28">
        <f t="shared" si="14"/>
        <v>58.000000000000007</v>
      </c>
      <c r="Q28">
        <f t="shared" si="14"/>
        <v>39.000000000000057</v>
      </c>
      <c r="R28">
        <f t="shared" si="14"/>
        <v>55.999999999999957</v>
      </c>
      <c r="S28">
        <f t="shared" si="14"/>
        <v>46</v>
      </c>
      <c r="T28">
        <f t="shared" si="14"/>
        <v>41.999999999999993</v>
      </c>
      <c r="U28">
        <f t="shared" si="14"/>
        <v>33.999999999999986</v>
      </c>
      <c r="V28">
        <f t="shared" si="14"/>
        <v>25.000000000000089</v>
      </c>
      <c r="W28">
        <f t="shared" si="14"/>
        <v>21.999999999999886</v>
      </c>
      <c r="X28">
        <f t="shared" si="14"/>
        <v>7.0000000000000284</v>
      </c>
      <c r="Y28">
        <f t="shared" si="14"/>
        <v>16.999999999999993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4:50" x14ac:dyDescent="0.25">
      <c r="I29" t="s">
        <v>14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4:50" x14ac:dyDescent="0.25">
      <c r="J30" s="11">
        <v>1</v>
      </c>
      <c r="K30" s="11">
        <v>2</v>
      </c>
      <c r="L30" s="11">
        <v>3</v>
      </c>
      <c r="M30" s="11">
        <v>4</v>
      </c>
      <c r="N30" s="11">
        <v>5</v>
      </c>
      <c r="O30" s="11">
        <v>6</v>
      </c>
      <c r="P30" s="11">
        <v>7</v>
      </c>
      <c r="Q30" s="11">
        <v>8</v>
      </c>
      <c r="R30" s="11">
        <v>9</v>
      </c>
      <c r="S30" s="11">
        <v>10</v>
      </c>
      <c r="T30" s="11">
        <v>11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4:50" x14ac:dyDescent="0.25">
      <c r="J31">
        <f>(J15-J14)*100</f>
        <v>27</v>
      </c>
      <c r="K31">
        <f t="shared" ref="K31:R31" si="15">(K15-K14)*100</f>
        <v>22.999999999999975</v>
      </c>
      <c r="L31">
        <f t="shared" si="15"/>
        <v>20.999999999999996</v>
      </c>
      <c r="M31">
        <f t="shared" si="15"/>
        <v>4.0000000000000036</v>
      </c>
      <c r="N31">
        <f t="shared" si="15"/>
        <v>4.0000000000000036</v>
      </c>
      <c r="O31">
        <f t="shared" si="15"/>
        <v>-1.9999999999999574</v>
      </c>
      <c r="P31">
        <f t="shared" si="15"/>
        <v>-6.9999999999999396</v>
      </c>
      <c r="Q31">
        <f t="shared" si="15"/>
        <v>-4.0000000000000036</v>
      </c>
      <c r="R31">
        <f t="shared" si="15"/>
        <v>-14.999999999999947</v>
      </c>
      <c r="S31">
        <f>(S15-S14)*100</f>
        <v>-9.9999999999999645</v>
      </c>
      <c r="T31">
        <f>(T15-T14)*100</f>
        <v>-16.000000000000014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4:50" x14ac:dyDescent="0.25">
      <c r="J32">
        <f t="shared" ref="J32:T32" si="16">(J16-J15)*100</f>
        <v>25.999999999999979</v>
      </c>
      <c r="K32">
        <f t="shared" si="16"/>
        <v>27</v>
      </c>
      <c r="L32">
        <f t="shared" si="16"/>
        <v>10.999999999999988</v>
      </c>
      <c r="M32">
        <f t="shared" si="16"/>
        <v>6.0000000000000053</v>
      </c>
      <c r="N32">
        <f t="shared" si="16"/>
        <v>-0.99999999999997868</v>
      </c>
      <c r="O32">
        <f t="shared" si="16"/>
        <v>-0.99999999999997868</v>
      </c>
      <c r="P32">
        <f t="shared" si="16"/>
        <v>-6.0000000000000497</v>
      </c>
      <c r="Q32">
        <f t="shared" si="16"/>
        <v>-14.999999999999947</v>
      </c>
      <c r="R32">
        <f t="shared" si="16"/>
        <v>-11.000000000000032</v>
      </c>
      <c r="S32">
        <f t="shared" si="16"/>
        <v>-31.00000000000005</v>
      </c>
      <c r="T32">
        <f t="shared" si="16"/>
        <v>-20.000000000000018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4:42" x14ac:dyDescent="0.25">
      <c r="J33">
        <f t="shared" ref="J33:S33" si="17">(J17-J16)*100</f>
        <v>27</v>
      </c>
      <c r="K33">
        <f t="shared" si="17"/>
        <v>24.000000000000021</v>
      </c>
      <c r="L33">
        <f t="shared" si="17"/>
        <v>22.000000000000021</v>
      </c>
      <c r="M33">
        <f t="shared" si="17"/>
        <v>6.0000000000000053</v>
      </c>
      <c r="N33">
        <f t="shared" si="17"/>
        <v>8.9999999999999858</v>
      </c>
      <c r="O33">
        <f t="shared" si="17"/>
        <v>-4.0000000000000036</v>
      </c>
      <c r="P33">
        <f t="shared" si="17"/>
        <v>-5.9999999999999609</v>
      </c>
      <c r="Q33">
        <f t="shared" si="17"/>
        <v>-7.0000000000000284</v>
      </c>
      <c r="R33">
        <f t="shared" si="17"/>
        <v>-14.999999999999947</v>
      </c>
      <c r="S33">
        <f t="shared" si="17"/>
        <v>-11.999999999999922</v>
      </c>
      <c r="T33">
        <f>(T17-T16)*100</f>
        <v>-29.999999999999982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4:42" x14ac:dyDescent="0.25">
      <c r="D34">
        <f>(D18-D17)*100</f>
        <v>9.0000000000000071</v>
      </c>
      <c r="E34">
        <f t="shared" ref="E34:I34" si="18">(E18-E17)*100</f>
        <v>13</v>
      </c>
      <c r="F34">
        <f t="shared" si="18"/>
        <v>18.999999999999993</v>
      </c>
      <c r="G34">
        <f t="shared" si="18"/>
        <v>24</v>
      </c>
      <c r="H34">
        <f t="shared" si="18"/>
        <v>30.999999999999993</v>
      </c>
      <c r="I34">
        <f t="shared" si="18"/>
        <v>21.999999999999996</v>
      </c>
      <c r="J34">
        <f>(J18-J17)*100</f>
        <v>10.000000000000009</v>
      </c>
      <c r="K34">
        <f t="shared" ref="K34:R34" si="19">(K18-K17)*100</f>
        <v>-6.0000000000000053</v>
      </c>
      <c r="L34">
        <f t="shared" si="19"/>
        <v>-14.000000000000012</v>
      </c>
      <c r="M34">
        <f t="shared" si="19"/>
        <v>12.000000000000011</v>
      </c>
      <c r="N34">
        <f t="shared" si="19"/>
        <v>4.0000000000000036</v>
      </c>
      <c r="O34">
        <f t="shared" si="19"/>
        <v>0.99999999999997868</v>
      </c>
      <c r="P34">
        <f t="shared" si="19"/>
        <v>1.9999999999999574</v>
      </c>
      <c r="Q34">
        <f t="shared" si="19"/>
        <v>-2.0000000000000462</v>
      </c>
      <c r="R34">
        <f t="shared" si="19"/>
        <v>-22.000000000000064</v>
      </c>
      <c r="S34">
        <f>(S18-S17)*100</f>
        <v>-10.000000000000053</v>
      </c>
      <c r="T34">
        <f>(T18-T17)*100</f>
        <v>-13.999999999999968</v>
      </c>
      <c r="U34">
        <f t="shared" ref="U34:Z34" si="20">(U18-U17)*100</f>
        <v>-25</v>
      </c>
      <c r="V34">
        <f t="shared" si="20"/>
        <v>-24.000000000000021</v>
      </c>
      <c r="W34">
        <f t="shared" si="20"/>
        <v>-25.999999999999979</v>
      </c>
      <c r="X34">
        <f t="shared" si="20"/>
        <v>-22.000000000000064</v>
      </c>
      <c r="Y34">
        <f t="shared" si="20"/>
        <v>-12.999999999999901</v>
      </c>
      <c r="Z34">
        <f t="shared" si="20"/>
        <v>-6.9999999999998508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4:42" x14ac:dyDescent="0.25">
      <c r="D35">
        <f t="shared" ref="D35:H35" si="21">(D19-D18)*100</f>
        <v>9.9999999999999982</v>
      </c>
      <c r="E35">
        <f t="shared" si="21"/>
        <v>12</v>
      </c>
      <c r="F35">
        <f t="shared" si="21"/>
        <v>15.000000000000002</v>
      </c>
      <c r="G35">
        <f>(G19-G18)*100</f>
        <v>17.999999999999993</v>
      </c>
      <c r="H35">
        <f t="shared" si="21"/>
        <v>17.999999999999993</v>
      </c>
      <c r="I35">
        <f>(I19-I18)*100</f>
        <v>11.000000000000011</v>
      </c>
      <c r="J35">
        <f>(J19-J18)*100</f>
        <v>10.999999999999988</v>
      </c>
      <c r="K35">
        <f t="shared" ref="K35:T35" si="22">(K19-K18)*100</f>
        <v>12.999999999999989</v>
      </c>
      <c r="L35">
        <f t="shared" si="22"/>
        <v>10.999999999999988</v>
      </c>
      <c r="M35">
        <f t="shared" si="22"/>
        <v>2.9999999999999805</v>
      </c>
      <c r="N35">
        <f t="shared" si="22"/>
        <v>0.99999999999997868</v>
      </c>
      <c r="O35">
        <f t="shared" si="22"/>
        <v>0</v>
      </c>
      <c r="P35">
        <f t="shared" si="22"/>
        <v>-8.0000000000000071</v>
      </c>
      <c r="Q35">
        <f t="shared" si="22"/>
        <v>-4.9999999999999822</v>
      </c>
      <c r="R35">
        <f t="shared" si="22"/>
        <v>-2.9999999999999361</v>
      </c>
      <c r="S35">
        <f t="shared" si="22"/>
        <v>-12.999999999999989</v>
      </c>
      <c r="T35">
        <f t="shared" si="22"/>
        <v>-16.000000000000014</v>
      </c>
      <c r="U35">
        <f t="shared" ref="U35:Z35" si="23">(U19-U18)*100</f>
        <v>-12.000000000000011</v>
      </c>
      <c r="V35">
        <f t="shared" si="23"/>
        <v>-13.999999999999968</v>
      </c>
      <c r="W35">
        <f t="shared" si="23"/>
        <v>-11.999999999999922</v>
      </c>
      <c r="X35">
        <f t="shared" si="23"/>
        <v>-16.000000000000014</v>
      </c>
      <c r="Y35">
        <f t="shared" si="23"/>
        <v>-21.000000000000085</v>
      </c>
      <c r="Z35">
        <f t="shared" si="23"/>
        <v>-12.000000000000099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4:42" x14ac:dyDescent="0.25"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4:42" x14ac:dyDescent="0.25">
      <c r="I37" t="s">
        <v>15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4:42" x14ac:dyDescent="0.25">
      <c r="J38" s="11">
        <v>1</v>
      </c>
      <c r="K38" s="11">
        <v>2</v>
      </c>
      <c r="L38" s="11">
        <v>3</v>
      </c>
      <c r="M38" s="11">
        <v>4</v>
      </c>
      <c r="N38" s="11">
        <v>5</v>
      </c>
      <c r="O38" s="11">
        <v>6</v>
      </c>
      <c r="P38" s="11">
        <v>7</v>
      </c>
      <c r="Q38" s="11">
        <v>8</v>
      </c>
      <c r="R38" s="11">
        <v>9</v>
      </c>
      <c r="S38" s="11">
        <v>10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4:42" x14ac:dyDescent="0.25">
      <c r="D39" s="13"/>
      <c r="E39" s="13"/>
      <c r="F39" s="13"/>
      <c r="G39" s="13"/>
      <c r="H39" s="13"/>
      <c r="I39" s="13"/>
      <c r="J39" s="13">
        <f>SQRT(J23^2+J31^2)</f>
        <v>76.896033707857782</v>
      </c>
      <c r="K39" s="13">
        <f t="shared" ref="K39:S39" si="24">SQRT(K23^2+K31^2)</f>
        <v>81.320354155647891</v>
      </c>
      <c r="L39" s="13">
        <f t="shared" si="24"/>
        <v>76.922038454528717</v>
      </c>
      <c r="M39" s="13">
        <f t="shared" si="24"/>
        <v>67.119296778199342</v>
      </c>
      <c r="N39" s="13">
        <f t="shared" si="24"/>
        <v>76.105190361761757</v>
      </c>
      <c r="O39" s="13">
        <f t="shared" si="24"/>
        <v>70.028565600046392</v>
      </c>
      <c r="P39" s="13">
        <f t="shared" si="24"/>
        <v>66.370174024180471</v>
      </c>
      <c r="Q39" s="13">
        <f t="shared" si="24"/>
        <v>72.111025509279756</v>
      </c>
      <c r="R39" s="13">
        <f t="shared" si="24"/>
        <v>67.683085036070864</v>
      </c>
      <c r="S39" s="13">
        <f t="shared" si="24"/>
        <v>66.753277073114546</v>
      </c>
      <c r="T39" s="13"/>
      <c r="U39" s="13"/>
      <c r="V39" s="13"/>
      <c r="W39" s="13"/>
      <c r="X39" s="13"/>
      <c r="Y39" s="13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4:42" x14ac:dyDescent="0.25">
      <c r="D40" s="13"/>
      <c r="E40" s="13"/>
      <c r="F40" s="13"/>
      <c r="G40" s="13"/>
      <c r="H40" s="13"/>
      <c r="I40" s="13"/>
      <c r="J40" s="13">
        <f t="shared" ref="J40:S40" si="25">SQRT(J24^2+J32^2)</f>
        <v>72.801098892805157</v>
      </c>
      <c r="K40" s="13">
        <f t="shared" si="25"/>
        <v>80.653580205716878</v>
      </c>
      <c r="L40" s="13">
        <f t="shared" si="25"/>
        <v>58.051701094799952</v>
      </c>
      <c r="M40" s="13">
        <f t="shared" si="25"/>
        <v>67.268120235368556</v>
      </c>
      <c r="N40" s="13">
        <f t="shared" si="25"/>
        <v>70.007142492748571</v>
      </c>
      <c r="O40" s="13">
        <f t="shared" si="25"/>
        <v>65.007691852580052</v>
      </c>
      <c r="P40" s="13">
        <f t="shared" si="25"/>
        <v>69.260378283691125</v>
      </c>
      <c r="Q40" s="13">
        <f t="shared" si="25"/>
        <v>62.817195098157654</v>
      </c>
      <c r="R40" s="13">
        <f t="shared" si="25"/>
        <v>71.847059786744239</v>
      </c>
      <c r="S40" s="13">
        <f t="shared" si="25"/>
        <v>67.535176019612166</v>
      </c>
      <c r="T40" s="13"/>
      <c r="U40" s="13"/>
      <c r="V40" s="13"/>
      <c r="W40" s="13"/>
      <c r="X40" s="13"/>
      <c r="Y40" s="13"/>
    </row>
    <row r="41" spans="4:42" x14ac:dyDescent="0.25">
      <c r="D41" s="13"/>
      <c r="E41" s="13"/>
      <c r="F41" s="13"/>
      <c r="G41" s="13"/>
      <c r="H41" s="13"/>
      <c r="I41" s="13"/>
      <c r="J41" s="13">
        <f t="shared" ref="J41:S41" si="26">SQRT(J25^2+J33^2)</f>
        <v>74.094534211370814</v>
      </c>
      <c r="K41" s="13">
        <f t="shared" si="26"/>
        <v>64.621977685614056</v>
      </c>
      <c r="L41" s="13">
        <f t="shared" si="26"/>
        <v>56.462376853972422</v>
      </c>
      <c r="M41" s="13">
        <f t="shared" si="26"/>
        <v>60.299253726725347</v>
      </c>
      <c r="N41" s="13">
        <f t="shared" si="26"/>
        <v>70.576199954375568</v>
      </c>
      <c r="O41" s="13">
        <f t="shared" si="26"/>
        <v>60.133185513491597</v>
      </c>
      <c r="P41" s="13">
        <f t="shared" si="26"/>
        <v>60.299253726725397</v>
      </c>
      <c r="Q41" s="13">
        <f t="shared" si="26"/>
        <v>65.375836514724554</v>
      </c>
      <c r="R41" s="13">
        <f t="shared" si="26"/>
        <v>53.16013544000802</v>
      </c>
      <c r="S41" s="13">
        <f t="shared" si="26"/>
        <v>72.006944109578754</v>
      </c>
      <c r="T41" s="13"/>
      <c r="U41" s="13"/>
      <c r="V41" s="13"/>
      <c r="W41" s="13"/>
      <c r="X41" s="13"/>
      <c r="Y41" s="13"/>
    </row>
    <row r="42" spans="4:42" x14ac:dyDescent="0.25">
      <c r="D42" s="13">
        <f t="shared" ref="D42:I42" si="27">SQRT(D26^2+D34^2)</f>
        <v>9.2195444572928942</v>
      </c>
      <c r="E42" s="13">
        <f t="shared" si="27"/>
        <v>13.152946437965905</v>
      </c>
      <c r="F42" s="13">
        <f t="shared" si="27"/>
        <v>21.470910553583881</v>
      </c>
      <c r="G42" s="13">
        <f t="shared" si="27"/>
        <v>31.240998703626619</v>
      </c>
      <c r="H42" s="13">
        <f t="shared" si="27"/>
        <v>57.140178508646592</v>
      </c>
      <c r="I42" s="13">
        <f t="shared" si="27"/>
        <v>53.712196007983138</v>
      </c>
      <c r="J42" s="13">
        <f t="shared" ref="J42:S42" si="28">SQRT(J26^2+J34^2)</f>
        <v>66.75327707311456</v>
      </c>
      <c r="K42" s="13">
        <f t="shared" si="28"/>
        <v>58.309518948453011</v>
      </c>
      <c r="L42" s="13">
        <f t="shared" si="28"/>
        <v>38.626415831655926</v>
      </c>
      <c r="M42" s="13">
        <f t="shared" si="28"/>
        <v>64.132674979295842</v>
      </c>
      <c r="N42" s="13">
        <f t="shared" si="28"/>
        <v>57.140178508646642</v>
      </c>
      <c r="O42" s="13">
        <f t="shared" si="28"/>
        <v>58.008620049092713</v>
      </c>
      <c r="P42" s="13">
        <f t="shared" si="28"/>
        <v>59.033888572581752</v>
      </c>
      <c r="Q42" s="13">
        <f t="shared" si="28"/>
        <v>57.035076926396819</v>
      </c>
      <c r="R42" s="13">
        <f t="shared" si="28"/>
        <v>58.309518948453025</v>
      </c>
      <c r="S42" s="13">
        <f t="shared" si="28"/>
        <v>53.93514624064715</v>
      </c>
      <c r="T42" s="13">
        <f t="shared" ref="T42:Y42" si="29">SQRT(T26^2+T34^2)</f>
        <v>50.960769224963641</v>
      </c>
      <c r="U42" s="13">
        <f t="shared" si="29"/>
        <v>43.011626335213101</v>
      </c>
      <c r="V42" s="13">
        <f t="shared" si="29"/>
        <v>34.655446902326929</v>
      </c>
      <c r="W42" s="13">
        <f t="shared" si="29"/>
        <v>34.058772731852827</v>
      </c>
      <c r="X42" s="13">
        <f t="shared" si="29"/>
        <v>22.203603311174572</v>
      </c>
      <c r="Y42" s="13">
        <f t="shared" si="29"/>
        <v>13.152946437965801</v>
      </c>
    </row>
    <row r="43" spans="4:42" x14ac:dyDescent="0.25">
      <c r="D43" s="13">
        <f t="shared" ref="D43:I43" si="30">SQRT(D27^2+D35^2)</f>
        <v>11.661903789690598</v>
      </c>
      <c r="E43" s="13">
        <f t="shared" si="30"/>
        <v>14.422205101855955</v>
      </c>
      <c r="F43" s="13">
        <f t="shared" si="30"/>
        <v>21.21320343559643</v>
      </c>
      <c r="G43" s="13">
        <f t="shared" si="30"/>
        <v>32.449961479175897</v>
      </c>
      <c r="H43" s="13">
        <f t="shared" si="30"/>
        <v>42.953463189829051</v>
      </c>
      <c r="I43" s="13">
        <f t="shared" si="30"/>
        <v>38.600518131237585</v>
      </c>
      <c r="J43" s="13">
        <f t="shared" ref="J43:S43" si="31">SQRT(J27^2+J35^2)</f>
        <v>51.195702944680811</v>
      </c>
      <c r="K43" s="13">
        <f t="shared" si="31"/>
        <v>51.662365412357957</v>
      </c>
      <c r="L43" s="13">
        <f t="shared" si="31"/>
        <v>62.96824596572467</v>
      </c>
      <c r="M43" s="13">
        <f t="shared" si="31"/>
        <v>55.081757415681636</v>
      </c>
      <c r="N43" s="13">
        <f t="shared" si="31"/>
        <v>54.009258465563107</v>
      </c>
      <c r="O43" s="13">
        <f t="shared" si="31"/>
        <v>58.999999999999986</v>
      </c>
      <c r="P43" s="13">
        <f t="shared" si="31"/>
        <v>55.578772926361005</v>
      </c>
      <c r="Q43" s="13">
        <f t="shared" si="31"/>
        <v>37.336309405188949</v>
      </c>
      <c r="R43" s="13">
        <f t="shared" si="31"/>
        <v>66.068146636635731</v>
      </c>
      <c r="S43" s="13">
        <f t="shared" si="31"/>
        <v>50.695167422546319</v>
      </c>
      <c r="T43" s="13">
        <f t="shared" ref="T43:Y43" si="32">SQRT(T27^2+T35^2)</f>
        <v>41.231056256176601</v>
      </c>
      <c r="U43" s="13">
        <f t="shared" si="32"/>
        <v>37.947331922020503</v>
      </c>
      <c r="V43" s="13">
        <f t="shared" si="32"/>
        <v>26.925824035672541</v>
      </c>
      <c r="W43" s="13">
        <f t="shared" si="32"/>
        <v>28.635642126552654</v>
      </c>
      <c r="X43" s="13">
        <f t="shared" si="32"/>
        <v>20.000000000000071</v>
      </c>
      <c r="Y43" s="13">
        <f t="shared" si="32"/>
        <v>22.472205054244313</v>
      </c>
    </row>
  </sheetData>
  <mergeCells count="2">
    <mergeCell ref="V2:W2"/>
    <mergeCell ref="AT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2021-12-01T07:44:40Z</dcterms:created>
  <dcterms:modified xsi:type="dcterms:W3CDTF">2021-12-07T22:14:01Z</dcterms:modified>
</cp:coreProperties>
</file>