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rzem\Desktop\Semestr 4\Laboratorium Fizyczne 2\cw 134\"/>
    </mc:Choice>
  </mc:AlternateContent>
  <xr:revisionPtr revIDLastSave="0" documentId="13_ncr:1_{CEE70860-31B6-4C3D-A71E-503588116E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L3" i="1"/>
  <c r="M2" i="1"/>
  <c r="M1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F27" i="1"/>
  <c r="E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27" i="1"/>
  <c r="B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L6" i="1"/>
  <c r="L7" i="1"/>
  <c r="L8" i="1"/>
  <c r="L9" i="1"/>
  <c r="L10" i="1"/>
  <c r="L11" i="1"/>
  <c r="L12" i="1"/>
  <c r="L13" i="1"/>
  <c r="L5" i="1"/>
  <c r="I13" i="1"/>
  <c r="I10" i="1"/>
  <c r="I11" i="1"/>
  <c r="I12" i="1"/>
  <c r="I14" i="1"/>
  <c r="I15" i="1"/>
  <c r="I16" i="1"/>
  <c r="I17" i="1"/>
  <c r="I18" i="1"/>
  <c r="I19" i="1"/>
  <c r="F12" i="1"/>
  <c r="F13" i="1"/>
  <c r="L2" i="1" s="1"/>
  <c r="F14" i="1"/>
  <c r="F15" i="1"/>
  <c r="F10" i="1"/>
  <c r="F7" i="1"/>
  <c r="F8" i="1"/>
  <c r="F9" i="1"/>
  <c r="F11" i="1"/>
  <c r="F16" i="1"/>
  <c r="F17" i="1"/>
  <c r="F18" i="1"/>
  <c r="F19" i="1"/>
  <c r="F20" i="1"/>
  <c r="C5" i="1"/>
  <c r="C9" i="1"/>
  <c r="C12" i="1"/>
  <c r="C10" i="1"/>
  <c r="I24" i="1"/>
  <c r="I23" i="1"/>
  <c r="I22" i="1"/>
  <c r="I21" i="1"/>
  <c r="I20" i="1"/>
  <c r="I9" i="1"/>
  <c r="I8" i="1"/>
  <c r="I7" i="1"/>
  <c r="I6" i="1"/>
  <c r="I5" i="1"/>
  <c r="C8" i="1"/>
  <c r="C11" i="1"/>
  <c r="C13" i="1"/>
  <c r="C14" i="1"/>
  <c r="C15" i="1"/>
  <c r="C16" i="1"/>
  <c r="C17" i="1"/>
  <c r="F24" i="1"/>
  <c r="F23" i="1"/>
  <c r="F22" i="1"/>
  <c r="F21" i="1"/>
  <c r="F6" i="1"/>
  <c r="F5" i="1"/>
  <c r="C7" i="1"/>
  <c r="C18" i="1"/>
  <c r="C19" i="1"/>
  <c r="C20" i="1"/>
  <c r="C21" i="1"/>
  <c r="C22" i="1"/>
  <c r="C23" i="1"/>
  <c r="C24" i="1"/>
  <c r="C6" i="1"/>
</calcChain>
</file>

<file path=xl/sharedStrings.xml><?xml version="1.0" encoding="utf-8"?>
<sst xmlns="http://schemas.openxmlformats.org/spreadsheetml/2006/main" count="34" uniqueCount="27">
  <si>
    <t>64 cm^2</t>
  </si>
  <si>
    <t>I</t>
  </si>
  <si>
    <t>U</t>
  </si>
  <si>
    <t>P</t>
  </si>
  <si>
    <t>monokrystalcizny</t>
  </si>
  <si>
    <t>polikrystaliczny</t>
  </si>
  <si>
    <t>amorficzny</t>
  </si>
  <si>
    <t>liczba sekcji</t>
  </si>
  <si>
    <t>mono</t>
  </si>
  <si>
    <t>poli</t>
  </si>
  <si>
    <t>amo</t>
  </si>
  <si>
    <t>I [mA]</t>
  </si>
  <si>
    <t xml:space="preserve">U </t>
  </si>
  <si>
    <t>d [cm]</t>
  </si>
  <si>
    <t>U/n {1}</t>
  </si>
  <si>
    <t>U/n {2}</t>
  </si>
  <si>
    <t>U/n {3}</t>
  </si>
  <si>
    <t>j {3}</t>
  </si>
  <si>
    <t>j {2}</t>
  </si>
  <si>
    <t>j {1}</t>
  </si>
  <si>
    <t>R {1}</t>
  </si>
  <si>
    <t>R {2}</t>
  </si>
  <si>
    <t>R {3}</t>
  </si>
  <si>
    <t>I {1}</t>
  </si>
  <si>
    <t>I {2}</t>
  </si>
  <si>
    <t>I {3}</t>
  </si>
  <si>
    <t>sprawnosc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</si>
</sst>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6" fontId="0" fillId="3" borderId="4" xfId="0" applyNumberFormat="1" applyFill="1" applyBorder="1"/>
    <xf numFmtId="166" fontId="0" fillId="3" borderId="0" xfId="0" applyNumberFormat="1" applyFill="1" applyBorder="1"/>
    <xf numFmtId="165" fontId="0" fillId="4" borderId="0" xfId="0" applyNumberFormat="1" applyFill="1" applyBorder="1"/>
    <xf numFmtId="166" fontId="0" fillId="3" borderId="6" xfId="0" applyNumberFormat="1" applyFill="1" applyBorder="1"/>
    <xf numFmtId="166" fontId="0" fillId="3" borderId="7" xfId="0" applyNumberFormat="1" applyFill="1" applyBorder="1"/>
    <xf numFmtId="165" fontId="0" fillId="4" borderId="7" xfId="0" applyNumberFormat="1" applyFill="1" applyBorder="1"/>
    <xf numFmtId="0" fontId="0" fillId="5" borderId="0" xfId="0" applyFont="1" applyFill="1" applyBorder="1"/>
    <xf numFmtId="0" fontId="0" fillId="5" borderId="7" xfId="0" applyFont="1" applyFill="1" applyBorder="1"/>
    <xf numFmtId="165" fontId="0" fillId="5" borderId="0" xfId="0" applyNumberFormat="1" applyFont="1" applyFill="1" applyBorder="1"/>
    <xf numFmtId="165" fontId="0" fillId="5" borderId="5" xfId="0" applyNumberFormat="1" applyFont="1" applyFill="1" applyBorder="1"/>
    <xf numFmtId="165" fontId="0" fillId="5" borderId="7" xfId="0" applyNumberFormat="1" applyFont="1" applyFill="1" applyBorder="1"/>
    <xf numFmtId="165" fontId="0" fillId="5" borderId="8" xfId="0" applyNumberFormat="1" applyFont="1" applyFill="1" applyBorder="1"/>
    <xf numFmtId="2" fontId="0" fillId="0" borderId="0" xfId="0" applyNumberFormat="1"/>
    <xf numFmtId="164" fontId="0" fillId="2" borderId="0" xfId="0" applyNumberFormat="1" applyFill="1" applyBorder="1"/>
    <xf numFmtId="164" fontId="0" fillId="2" borderId="7" xfId="0" applyNumberFormat="1" applyFill="1" applyBorder="1"/>
    <xf numFmtId="2" fontId="0" fillId="6" borderId="0" xfId="0" applyNumberFormat="1" applyFill="1"/>
    <xf numFmtId="2" fontId="0" fillId="0" borderId="0" xfId="0" applyNumberForma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Ogniwo monokrystaliczne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monokrystaliczne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Arkusz1!$J$27:$J$46</c:f>
              <c:numCache>
                <c:formatCode>General</c:formatCode>
                <c:ptCount val="20"/>
                <c:pt idx="0">
                  <c:v>0.14599999999999999</c:v>
                </c:pt>
                <c:pt idx="1">
                  <c:v>0.20399999999999999</c:v>
                </c:pt>
                <c:pt idx="2">
                  <c:v>0.253</c:v>
                </c:pt>
                <c:pt idx="3">
                  <c:v>0.30099999999999999</c:v>
                </c:pt>
                <c:pt idx="4">
                  <c:v>0.31</c:v>
                </c:pt>
                <c:pt idx="5">
                  <c:v>0.32400000000000001</c:v>
                </c:pt>
                <c:pt idx="6">
                  <c:v>0.34799999999999998</c:v>
                </c:pt>
                <c:pt idx="7">
                  <c:v>0.371</c:v>
                </c:pt>
                <c:pt idx="8">
                  <c:v>0.39400000000000002</c:v>
                </c:pt>
                <c:pt idx="9">
                  <c:v>0.42499999999999999</c:v>
                </c:pt>
                <c:pt idx="10">
                  <c:v>0.434</c:v>
                </c:pt>
                <c:pt idx="11">
                  <c:v>0.439</c:v>
                </c:pt>
                <c:pt idx="12">
                  <c:v>0.441</c:v>
                </c:pt>
                <c:pt idx="13">
                  <c:v>0.443</c:v>
                </c:pt>
                <c:pt idx="14">
                  <c:v>0.44400000000000001</c:v>
                </c:pt>
                <c:pt idx="15">
                  <c:v>0.44500000000000001</c:v>
                </c:pt>
                <c:pt idx="16">
                  <c:v>0.44600000000000001</c:v>
                </c:pt>
                <c:pt idx="17">
                  <c:v>0.44700000000000001</c:v>
                </c:pt>
                <c:pt idx="18">
                  <c:v>0.44800000000000001</c:v>
                </c:pt>
                <c:pt idx="19">
                  <c:v>0.44900000000000001</c:v>
                </c:pt>
              </c:numCache>
            </c:numRef>
          </c:xVal>
          <c:yVal>
            <c:numRef>
              <c:f>Arkusz1!$G$27:$G$46</c:f>
              <c:numCache>
                <c:formatCode>0.000</c:formatCode>
                <c:ptCount val="20"/>
                <c:pt idx="0">
                  <c:v>1.6234375000000001</c:v>
                </c:pt>
                <c:pt idx="1">
                  <c:v>1.5859375</c:v>
                </c:pt>
                <c:pt idx="2">
                  <c:v>1.5453125000000001</c:v>
                </c:pt>
                <c:pt idx="3">
                  <c:v>1.453125</c:v>
                </c:pt>
                <c:pt idx="4">
                  <c:v>1.41875</c:v>
                </c:pt>
                <c:pt idx="5">
                  <c:v>1.3796875</c:v>
                </c:pt>
                <c:pt idx="6">
                  <c:v>1.2828124999999999</c:v>
                </c:pt>
                <c:pt idx="7">
                  <c:v>1.128125</c:v>
                </c:pt>
                <c:pt idx="8">
                  <c:v>0.98281249999999998</c:v>
                </c:pt>
                <c:pt idx="9">
                  <c:v>0.57968750000000002</c:v>
                </c:pt>
                <c:pt idx="10">
                  <c:v>0.41718749999999999</c:v>
                </c:pt>
                <c:pt idx="11">
                  <c:v>0.32343749999999999</c:v>
                </c:pt>
                <c:pt idx="12">
                  <c:v>0.26406249999999998</c:v>
                </c:pt>
                <c:pt idx="13">
                  <c:v>0.22187499999999999</c:v>
                </c:pt>
                <c:pt idx="14">
                  <c:v>0.19218750000000001</c:v>
                </c:pt>
                <c:pt idx="15">
                  <c:v>0.17031250000000001</c:v>
                </c:pt>
                <c:pt idx="16">
                  <c:v>0.15312500000000001</c:v>
                </c:pt>
                <c:pt idx="17">
                  <c:v>0.13750000000000001</c:v>
                </c:pt>
                <c:pt idx="18">
                  <c:v>9.375E-2</c:v>
                </c:pt>
                <c:pt idx="19">
                  <c:v>7.03125E-2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8-4AE7-BC77-E05AC793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4672"/>
        <c:axId val="701440928"/>
      </c:scatterChart>
      <c:valAx>
        <c:axId val="7014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440928"/>
        <c:crosses val="autoZero"/>
        <c:crossBetween val="midCat"/>
      </c:valAx>
      <c:valAx>
        <c:axId val="701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4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Ogniwo polikrystaliczne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polikrystaliczne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Arkusz1!$K$27:$K$46</c:f>
              <c:numCache>
                <c:formatCode>0.000</c:formatCode>
                <c:ptCount val="20"/>
                <c:pt idx="0">
                  <c:v>0.10125000000000001</c:v>
                </c:pt>
                <c:pt idx="1">
                  <c:v>0.1825</c:v>
                </c:pt>
                <c:pt idx="2">
                  <c:v>0.2</c:v>
                </c:pt>
                <c:pt idx="3">
                  <c:v>0.21124999999999999</c:v>
                </c:pt>
                <c:pt idx="4">
                  <c:v>0.22500000000000001</c:v>
                </c:pt>
                <c:pt idx="5">
                  <c:v>0.23749999999999999</c:v>
                </c:pt>
                <c:pt idx="6">
                  <c:v>0.245</c:v>
                </c:pt>
                <c:pt idx="7">
                  <c:v>0.25</c:v>
                </c:pt>
                <c:pt idx="8">
                  <c:v>0.255</c:v>
                </c:pt>
                <c:pt idx="9">
                  <c:v>0.26250000000000001</c:v>
                </c:pt>
                <c:pt idx="10">
                  <c:v>0.27875</c:v>
                </c:pt>
                <c:pt idx="11">
                  <c:v>0.30249999999999999</c:v>
                </c:pt>
                <c:pt idx="12">
                  <c:v>0.3175</c:v>
                </c:pt>
                <c:pt idx="13">
                  <c:v>0.32874999999999999</c:v>
                </c:pt>
                <c:pt idx="14">
                  <c:v>0.33500000000000002</c:v>
                </c:pt>
                <c:pt idx="15">
                  <c:v>0.34125</c:v>
                </c:pt>
                <c:pt idx="16">
                  <c:v>0.34499999999999997</c:v>
                </c:pt>
                <c:pt idx="17">
                  <c:v>0.34749999999999998</c:v>
                </c:pt>
                <c:pt idx="18">
                  <c:v>0.35</c:v>
                </c:pt>
                <c:pt idx="19">
                  <c:v>0.35249999999999998</c:v>
                </c:pt>
              </c:numCache>
            </c:numRef>
          </c:xVal>
          <c:yVal>
            <c:numRef>
              <c:f>Arkusz1!$H$27:$H$46</c:f>
              <c:numCache>
                <c:formatCode>0.000</c:formatCode>
                <c:ptCount val="20"/>
                <c:pt idx="0">
                  <c:v>0.97435897435897434</c:v>
                </c:pt>
                <c:pt idx="1">
                  <c:v>0.92307692307692313</c:v>
                </c:pt>
                <c:pt idx="2">
                  <c:v>0.89743589743589747</c:v>
                </c:pt>
                <c:pt idx="3">
                  <c:v>0.87179487179487181</c:v>
                </c:pt>
                <c:pt idx="4">
                  <c:v>0.84615384615384615</c:v>
                </c:pt>
                <c:pt idx="5">
                  <c:v>0.8205128205128206</c:v>
                </c:pt>
                <c:pt idx="6">
                  <c:v>0.79487179487179493</c:v>
                </c:pt>
                <c:pt idx="7">
                  <c:v>0.78205128205128205</c:v>
                </c:pt>
                <c:pt idx="8">
                  <c:v>0.76923076923076927</c:v>
                </c:pt>
                <c:pt idx="9">
                  <c:v>0.74358974358974361</c:v>
                </c:pt>
                <c:pt idx="10">
                  <c:v>0.6923076923076924</c:v>
                </c:pt>
                <c:pt idx="11">
                  <c:v>0.61538461538461542</c:v>
                </c:pt>
                <c:pt idx="12">
                  <c:v>0.52564102564102566</c:v>
                </c:pt>
                <c:pt idx="13">
                  <c:v>0.46153846153846156</c:v>
                </c:pt>
                <c:pt idx="14">
                  <c:v>0.42307692307692307</c:v>
                </c:pt>
                <c:pt idx="15">
                  <c:v>0.37179487179487181</c:v>
                </c:pt>
                <c:pt idx="16">
                  <c:v>0.3461538461538462</c:v>
                </c:pt>
                <c:pt idx="17">
                  <c:v>0.30769230769230771</c:v>
                </c:pt>
                <c:pt idx="18">
                  <c:v>0.24358974358974358</c:v>
                </c:pt>
                <c:pt idx="19">
                  <c:v>0.21794871794871795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1CA-A04A-05BC9687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28688"/>
        <c:axId val="914727440"/>
      </c:scatterChart>
      <c:valAx>
        <c:axId val="9147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27440"/>
        <c:crosses val="autoZero"/>
        <c:crossBetween val="midCat"/>
      </c:valAx>
      <c:valAx>
        <c:axId val="9147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Ogniwo amorficzne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amorficzne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Arkusz1!$L$27:$L$46</c:f>
              <c:numCache>
                <c:formatCode>0.000</c:formatCode>
                <c:ptCount val="20"/>
                <c:pt idx="0">
                  <c:v>1.4285714285714287E-2</c:v>
                </c:pt>
                <c:pt idx="1">
                  <c:v>0.13</c:v>
                </c:pt>
                <c:pt idx="2">
                  <c:v>0.24428571428571427</c:v>
                </c:pt>
                <c:pt idx="3">
                  <c:v>0.36785714285714288</c:v>
                </c:pt>
                <c:pt idx="4">
                  <c:v>0.46714285714285714</c:v>
                </c:pt>
                <c:pt idx="5">
                  <c:v>0.48214285714285715</c:v>
                </c:pt>
                <c:pt idx="6">
                  <c:v>0.5</c:v>
                </c:pt>
                <c:pt idx="7">
                  <c:v>0.51714285714285713</c:v>
                </c:pt>
                <c:pt idx="8">
                  <c:v>0.52285714285714291</c:v>
                </c:pt>
                <c:pt idx="9">
                  <c:v>0.53714285714285714</c:v>
                </c:pt>
                <c:pt idx="10">
                  <c:v>0.55285714285714282</c:v>
                </c:pt>
                <c:pt idx="11">
                  <c:v>0.5764285714285714</c:v>
                </c:pt>
                <c:pt idx="12">
                  <c:v>0.59857142857142864</c:v>
                </c:pt>
                <c:pt idx="13">
                  <c:v>0.61071428571428577</c:v>
                </c:pt>
                <c:pt idx="14">
                  <c:v>0.62214285714285722</c:v>
                </c:pt>
                <c:pt idx="15">
                  <c:v>0.62857142857142867</c:v>
                </c:pt>
                <c:pt idx="16">
                  <c:v>0.63428571428571434</c:v>
                </c:pt>
                <c:pt idx="17">
                  <c:v>0.63857142857142857</c:v>
                </c:pt>
                <c:pt idx="18">
                  <c:v>0.6428571428571429</c:v>
                </c:pt>
                <c:pt idx="19">
                  <c:v>0.64642857142857146</c:v>
                </c:pt>
              </c:numCache>
            </c:numRef>
          </c:xVal>
          <c:yVal>
            <c:numRef>
              <c:f>Arkusz1!$I$27:$I$46</c:f>
              <c:numCache>
                <c:formatCode>0.000</c:formatCode>
                <c:ptCount val="20"/>
                <c:pt idx="0">
                  <c:v>0.33454545454545453</c:v>
                </c:pt>
                <c:pt idx="1">
                  <c:v>0.32945454545454544</c:v>
                </c:pt>
                <c:pt idx="2">
                  <c:v>0.32400000000000001</c:v>
                </c:pt>
                <c:pt idx="3">
                  <c:v>0.316</c:v>
                </c:pt>
                <c:pt idx="4">
                  <c:v>0.31290909090909091</c:v>
                </c:pt>
                <c:pt idx="5">
                  <c:v>0.30872727272727274</c:v>
                </c:pt>
                <c:pt idx="6">
                  <c:v>0.30418181818181816</c:v>
                </c:pt>
                <c:pt idx="7">
                  <c:v>0.29709090909090907</c:v>
                </c:pt>
                <c:pt idx="8">
                  <c:v>0.29381818181818181</c:v>
                </c:pt>
                <c:pt idx="9">
                  <c:v>0.2858181818181818</c:v>
                </c:pt>
                <c:pt idx="10">
                  <c:v>0.27399999999999997</c:v>
                </c:pt>
                <c:pt idx="11">
                  <c:v>0.24654545454545457</c:v>
                </c:pt>
                <c:pt idx="12">
                  <c:v>0.21872727272727274</c:v>
                </c:pt>
                <c:pt idx="13">
                  <c:v>0.19709090909090909</c:v>
                </c:pt>
                <c:pt idx="14">
                  <c:v>0.17727272727272728</c:v>
                </c:pt>
                <c:pt idx="15">
                  <c:v>0.16036363636363637</c:v>
                </c:pt>
                <c:pt idx="16">
                  <c:v>0.14654545454545456</c:v>
                </c:pt>
                <c:pt idx="17">
                  <c:v>0.1349090909090909</c:v>
                </c:pt>
                <c:pt idx="18">
                  <c:v>0.1258181818181818</c:v>
                </c:pt>
                <c:pt idx="19">
                  <c:v>0.10836363636363636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7-4ACF-A58C-8442D360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94880"/>
        <c:axId val="946894464"/>
      </c:scatterChart>
      <c:valAx>
        <c:axId val="946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894464"/>
        <c:crosses val="autoZero"/>
        <c:crossBetween val="midCat"/>
      </c:valAx>
      <c:valAx>
        <c:axId val="946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8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mocy ogniwa od odległości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Arkusz1!$M$5:$M$13</c:f>
              <c:strCache>
                <c:ptCount val="9"/>
                <c:pt idx="0">
                  <c:v>27,5</c:v>
                </c:pt>
                <c:pt idx="1">
                  <c:v>29,5</c:v>
                </c:pt>
                <c:pt idx="2">
                  <c:v>31,1</c:v>
                </c:pt>
                <c:pt idx="3">
                  <c:v>33,8</c:v>
                </c:pt>
                <c:pt idx="4">
                  <c:v>36</c:v>
                </c:pt>
                <c:pt idx="5">
                  <c:v>37,6</c:v>
                </c:pt>
                <c:pt idx="6">
                  <c:v>40</c:v>
                </c:pt>
                <c:pt idx="7">
                  <c:v>42,9</c:v>
                </c:pt>
                <c:pt idx="8">
                  <c:v>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Arkusz1!$M$5:$M$13</c:f>
              <c:numCache>
                <c:formatCode>General</c:formatCode>
                <c:ptCount val="9"/>
                <c:pt idx="0">
                  <c:v>27.5</c:v>
                </c:pt>
                <c:pt idx="1">
                  <c:v>29.5</c:v>
                </c:pt>
                <c:pt idx="2">
                  <c:v>31.1</c:v>
                </c:pt>
                <c:pt idx="3">
                  <c:v>33.799999999999997</c:v>
                </c:pt>
                <c:pt idx="4">
                  <c:v>36</c:v>
                </c:pt>
                <c:pt idx="5">
                  <c:v>37.6</c:v>
                </c:pt>
                <c:pt idx="6">
                  <c:v>40</c:v>
                </c:pt>
                <c:pt idx="7">
                  <c:v>42.9</c:v>
                </c:pt>
                <c:pt idx="8">
                  <c:v>51</c:v>
                </c:pt>
              </c:numCache>
            </c:numRef>
          </c:xVal>
          <c:yVal>
            <c:numRef>
              <c:f>Arkusz1!$L$5:$L$13</c:f>
              <c:numCache>
                <c:formatCode>0.00</c:formatCode>
                <c:ptCount val="9"/>
                <c:pt idx="0">
                  <c:v>12.402000000000001</c:v>
                </c:pt>
                <c:pt idx="1">
                  <c:v>10.199999999999999</c:v>
                </c:pt>
                <c:pt idx="2">
                  <c:v>8.6349999999999998</c:v>
                </c:pt>
                <c:pt idx="3">
                  <c:v>6.9900000000000011</c:v>
                </c:pt>
                <c:pt idx="4">
                  <c:v>5.6969999999999992</c:v>
                </c:pt>
                <c:pt idx="5">
                  <c:v>4.7119999999999997</c:v>
                </c:pt>
                <c:pt idx="6">
                  <c:v>3.7170000000000005</c:v>
                </c:pt>
                <c:pt idx="7">
                  <c:v>2.85</c:v>
                </c:pt>
                <c:pt idx="8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B-45DE-B1F6-197E582A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3056"/>
        <c:axId val="1437803472"/>
      </c:scatterChart>
      <c:valAx>
        <c:axId val="14378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803472"/>
        <c:crosses val="autoZero"/>
        <c:crossBetween val="midCat"/>
      </c:valAx>
      <c:valAx>
        <c:axId val="14378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78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charakterystyk</a:t>
            </a:r>
            <a:r>
              <a:rPr lang="pl-PL" baseline="0"/>
              <a:t> prądowo-napięciowych dla wszystkich ogniw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amorficzne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Arkusz1!$L$27:$L$46</c:f>
              <c:numCache>
                <c:formatCode>0.000</c:formatCode>
                <c:ptCount val="20"/>
                <c:pt idx="0">
                  <c:v>1.4285714285714287E-2</c:v>
                </c:pt>
                <c:pt idx="1">
                  <c:v>0.13</c:v>
                </c:pt>
                <c:pt idx="2">
                  <c:v>0.24428571428571427</c:v>
                </c:pt>
                <c:pt idx="3">
                  <c:v>0.36785714285714288</c:v>
                </c:pt>
                <c:pt idx="4">
                  <c:v>0.46714285714285714</c:v>
                </c:pt>
                <c:pt idx="5">
                  <c:v>0.48214285714285715</c:v>
                </c:pt>
                <c:pt idx="6">
                  <c:v>0.5</c:v>
                </c:pt>
                <c:pt idx="7">
                  <c:v>0.51714285714285713</c:v>
                </c:pt>
                <c:pt idx="8">
                  <c:v>0.52285714285714291</c:v>
                </c:pt>
                <c:pt idx="9">
                  <c:v>0.53714285714285714</c:v>
                </c:pt>
                <c:pt idx="10">
                  <c:v>0.55285714285714282</c:v>
                </c:pt>
                <c:pt idx="11">
                  <c:v>0.5764285714285714</c:v>
                </c:pt>
                <c:pt idx="12">
                  <c:v>0.59857142857142864</c:v>
                </c:pt>
                <c:pt idx="13">
                  <c:v>0.61071428571428577</c:v>
                </c:pt>
                <c:pt idx="14">
                  <c:v>0.62214285714285722</c:v>
                </c:pt>
                <c:pt idx="15">
                  <c:v>0.62857142857142867</c:v>
                </c:pt>
                <c:pt idx="16">
                  <c:v>0.63428571428571434</c:v>
                </c:pt>
                <c:pt idx="17">
                  <c:v>0.63857142857142857</c:v>
                </c:pt>
                <c:pt idx="18">
                  <c:v>0.6428571428571429</c:v>
                </c:pt>
                <c:pt idx="19">
                  <c:v>0.64642857142857146</c:v>
                </c:pt>
              </c:numCache>
            </c:numRef>
          </c:xVal>
          <c:yVal>
            <c:numRef>
              <c:f>Arkusz1!$I$27:$I$46</c:f>
              <c:numCache>
                <c:formatCode>0.000</c:formatCode>
                <c:ptCount val="20"/>
                <c:pt idx="0">
                  <c:v>0.33454545454545453</c:v>
                </c:pt>
                <c:pt idx="1">
                  <c:v>0.32945454545454544</c:v>
                </c:pt>
                <c:pt idx="2">
                  <c:v>0.32400000000000001</c:v>
                </c:pt>
                <c:pt idx="3">
                  <c:v>0.316</c:v>
                </c:pt>
                <c:pt idx="4">
                  <c:v>0.31290909090909091</c:v>
                </c:pt>
                <c:pt idx="5">
                  <c:v>0.30872727272727274</c:v>
                </c:pt>
                <c:pt idx="6">
                  <c:v>0.30418181818181816</c:v>
                </c:pt>
                <c:pt idx="7">
                  <c:v>0.29709090909090907</c:v>
                </c:pt>
                <c:pt idx="8">
                  <c:v>0.29381818181818181</c:v>
                </c:pt>
                <c:pt idx="9">
                  <c:v>0.2858181818181818</c:v>
                </c:pt>
                <c:pt idx="10">
                  <c:v>0.27399999999999997</c:v>
                </c:pt>
                <c:pt idx="11">
                  <c:v>0.24654545454545457</c:v>
                </c:pt>
                <c:pt idx="12">
                  <c:v>0.21872727272727274</c:v>
                </c:pt>
                <c:pt idx="13">
                  <c:v>0.19709090909090909</c:v>
                </c:pt>
                <c:pt idx="14">
                  <c:v>0.17727272727272728</c:v>
                </c:pt>
                <c:pt idx="15">
                  <c:v>0.16036363636363637</c:v>
                </c:pt>
                <c:pt idx="16">
                  <c:v>0.14654545454545456</c:v>
                </c:pt>
                <c:pt idx="17">
                  <c:v>0.1349090909090909</c:v>
                </c:pt>
                <c:pt idx="18">
                  <c:v>0.1258181818181818</c:v>
                </c:pt>
                <c:pt idx="19">
                  <c:v>0.10836363636363636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BB6-80B0-53956F5CCE9A}"/>
            </c:ext>
          </c:extLst>
        </c:ser>
        <c:ser>
          <c:idx val="1"/>
          <c:order val="1"/>
          <c:tx>
            <c:v>mono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Arkusz1!$J$27:$J$46</c:f>
              <c:numCache>
                <c:formatCode>General</c:formatCode>
                <c:ptCount val="20"/>
                <c:pt idx="0">
                  <c:v>0.14599999999999999</c:v>
                </c:pt>
                <c:pt idx="1">
                  <c:v>0.20399999999999999</c:v>
                </c:pt>
                <c:pt idx="2">
                  <c:v>0.253</c:v>
                </c:pt>
                <c:pt idx="3">
                  <c:v>0.30099999999999999</c:v>
                </c:pt>
                <c:pt idx="4">
                  <c:v>0.31</c:v>
                </c:pt>
                <c:pt idx="5">
                  <c:v>0.32400000000000001</c:v>
                </c:pt>
                <c:pt idx="6">
                  <c:v>0.34799999999999998</c:v>
                </c:pt>
                <c:pt idx="7">
                  <c:v>0.371</c:v>
                </c:pt>
                <c:pt idx="8">
                  <c:v>0.39400000000000002</c:v>
                </c:pt>
                <c:pt idx="9">
                  <c:v>0.42499999999999999</c:v>
                </c:pt>
                <c:pt idx="10">
                  <c:v>0.434</c:v>
                </c:pt>
                <c:pt idx="11">
                  <c:v>0.439</c:v>
                </c:pt>
                <c:pt idx="12">
                  <c:v>0.441</c:v>
                </c:pt>
                <c:pt idx="13">
                  <c:v>0.443</c:v>
                </c:pt>
                <c:pt idx="14">
                  <c:v>0.44400000000000001</c:v>
                </c:pt>
                <c:pt idx="15">
                  <c:v>0.44500000000000001</c:v>
                </c:pt>
                <c:pt idx="16">
                  <c:v>0.44600000000000001</c:v>
                </c:pt>
                <c:pt idx="17">
                  <c:v>0.44700000000000001</c:v>
                </c:pt>
                <c:pt idx="18">
                  <c:v>0.44800000000000001</c:v>
                </c:pt>
                <c:pt idx="19">
                  <c:v>0.44900000000000001</c:v>
                </c:pt>
              </c:numCache>
            </c:numRef>
          </c:xVal>
          <c:yVal>
            <c:numRef>
              <c:f>Arkusz1!$G$27:$G$46</c:f>
              <c:numCache>
                <c:formatCode>0.000</c:formatCode>
                <c:ptCount val="20"/>
                <c:pt idx="0">
                  <c:v>1.6234375000000001</c:v>
                </c:pt>
                <c:pt idx="1">
                  <c:v>1.5859375</c:v>
                </c:pt>
                <c:pt idx="2">
                  <c:v>1.5453125000000001</c:v>
                </c:pt>
                <c:pt idx="3">
                  <c:v>1.453125</c:v>
                </c:pt>
                <c:pt idx="4">
                  <c:v>1.41875</c:v>
                </c:pt>
                <c:pt idx="5">
                  <c:v>1.3796875</c:v>
                </c:pt>
                <c:pt idx="6">
                  <c:v>1.2828124999999999</c:v>
                </c:pt>
                <c:pt idx="7">
                  <c:v>1.128125</c:v>
                </c:pt>
                <c:pt idx="8">
                  <c:v>0.98281249999999998</c:v>
                </c:pt>
                <c:pt idx="9">
                  <c:v>0.57968750000000002</c:v>
                </c:pt>
                <c:pt idx="10">
                  <c:v>0.41718749999999999</c:v>
                </c:pt>
                <c:pt idx="11">
                  <c:v>0.32343749999999999</c:v>
                </c:pt>
                <c:pt idx="12">
                  <c:v>0.26406249999999998</c:v>
                </c:pt>
                <c:pt idx="13">
                  <c:v>0.22187499999999999</c:v>
                </c:pt>
                <c:pt idx="14">
                  <c:v>0.19218750000000001</c:v>
                </c:pt>
                <c:pt idx="15">
                  <c:v>0.17031250000000001</c:v>
                </c:pt>
                <c:pt idx="16">
                  <c:v>0.15312500000000001</c:v>
                </c:pt>
                <c:pt idx="17">
                  <c:v>0.13750000000000001</c:v>
                </c:pt>
                <c:pt idx="18">
                  <c:v>9.375E-2</c:v>
                </c:pt>
                <c:pt idx="19">
                  <c:v>7.03125E-2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B-4BB6-80B0-53956F5CCE9A}"/>
            </c:ext>
          </c:extLst>
        </c:ser>
        <c:ser>
          <c:idx val="2"/>
          <c:order val="2"/>
          <c:tx>
            <c:v>poli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Arkusz1!$K$27:$K$46</c:f>
              <c:numCache>
                <c:formatCode>0.000</c:formatCode>
                <c:ptCount val="20"/>
                <c:pt idx="0">
                  <c:v>0.10125000000000001</c:v>
                </c:pt>
                <c:pt idx="1">
                  <c:v>0.1825</c:v>
                </c:pt>
                <c:pt idx="2">
                  <c:v>0.2</c:v>
                </c:pt>
                <c:pt idx="3">
                  <c:v>0.21124999999999999</c:v>
                </c:pt>
                <c:pt idx="4">
                  <c:v>0.22500000000000001</c:v>
                </c:pt>
                <c:pt idx="5">
                  <c:v>0.23749999999999999</c:v>
                </c:pt>
                <c:pt idx="6">
                  <c:v>0.245</c:v>
                </c:pt>
                <c:pt idx="7">
                  <c:v>0.25</c:v>
                </c:pt>
                <c:pt idx="8">
                  <c:v>0.255</c:v>
                </c:pt>
                <c:pt idx="9">
                  <c:v>0.26250000000000001</c:v>
                </c:pt>
                <c:pt idx="10">
                  <c:v>0.27875</c:v>
                </c:pt>
                <c:pt idx="11">
                  <c:v>0.30249999999999999</c:v>
                </c:pt>
                <c:pt idx="12">
                  <c:v>0.3175</c:v>
                </c:pt>
                <c:pt idx="13">
                  <c:v>0.32874999999999999</c:v>
                </c:pt>
                <c:pt idx="14">
                  <c:v>0.33500000000000002</c:v>
                </c:pt>
                <c:pt idx="15">
                  <c:v>0.34125</c:v>
                </c:pt>
                <c:pt idx="16">
                  <c:v>0.34499999999999997</c:v>
                </c:pt>
                <c:pt idx="17">
                  <c:v>0.34749999999999998</c:v>
                </c:pt>
                <c:pt idx="18">
                  <c:v>0.35</c:v>
                </c:pt>
                <c:pt idx="19">
                  <c:v>0.35249999999999998</c:v>
                </c:pt>
              </c:numCache>
            </c:numRef>
          </c:xVal>
          <c:yVal>
            <c:numRef>
              <c:f>Arkusz1!$H$27:$H$46</c:f>
              <c:numCache>
                <c:formatCode>0.000</c:formatCode>
                <c:ptCount val="20"/>
                <c:pt idx="0">
                  <c:v>0.97435897435897434</c:v>
                </c:pt>
                <c:pt idx="1">
                  <c:v>0.92307692307692313</c:v>
                </c:pt>
                <c:pt idx="2">
                  <c:v>0.89743589743589747</c:v>
                </c:pt>
                <c:pt idx="3">
                  <c:v>0.87179487179487181</c:v>
                </c:pt>
                <c:pt idx="4">
                  <c:v>0.84615384615384615</c:v>
                </c:pt>
                <c:pt idx="5">
                  <c:v>0.8205128205128206</c:v>
                </c:pt>
                <c:pt idx="6">
                  <c:v>0.79487179487179493</c:v>
                </c:pt>
                <c:pt idx="7">
                  <c:v>0.78205128205128205</c:v>
                </c:pt>
                <c:pt idx="8">
                  <c:v>0.76923076923076927</c:v>
                </c:pt>
                <c:pt idx="9">
                  <c:v>0.74358974358974361</c:v>
                </c:pt>
                <c:pt idx="10">
                  <c:v>0.6923076923076924</c:v>
                </c:pt>
                <c:pt idx="11">
                  <c:v>0.61538461538461542</c:v>
                </c:pt>
                <c:pt idx="12">
                  <c:v>0.52564102564102566</c:v>
                </c:pt>
                <c:pt idx="13">
                  <c:v>0.46153846153846156</c:v>
                </c:pt>
                <c:pt idx="14">
                  <c:v>0.42307692307692307</c:v>
                </c:pt>
                <c:pt idx="15">
                  <c:v>0.37179487179487181</c:v>
                </c:pt>
                <c:pt idx="16">
                  <c:v>0.3461538461538462</c:v>
                </c:pt>
                <c:pt idx="17">
                  <c:v>0.30769230769230771</c:v>
                </c:pt>
                <c:pt idx="18">
                  <c:v>0.24358974358974358</c:v>
                </c:pt>
                <c:pt idx="19">
                  <c:v>0.21794871794871795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BB6-80B0-53956F5C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94880"/>
        <c:axId val="946894464"/>
      </c:scatterChart>
      <c:valAx>
        <c:axId val="946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894464"/>
        <c:crosses val="autoZero"/>
        <c:crossBetween val="midCat"/>
      </c:valAx>
      <c:valAx>
        <c:axId val="946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8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4081</xdr:colOff>
      <xdr:row>2</xdr:row>
      <xdr:rowOff>21091</xdr:rowOff>
    </xdr:from>
    <xdr:to>
      <xdr:col>23</xdr:col>
      <xdr:colOff>311603</xdr:colOff>
      <xdr:row>16</xdr:row>
      <xdr:rowOff>97291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BB7496-6B41-45C2-8BCB-18002EA0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612320</xdr:colOff>
      <xdr:row>17</xdr:row>
      <xdr:rowOff>26533</xdr:rowOff>
    </xdr:from>
    <xdr:to>
      <xdr:col>23</xdr:col>
      <xdr:colOff>285748</xdr:colOff>
      <xdr:row>31</xdr:row>
      <xdr:rowOff>102733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C15665-9365-46F5-B073-9E4E0D638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13607</xdr:colOff>
      <xdr:row>32</xdr:row>
      <xdr:rowOff>46943</xdr:rowOff>
    </xdr:from>
    <xdr:to>
      <xdr:col>23</xdr:col>
      <xdr:colOff>299357</xdr:colOff>
      <xdr:row>46</xdr:row>
      <xdr:rowOff>123143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1E1CC7-03D5-473A-B944-06101515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301512</xdr:colOff>
      <xdr:row>4</xdr:row>
      <xdr:rowOff>174738</xdr:rowOff>
    </xdr:from>
    <xdr:to>
      <xdr:col>29</xdr:col>
      <xdr:colOff>589643</xdr:colOff>
      <xdr:row>19</xdr:row>
      <xdr:rowOff>60438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74C6E2-F490-4A26-92A2-86BC074DC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48</xdr:row>
      <xdr:rowOff>95250</xdr:rowOff>
    </xdr:from>
    <xdr:to>
      <xdr:col>22</xdr:col>
      <xdr:colOff>523875</xdr:colOff>
      <xdr:row>62</xdr:row>
      <xdr:rowOff>183357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A67EABD-80C9-44AB-A676-49F522B2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R4" zoomScale="200" zoomScaleNormal="200" workbookViewId="0">
      <selection activeCell="AE9" sqref="AE9"/>
    </sheetView>
  </sheetViews>
  <sheetFormatPr defaultRowHeight="15" x14ac:dyDescent="0.25"/>
  <cols>
    <col min="1" max="1" width="11.5703125" bestFit="1" customWidth="1"/>
    <col min="3" max="3" width="12.5703125" bestFit="1" customWidth="1"/>
    <col min="4" max="4" width="7.140625" bestFit="1" customWidth="1"/>
    <col min="5" max="5" width="9.28515625" bestFit="1" customWidth="1"/>
    <col min="6" max="6" width="10.42578125" bestFit="1" customWidth="1"/>
    <col min="8" max="8" width="13.140625" bestFit="1" customWidth="1"/>
    <col min="10" max="10" width="13.28515625" bestFit="1" customWidth="1"/>
    <col min="13" max="13" width="11" bestFit="1" customWidth="1"/>
  </cols>
  <sheetData>
    <row r="1" spans="1:13" x14ac:dyDescent="0.25">
      <c r="A1" t="s">
        <v>0</v>
      </c>
      <c r="D1">
        <v>7.8</v>
      </c>
      <c r="E1">
        <v>62.4</v>
      </c>
      <c r="G1">
        <v>5.5</v>
      </c>
      <c r="H1">
        <v>77</v>
      </c>
      <c r="J1" t="s">
        <v>26</v>
      </c>
      <c r="K1" t="s">
        <v>8</v>
      </c>
      <c r="L1">
        <f>(C10*0.001*10000)/(64*116)</f>
        <v>3.8536099137931032E-2</v>
      </c>
      <c r="M1">
        <f>SQRT((A10*0.0001)^2+(B10*0.001)^2)</f>
        <v>8.8300005944280668E-2</v>
      </c>
    </row>
    <row r="2" spans="1:13" x14ac:dyDescent="0.25">
      <c r="A2" t="s">
        <v>7</v>
      </c>
      <c r="B2">
        <v>1</v>
      </c>
      <c r="D2">
        <v>8</v>
      </c>
      <c r="G2">
        <v>14</v>
      </c>
      <c r="K2" t="s">
        <v>9</v>
      </c>
      <c r="L2">
        <f>(F13*0.001*10000)/(62.4*116)</f>
        <v>1.6909814323607428E-2</v>
      </c>
      <c r="M2">
        <f>SQRT((D13*0.0001)^2+(E13*0.01)^2)</f>
        <v>6.0000346798997753E-2</v>
      </c>
    </row>
    <row r="3" spans="1:13" x14ac:dyDescent="0.25">
      <c r="A3" s="23" t="s">
        <v>4</v>
      </c>
      <c r="B3" s="23"/>
      <c r="C3" s="23"/>
      <c r="D3" s="23" t="s">
        <v>5</v>
      </c>
      <c r="E3" s="23"/>
      <c r="F3" s="23"/>
      <c r="G3" s="23" t="s">
        <v>6</v>
      </c>
      <c r="H3" s="23"/>
      <c r="I3" s="23"/>
      <c r="K3" t="s">
        <v>10</v>
      </c>
      <c r="L3">
        <f>(I12*0.001*10000)/(77*116)</f>
        <v>1.3244693237796685E-2</v>
      </c>
    </row>
    <row r="4" spans="1:13" x14ac:dyDescent="0.25">
      <c r="A4" t="s">
        <v>2</v>
      </c>
      <c r="B4" t="s">
        <v>1</v>
      </c>
      <c r="C4" t="s">
        <v>3</v>
      </c>
      <c r="D4" t="s">
        <v>2</v>
      </c>
      <c r="E4" t="s">
        <v>1</v>
      </c>
      <c r="F4" t="s">
        <v>3</v>
      </c>
      <c r="G4" t="s">
        <v>12</v>
      </c>
      <c r="H4" t="s">
        <v>11</v>
      </c>
      <c r="I4" t="s">
        <v>3</v>
      </c>
      <c r="J4" t="s">
        <v>2</v>
      </c>
      <c r="K4" t="s">
        <v>1</v>
      </c>
      <c r="L4" t="s">
        <v>3</v>
      </c>
      <c r="M4" t="s">
        <v>13</v>
      </c>
    </row>
    <row r="5" spans="1:13" x14ac:dyDescent="0.25">
      <c r="A5">
        <v>0.14599999999999999</v>
      </c>
      <c r="B5">
        <v>103.9</v>
      </c>
      <c r="C5" s="1">
        <f>A5*B5</f>
        <v>15.1694</v>
      </c>
      <c r="D5" s="19">
        <v>0.81</v>
      </c>
      <c r="E5">
        <v>7.6</v>
      </c>
      <c r="F5" s="19">
        <f t="shared" ref="F5:F11" si="0">D5*E5</f>
        <v>6.1559999999999997</v>
      </c>
      <c r="G5">
        <v>0.2</v>
      </c>
      <c r="H5">
        <v>1.84</v>
      </c>
      <c r="I5" s="19">
        <f>G5*H5</f>
        <v>0.36800000000000005</v>
      </c>
      <c r="J5" s="3">
        <v>0.13</v>
      </c>
      <c r="K5" s="3">
        <v>95.4</v>
      </c>
      <c r="L5" s="22">
        <f>J5*K5</f>
        <v>12.402000000000001</v>
      </c>
      <c r="M5" s="3">
        <v>27.5</v>
      </c>
    </row>
    <row r="6" spans="1:13" x14ac:dyDescent="0.25">
      <c r="A6">
        <v>0.20399999999999999</v>
      </c>
      <c r="B6">
        <v>101.5</v>
      </c>
      <c r="C6" s="1">
        <f>A6*B6</f>
        <v>20.706</v>
      </c>
      <c r="D6" s="19">
        <v>1.46</v>
      </c>
      <c r="E6">
        <v>7.2</v>
      </c>
      <c r="F6" s="19">
        <f t="shared" si="0"/>
        <v>10.512</v>
      </c>
      <c r="G6">
        <v>1.82</v>
      </c>
      <c r="H6">
        <v>1.8120000000000001</v>
      </c>
      <c r="I6" s="19">
        <f>G6*H6</f>
        <v>3.2978400000000003</v>
      </c>
      <c r="J6" s="3">
        <v>0.12</v>
      </c>
      <c r="K6" s="3">
        <v>85</v>
      </c>
      <c r="L6" s="22">
        <f t="shared" ref="L6:L13" si="1">J6*K6</f>
        <v>10.199999999999999</v>
      </c>
      <c r="M6" s="3">
        <v>29.5</v>
      </c>
    </row>
    <row r="7" spans="1:13" x14ac:dyDescent="0.25">
      <c r="A7">
        <v>0.253</v>
      </c>
      <c r="B7">
        <v>98.9</v>
      </c>
      <c r="C7" s="1">
        <f t="shared" ref="C7:C24" si="2">A7*B7</f>
        <v>25.021700000000003</v>
      </c>
      <c r="D7" s="19">
        <v>1.6</v>
      </c>
      <c r="E7">
        <v>7</v>
      </c>
      <c r="F7" s="19">
        <f t="shared" si="0"/>
        <v>11.200000000000001</v>
      </c>
      <c r="G7">
        <v>3.42</v>
      </c>
      <c r="H7">
        <v>1.782</v>
      </c>
      <c r="I7" s="19">
        <f t="shared" ref="I7:I19" si="3">G7*H7</f>
        <v>6.0944399999999996</v>
      </c>
      <c r="J7" s="3">
        <v>0.11</v>
      </c>
      <c r="K7" s="3">
        <v>78.5</v>
      </c>
      <c r="L7" s="22">
        <f t="shared" si="1"/>
        <v>8.6349999999999998</v>
      </c>
      <c r="M7" s="3">
        <v>31.1</v>
      </c>
    </row>
    <row r="8" spans="1:13" x14ac:dyDescent="0.25">
      <c r="A8">
        <v>0.30099999999999999</v>
      </c>
      <c r="B8">
        <v>93</v>
      </c>
      <c r="C8" s="1">
        <f t="shared" si="2"/>
        <v>27.992999999999999</v>
      </c>
      <c r="D8" s="19">
        <v>1.69</v>
      </c>
      <c r="E8">
        <v>6.8</v>
      </c>
      <c r="F8" s="19">
        <f t="shared" si="0"/>
        <v>11.491999999999999</v>
      </c>
      <c r="G8">
        <v>5.15</v>
      </c>
      <c r="H8">
        <v>1.738</v>
      </c>
      <c r="I8" s="19">
        <f t="shared" si="3"/>
        <v>8.9507000000000012</v>
      </c>
      <c r="J8" s="3">
        <v>0.1</v>
      </c>
      <c r="K8" s="3">
        <v>69.900000000000006</v>
      </c>
      <c r="L8" s="22">
        <f t="shared" si="1"/>
        <v>6.9900000000000011</v>
      </c>
      <c r="M8" s="3">
        <v>33.799999999999997</v>
      </c>
    </row>
    <row r="9" spans="1:13" x14ac:dyDescent="0.25">
      <c r="A9">
        <v>0.31</v>
      </c>
      <c r="B9">
        <v>90.8</v>
      </c>
      <c r="C9" s="1">
        <f t="shared" si="2"/>
        <v>28.148</v>
      </c>
      <c r="D9" s="19">
        <v>1.8</v>
      </c>
      <c r="E9">
        <v>6.6</v>
      </c>
      <c r="F9" s="19">
        <f t="shared" si="0"/>
        <v>11.879999999999999</v>
      </c>
      <c r="G9">
        <v>6.54</v>
      </c>
      <c r="H9">
        <v>1.7210000000000001</v>
      </c>
      <c r="I9" s="19">
        <f t="shared" si="3"/>
        <v>11.25534</v>
      </c>
      <c r="J9" s="3">
        <v>0.09</v>
      </c>
      <c r="K9" s="3">
        <v>63.3</v>
      </c>
      <c r="L9" s="22">
        <f t="shared" si="1"/>
        <v>5.6969999999999992</v>
      </c>
      <c r="M9" s="3">
        <v>36</v>
      </c>
    </row>
    <row r="10" spans="1:13" x14ac:dyDescent="0.25">
      <c r="A10">
        <v>0.32400000000000001</v>
      </c>
      <c r="B10">
        <v>88.3</v>
      </c>
      <c r="C10" s="1">
        <f t="shared" ref="C10:C16" si="4">A10*B10</f>
        <v>28.609200000000001</v>
      </c>
      <c r="D10" s="19">
        <v>1.9</v>
      </c>
      <c r="E10">
        <v>6.4</v>
      </c>
      <c r="F10" s="19">
        <f t="shared" si="0"/>
        <v>12.16</v>
      </c>
      <c r="G10">
        <v>6.75</v>
      </c>
      <c r="H10">
        <v>1.698</v>
      </c>
      <c r="I10" s="19">
        <f t="shared" si="3"/>
        <v>11.461499999999999</v>
      </c>
      <c r="J10" s="3">
        <v>0.08</v>
      </c>
      <c r="K10" s="3">
        <v>58.9</v>
      </c>
      <c r="L10" s="22">
        <f t="shared" si="1"/>
        <v>4.7119999999999997</v>
      </c>
      <c r="M10" s="3">
        <v>37.6</v>
      </c>
    </row>
    <row r="11" spans="1:13" x14ac:dyDescent="0.25">
      <c r="A11">
        <v>0.34799999999999998</v>
      </c>
      <c r="B11">
        <v>82.1</v>
      </c>
      <c r="C11" s="1">
        <f t="shared" si="4"/>
        <v>28.570799999999995</v>
      </c>
      <c r="D11" s="19">
        <v>1.96</v>
      </c>
      <c r="E11">
        <v>6.2</v>
      </c>
      <c r="F11" s="19">
        <f t="shared" si="0"/>
        <v>12.151999999999999</v>
      </c>
      <c r="G11">
        <v>7</v>
      </c>
      <c r="H11">
        <v>1.673</v>
      </c>
      <c r="I11" s="19">
        <f t="shared" si="3"/>
        <v>11.711</v>
      </c>
      <c r="J11" s="3">
        <v>7.0000000000000007E-2</v>
      </c>
      <c r="K11" s="3">
        <v>53.1</v>
      </c>
      <c r="L11" s="22">
        <f t="shared" si="1"/>
        <v>3.7170000000000005</v>
      </c>
      <c r="M11" s="3">
        <v>40</v>
      </c>
    </row>
    <row r="12" spans="1:13" x14ac:dyDescent="0.25">
      <c r="A12">
        <v>0.371</v>
      </c>
      <c r="B12">
        <v>72.2</v>
      </c>
      <c r="C12" s="1">
        <f t="shared" si="4"/>
        <v>26.786200000000001</v>
      </c>
      <c r="D12" s="19">
        <v>2</v>
      </c>
      <c r="E12">
        <v>6.1</v>
      </c>
      <c r="F12" s="19">
        <f t="shared" ref="F12:F15" si="5">D12*E12</f>
        <v>12.2</v>
      </c>
      <c r="G12">
        <v>7.24</v>
      </c>
      <c r="H12">
        <v>1.6339999999999999</v>
      </c>
      <c r="I12" s="19">
        <f t="shared" si="3"/>
        <v>11.830159999999999</v>
      </c>
      <c r="J12" s="3">
        <v>0.06</v>
      </c>
      <c r="K12" s="3">
        <v>47.5</v>
      </c>
      <c r="L12" s="22">
        <f t="shared" si="1"/>
        <v>2.85</v>
      </c>
      <c r="M12" s="3">
        <v>42.9</v>
      </c>
    </row>
    <row r="13" spans="1:13" x14ac:dyDescent="0.25">
      <c r="A13">
        <v>0.39400000000000002</v>
      </c>
      <c r="B13">
        <v>62.9</v>
      </c>
      <c r="C13" s="1">
        <f t="shared" si="4"/>
        <v>24.782600000000002</v>
      </c>
      <c r="D13" s="19">
        <v>2.04</v>
      </c>
      <c r="E13">
        <v>6</v>
      </c>
      <c r="F13" s="19">
        <f t="shared" si="5"/>
        <v>12.24</v>
      </c>
      <c r="G13">
        <v>7.32</v>
      </c>
      <c r="H13">
        <v>1.6160000000000001</v>
      </c>
      <c r="I13" s="19">
        <f t="shared" si="3"/>
        <v>11.829120000000001</v>
      </c>
      <c r="J13" s="3">
        <v>0.05</v>
      </c>
      <c r="K13" s="3">
        <v>35.799999999999997</v>
      </c>
      <c r="L13" s="22">
        <f t="shared" si="1"/>
        <v>1.79</v>
      </c>
      <c r="M13" s="3">
        <v>51</v>
      </c>
    </row>
    <row r="14" spans="1:13" x14ac:dyDescent="0.25">
      <c r="A14">
        <v>0.42499999999999999</v>
      </c>
      <c r="B14">
        <v>37.1</v>
      </c>
      <c r="C14" s="1">
        <f t="shared" si="4"/>
        <v>15.7675</v>
      </c>
      <c r="D14" s="19">
        <v>2.1</v>
      </c>
      <c r="E14">
        <v>5.8</v>
      </c>
      <c r="F14" s="19">
        <f t="shared" si="5"/>
        <v>12.18</v>
      </c>
      <c r="G14">
        <v>7.52</v>
      </c>
      <c r="H14">
        <v>1.5720000000000001</v>
      </c>
      <c r="I14" s="19">
        <f>G14*H14</f>
        <v>11.821439999999999</v>
      </c>
    </row>
    <row r="15" spans="1:13" x14ac:dyDescent="0.25">
      <c r="A15">
        <v>0.434</v>
      </c>
      <c r="B15">
        <v>26.7</v>
      </c>
      <c r="C15" s="1">
        <f t="shared" si="4"/>
        <v>11.5878</v>
      </c>
      <c r="D15" s="19">
        <v>2.23</v>
      </c>
      <c r="E15">
        <v>5.4</v>
      </c>
      <c r="F15" s="19">
        <f t="shared" si="5"/>
        <v>12.042</v>
      </c>
      <c r="G15">
        <v>7.74</v>
      </c>
      <c r="H15">
        <v>1.5069999999999999</v>
      </c>
      <c r="I15" s="19">
        <f t="shared" si="3"/>
        <v>11.66418</v>
      </c>
    </row>
    <row r="16" spans="1:13" x14ac:dyDescent="0.25">
      <c r="A16">
        <v>0.439</v>
      </c>
      <c r="B16">
        <v>20.7</v>
      </c>
      <c r="C16" s="1">
        <f t="shared" si="4"/>
        <v>9.087299999999999</v>
      </c>
      <c r="D16" s="19">
        <v>2.42</v>
      </c>
      <c r="E16">
        <v>4.8</v>
      </c>
      <c r="F16" s="19">
        <f t="shared" ref="F16:F20" si="6">D16*E16</f>
        <v>11.616</v>
      </c>
      <c r="G16">
        <v>8.07</v>
      </c>
      <c r="H16">
        <v>1.3560000000000001</v>
      </c>
      <c r="I16" s="19">
        <f t="shared" si="3"/>
        <v>10.942920000000001</v>
      </c>
    </row>
    <row r="17" spans="1:12" x14ac:dyDescent="0.25">
      <c r="A17">
        <v>0.441</v>
      </c>
      <c r="B17">
        <v>16.899999999999999</v>
      </c>
      <c r="C17" s="1">
        <f t="shared" si="2"/>
        <v>7.4528999999999996</v>
      </c>
      <c r="D17" s="19">
        <v>2.54</v>
      </c>
      <c r="E17">
        <v>4.0999999999999996</v>
      </c>
      <c r="F17" s="19">
        <f t="shared" si="6"/>
        <v>10.414</v>
      </c>
      <c r="G17">
        <v>8.3800000000000008</v>
      </c>
      <c r="H17">
        <v>1.2030000000000001</v>
      </c>
      <c r="I17" s="19">
        <f t="shared" si="3"/>
        <v>10.081140000000001</v>
      </c>
    </row>
    <row r="18" spans="1:12" x14ac:dyDescent="0.25">
      <c r="A18">
        <v>0.443</v>
      </c>
      <c r="B18">
        <v>14.2</v>
      </c>
      <c r="C18" s="1">
        <f t="shared" si="2"/>
        <v>6.2905999999999995</v>
      </c>
      <c r="D18" s="19">
        <v>2.63</v>
      </c>
      <c r="E18">
        <v>3.6</v>
      </c>
      <c r="F18" s="19">
        <f t="shared" si="6"/>
        <v>9.468</v>
      </c>
      <c r="G18">
        <v>8.5500000000000007</v>
      </c>
      <c r="H18">
        <v>1.0840000000000001</v>
      </c>
      <c r="I18" s="19">
        <f t="shared" si="3"/>
        <v>9.268200000000002</v>
      </c>
    </row>
    <row r="19" spans="1:12" x14ac:dyDescent="0.25">
      <c r="A19">
        <v>0.44400000000000001</v>
      </c>
      <c r="B19">
        <v>12.3</v>
      </c>
      <c r="C19" s="1">
        <f t="shared" si="2"/>
        <v>5.4612000000000007</v>
      </c>
      <c r="D19" s="19">
        <v>2.68</v>
      </c>
      <c r="E19">
        <v>3.3</v>
      </c>
      <c r="F19" s="19">
        <f t="shared" si="6"/>
        <v>8.8439999999999994</v>
      </c>
      <c r="G19">
        <v>8.7100000000000009</v>
      </c>
      <c r="H19">
        <v>0.97499999999999998</v>
      </c>
      <c r="I19" s="19">
        <f t="shared" si="3"/>
        <v>8.4922500000000003</v>
      </c>
    </row>
    <row r="20" spans="1:12" x14ac:dyDescent="0.25">
      <c r="A20">
        <v>0.44500000000000001</v>
      </c>
      <c r="B20">
        <v>10.9</v>
      </c>
      <c r="C20" s="1">
        <f t="shared" si="2"/>
        <v>4.8505000000000003</v>
      </c>
      <c r="D20" s="19">
        <v>2.73</v>
      </c>
      <c r="E20">
        <v>2.9</v>
      </c>
      <c r="F20" s="19">
        <f t="shared" si="6"/>
        <v>7.9169999999999998</v>
      </c>
      <c r="G20">
        <v>8.8000000000000007</v>
      </c>
      <c r="H20">
        <v>0.88200000000000001</v>
      </c>
      <c r="I20" s="19">
        <f>G20*H20</f>
        <v>7.7616000000000005</v>
      </c>
    </row>
    <row r="21" spans="1:12" x14ac:dyDescent="0.25">
      <c r="A21">
        <v>0.44600000000000001</v>
      </c>
      <c r="B21">
        <v>9.8000000000000007</v>
      </c>
      <c r="C21" s="1">
        <f t="shared" si="2"/>
        <v>4.3708</v>
      </c>
      <c r="D21" s="19">
        <v>2.76</v>
      </c>
      <c r="E21">
        <v>2.7</v>
      </c>
      <c r="F21" s="19">
        <f>D21*E21</f>
        <v>7.452</v>
      </c>
      <c r="G21">
        <v>8.8800000000000008</v>
      </c>
      <c r="H21">
        <v>0.80600000000000005</v>
      </c>
      <c r="I21" s="19">
        <f>G21*H21</f>
        <v>7.157280000000001</v>
      </c>
    </row>
    <row r="22" spans="1:12" x14ac:dyDescent="0.25">
      <c r="A22">
        <v>0.44700000000000001</v>
      </c>
      <c r="B22">
        <v>8.8000000000000007</v>
      </c>
      <c r="C22" s="1">
        <f t="shared" si="2"/>
        <v>3.9336000000000002</v>
      </c>
      <c r="D22" s="19">
        <v>2.78</v>
      </c>
      <c r="E22">
        <v>2.4</v>
      </c>
      <c r="F22" s="19">
        <f>D22*E22</f>
        <v>6.6719999999999997</v>
      </c>
      <c r="G22">
        <v>8.94</v>
      </c>
      <c r="H22">
        <v>0.74199999999999999</v>
      </c>
      <c r="I22" s="19">
        <f>G22*H22</f>
        <v>6.6334799999999996</v>
      </c>
    </row>
    <row r="23" spans="1:12" x14ac:dyDescent="0.25">
      <c r="A23">
        <v>0.44800000000000001</v>
      </c>
      <c r="B23">
        <v>6</v>
      </c>
      <c r="C23" s="1">
        <f t="shared" si="2"/>
        <v>2.6880000000000002</v>
      </c>
      <c r="D23" s="19">
        <v>2.8</v>
      </c>
      <c r="E23">
        <v>1.9</v>
      </c>
      <c r="F23" s="19">
        <f>D23*E23</f>
        <v>5.3199999999999994</v>
      </c>
      <c r="G23">
        <v>9</v>
      </c>
      <c r="H23">
        <v>0.69199999999999995</v>
      </c>
      <c r="I23" s="19">
        <f>G23*H23</f>
        <v>6.2279999999999998</v>
      </c>
    </row>
    <row r="24" spans="1:12" x14ac:dyDescent="0.25">
      <c r="A24">
        <v>0.44900000000000001</v>
      </c>
      <c r="B24">
        <v>4.5</v>
      </c>
      <c r="C24" s="1">
        <f t="shared" si="2"/>
        <v>2.0205000000000002</v>
      </c>
      <c r="D24" s="19">
        <v>2.82</v>
      </c>
      <c r="E24">
        <v>1.7</v>
      </c>
      <c r="F24" s="19">
        <f>D24*E24</f>
        <v>4.7939999999999996</v>
      </c>
      <c r="G24">
        <v>9.0500000000000007</v>
      </c>
      <c r="H24">
        <v>0.59599999999999997</v>
      </c>
      <c r="I24" s="19">
        <f>G24*H24</f>
        <v>5.3938000000000006</v>
      </c>
    </row>
    <row r="25" spans="1:12" ht="15.75" thickBot="1" x14ac:dyDescent="0.3"/>
    <row r="26" spans="1:12" x14ac:dyDescent="0.25">
      <c r="A26" s="4" t="s">
        <v>23</v>
      </c>
      <c r="B26" s="5" t="s">
        <v>24</v>
      </c>
      <c r="C26" s="5" t="s">
        <v>25</v>
      </c>
      <c r="D26" s="5" t="s">
        <v>20</v>
      </c>
      <c r="E26" s="5" t="s">
        <v>21</v>
      </c>
      <c r="F26" s="5" t="s">
        <v>22</v>
      </c>
      <c r="G26" s="5" t="s">
        <v>19</v>
      </c>
      <c r="H26" s="5" t="s">
        <v>18</v>
      </c>
      <c r="I26" s="5" t="s">
        <v>17</v>
      </c>
      <c r="J26" s="5" t="s">
        <v>14</v>
      </c>
      <c r="K26" s="5" t="s">
        <v>15</v>
      </c>
      <c r="L26" s="6" t="s">
        <v>16</v>
      </c>
    </row>
    <row r="27" spans="1:12" x14ac:dyDescent="0.25">
      <c r="A27" s="7">
        <f>B5*0.001</f>
        <v>0.10390000000000001</v>
      </c>
      <c r="B27" s="8">
        <f>E5*0.001</f>
        <v>7.6E-3</v>
      </c>
      <c r="C27" s="8">
        <f>H5*0.001</f>
        <v>1.8400000000000001E-3</v>
      </c>
      <c r="D27" s="20">
        <f>A5/A27</f>
        <v>1.4051973051010584</v>
      </c>
      <c r="E27" s="20">
        <f>D5/B27</f>
        <v>106.57894736842105</v>
      </c>
      <c r="F27" s="20">
        <f>G5/C27</f>
        <v>108.69565217391305</v>
      </c>
      <c r="G27" s="9">
        <f>B5/64</f>
        <v>1.6234375000000001</v>
      </c>
      <c r="H27" s="9">
        <f>E5/$D$1</f>
        <v>0.97435897435897434</v>
      </c>
      <c r="I27" s="9">
        <f>H5/$G$1</f>
        <v>0.33454545454545453</v>
      </c>
      <c r="J27" s="13">
        <f>A5/$B$2</f>
        <v>0.14599999999999999</v>
      </c>
      <c r="K27" s="15">
        <f>D5/$D$2</f>
        <v>0.10125000000000001</v>
      </c>
      <c r="L27" s="16">
        <f>G5/$G$2</f>
        <v>1.4285714285714287E-2</v>
      </c>
    </row>
    <row r="28" spans="1:12" x14ac:dyDescent="0.25">
      <c r="A28" s="7">
        <f t="shared" ref="A28:A46" si="7">B6*0.001</f>
        <v>0.10150000000000001</v>
      </c>
      <c r="B28" s="8">
        <f t="shared" ref="B28:B46" si="8">E6*0.001</f>
        <v>7.2000000000000007E-3</v>
      </c>
      <c r="C28" s="8">
        <f t="shared" ref="C28:C46" si="9">H6*0.001</f>
        <v>1.812E-3</v>
      </c>
      <c r="D28" s="20">
        <f t="shared" ref="D28:D46" si="10">A6/A28</f>
        <v>2.0098522167487682</v>
      </c>
      <c r="E28" s="20">
        <f t="shared" ref="E28:E46" si="11">D6/B28</f>
        <v>202.77777777777774</v>
      </c>
      <c r="F28" s="20">
        <f t="shared" ref="F28:F46" si="12">G6/C28</f>
        <v>1004.4150110375276</v>
      </c>
      <c r="G28" s="9">
        <f t="shared" ref="G28:G46" si="13">B6/64</f>
        <v>1.5859375</v>
      </c>
      <c r="H28" s="9">
        <f t="shared" ref="H28:H46" si="14">E6/$D$1</f>
        <v>0.92307692307692313</v>
      </c>
      <c r="I28" s="9">
        <f t="shared" ref="I28:I46" si="15">H6/$G$1</f>
        <v>0.32945454545454544</v>
      </c>
      <c r="J28" s="13">
        <f t="shared" ref="J28:J46" si="16">A6/$B$2</f>
        <v>0.20399999999999999</v>
      </c>
      <c r="K28" s="15">
        <f t="shared" ref="K28:K46" si="17">D6/$D$2</f>
        <v>0.1825</v>
      </c>
      <c r="L28" s="16">
        <f t="shared" ref="L28:L46" si="18">G6/$G$2</f>
        <v>0.13</v>
      </c>
    </row>
    <row r="29" spans="1:12" x14ac:dyDescent="0.25">
      <c r="A29" s="7">
        <f t="shared" si="7"/>
        <v>9.8900000000000002E-2</v>
      </c>
      <c r="B29" s="8">
        <f t="shared" si="8"/>
        <v>7.0000000000000001E-3</v>
      </c>
      <c r="C29" s="8">
        <f t="shared" si="9"/>
        <v>1.7820000000000002E-3</v>
      </c>
      <c r="D29" s="20">
        <f t="shared" si="10"/>
        <v>2.558139534883721</v>
      </c>
      <c r="E29" s="20">
        <f t="shared" si="11"/>
        <v>228.57142857142858</v>
      </c>
      <c r="F29" s="20">
        <f t="shared" si="12"/>
        <v>1919.1919191919189</v>
      </c>
      <c r="G29" s="9">
        <f t="shared" si="13"/>
        <v>1.5453125000000001</v>
      </c>
      <c r="H29" s="9">
        <f t="shared" si="14"/>
        <v>0.89743589743589747</v>
      </c>
      <c r="I29" s="9">
        <f t="shared" si="15"/>
        <v>0.32400000000000001</v>
      </c>
      <c r="J29" s="13">
        <f t="shared" si="16"/>
        <v>0.253</v>
      </c>
      <c r="K29" s="15">
        <f t="shared" si="17"/>
        <v>0.2</v>
      </c>
      <c r="L29" s="16">
        <f t="shared" si="18"/>
        <v>0.24428571428571427</v>
      </c>
    </row>
    <row r="30" spans="1:12" x14ac:dyDescent="0.25">
      <c r="A30" s="7">
        <f t="shared" si="7"/>
        <v>9.2999999999999999E-2</v>
      </c>
      <c r="B30" s="8">
        <f t="shared" si="8"/>
        <v>6.7999999999999996E-3</v>
      </c>
      <c r="C30" s="8">
        <f t="shared" si="9"/>
        <v>1.738E-3</v>
      </c>
      <c r="D30" s="20">
        <f t="shared" si="10"/>
        <v>3.236559139784946</v>
      </c>
      <c r="E30" s="20">
        <f t="shared" si="11"/>
        <v>248.52941176470588</v>
      </c>
      <c r="F30" s="20">
        <f t="shared" si="12"/>
        <v>2963.1760644418873</v>
      </c>
      <c r="G30" s="9">
        <f t="shared" si="13"/>
        <v>1.453125</v>
      </c>
      <c r="H30" s="9">
        <f t="shared" si="14"/>
        <v>0.87179487179487181</v>
      </c>
      <c r="I30" s="9">
        <f t="shared" si="15"/>
        <v>0.316</v>
      </c>
      <c r="J30" s="13">
        <f t="shared" si="16"/>
        <v>0.30099999999999999</v>
      </c>
      <c r="K30" s="15">
        <f t="shared" si="17"/>
        <v>0.21124999999999999</v>
      </c>
      <c r="L30" s="16">
        <f t="shared" si="18"/>
        <v>0.36785714285714288</v>
      </c>
    </row>
    <row r="31" spans="1:12" x14ac:dyDescent="0.25">
      <c r="A31" s="7">
        <f t="shared" si="7"/>
        <v>9.0800000000000006E-2</v>
      </c>
      <c r="B31" s="8">
        <f t="shared" si="8"/>
        <v>6.6E-3</v>
      </c>
      <c r="C31" s="8">
        <f t="shared" si="9"/>
        <v>1.7210000000000001E-3</v>
      </c>
      <c r="D31" s="20">
        <f t="shared" si="10"/>
        <v>3.4140969162995591</v>
      </c>
      <c r="E31" s="20">
        <f t="shared" si="11"/>
        <v>272.72727272727275</v>
      </c>
      <c r="F31" s="20">
        <f t="shared" si="12"/>
        <v>3800.1162115049387</v>
      </c>
      <c r="G31" s="9">
        <f t="shared" si="13"/>
        <v>1.41875</v>
      </c>
      <c r="H31" s="9">
        <f t="shared" si="14"/>
        <v>0.84615384615384615</v>
      </c>
      <c r="I31" s="9">
        <f t="shared" si="15"/>
        <v>0.31290909090909091</v>
      </c>
      <c r="J31" s="13">
        <f t="shared" si="16"/>
        <v>0.31</v>
      </c>
      <c r="K31" s="15">
        <f t="shared" si="17"/>
        <v>0.22500000000000001</v>
      </c>
      <c r="L31" s="16">
        <f t="shared" si="18"/>
        <v>0.46714285714285714</v>
      </c>
    </row>
    <row r="32" spans="1:12" x14ac:dyDescent="0.25">
      <c r="A32" s="7">
        <f t="shared" si="7"/>
        <v>8.8300000000000003E-2</v>
      </c>
      <c r="B32" s="8">
        <f t="shared" si="8"/>
        <v>6.4000000000000003E-3</v>
      </c>
      <c r="C32" s="8">
        <f t="shared" si="9"/>
        <v>1.6980000000000001E-3</v>
      </c>
      <c r="D32" s="20">
        <f t="shared" si="10"/>
        <v>3.669309173272933</v>
      </c>
      <c r="E32" s="20">
        <f t="shared" si="11"/>
        <v>296.875</v>
      </c>
      <c r="F32" s="20">
        <f t="shared" si="12"/>
        <v>3975.2650176678444</v>
      </c>
      <c r="G32" s="9">
        <f t="shared" si="13"/>
        <v>1.3796875</v>
      </c>
      <c r="H32" s="9">
        <f t="shared" si="14"/>
        <v>0.8205128205128206</v>
      </c>
      <c r="I32" s="9">
        <f t="shared" si="15"/>
        <v>0.30872727272727274</v>
      </c>
      <c r="J32" s="13">
        <f t="shared" si="16"/>
        <v>0.32400000000000001</v>
      </c>
      <c r="K32" s="15">
        <f t="shared" si="17"/>
        <v>0.23749999999999999</v>
      </c>
      <c r="L32" s="16">
        <f t="shared" si="18"/>
        <v>0.48214285714285715</v>
      </c>
    </row>
    <row r="33" spans="1:12" x14ac:dyDescent="0.25">
      <c r="A33" s="7">
        <f t="shared" si="7"/>
        <v>8.2099999999999992E-2</v>
      </c>
      <c r="B33" s="8">
        <f t="shared" si="8"/>
        <v>6.2000000000000006E-3</v>
      </c>
      <c r="C33" s="8">
        <f t="shared" si="9"/>
        <v>1.673E-3</v>
      </c>
      <c r="D33" s="20">
        <f t="shared" si="10"/>
        <v>4.2387332521315466</v>
      </c>
      <c r="E33" s="20">
        <f t="shared" si="11"/>
        <v>316.12903225806446</v>
      </c>
      <c r="F33" s="20">
        <f t="shared" si="12"/>
        <v>4184.100418410042</v>
      </c>
      <c r="G33" s="9">
        <f t="shared" si="13"/>
        <v>1.2828124999999999</v>
      </c>
      <c r="H33" s="9">
        <f t="shared" si="14"/>
        <v>0.79487179487179493</v>
      </c>
      <c r="I33" s="9">
        <f t="shared" si="15"/>
        <v>0.30418181818181816</v>
      </c>
      <c r="J33" s="13">
        <f t="shared" si="16"/>
        <v>0.34799999999999998</v>
      </c>
      <c r="K33" s="15">
        <f t="shared" si="17"/>
        <v>0.245</v>
      </c>
      <c r="L33" s="16">
        <f t="shared" si="18"/>
        <v>0.5</v>
      </c>
    </row>
    <row r="34" spans="1:12" x14ac:dyDescent="0.25">
      <c r="A34" s="7">
        <f t="shared" si="7"/>
        <v>7.22E-2</v>
      </c>
      <c r="B34" s="8">
        <f t="shared" si="8"/>
        <v>6.0999999999999995E-3</v>
      </c>
      <c r="C34" s="8">
        <f t="shared" si="9"/>
        <v>1.634E-3</v>
      </c>
      <c r="D34" s="20">
        <f t="shared" si="10"/>
        <v>5.1385041551246537</v>
      </c>
      <c r="E34" s="20">
        <f t="shared" si="11"/>
        <v>327.86885245901641</v>
      </c>
      <c r="F34" s="20">
        <f t="shared" si="12"/>
        <v>4430.8445532435744</v>
      </c>
      <c r="G34" s="9">
        <f t="shared" si="13"/>
        <v>1.128125</v>
      </c>
      <c r="H34" s="9">
        <f t="shared" si="14"/>
        <v>0.78205128205128205</v>
      </c>
      <c r="I34" s="9">
        <f t="shared" si="15"/>
        <v>0.29709090909090907</v>
      </c>
      <c r="J34" s="13">
        <f t="shared" si="16"/>
        <v>0.371</v>
      </c>
      <c r="K34" s="15">
        <f t="shared" si="17"/>
        <v>0.25</v>
      </c>
      <c r="L34" s="16">
        <f t="shared" si="18"/>
        <v>0.51714285714285713</v>
      </c>
    </row>
    <row r="35" spans="1:12" x14ac:dyDescent="0.25">
      <c r="A35" s="7">
        <f t="shared" si="7"/>
        <v>6.2899999999999998E-2</v>
      </c>
      <c r="B35" s="8">
        <f t="shared" si="8"/>
        <v>6.0000000000000001E-3</v>
      </c>
      <c r="C35" s="8">
        <f t="shared" si="9"/>
        <v>1.616E-3</v>
      </c>
      <c r="D35" s="20">
        <f t="shared" si="10"/>
        <v>6.2639109697933231</v>
      </c>
      <c r="E35" s="20">
        <f t="shared" si="11"/>
        <v>340</v>
      </c>
      <c r="F35" s="20">
        <f t="shared" si="12"/>
        <v>4529.7029702970294</v>
      </c>
      <c r="G35" s="9">
        <f t="shared" si="13"/>
        <v>0.98281249999999998</v>
      </c>
      <c r="H35" s="9">
        <f t="shared" si="14"/>
        <v>0.76923076923076927</v>
      </c>
      <c r="I35" s="9">
        <f t="shared" si="15"/>
        <v>0.29381818181818181</v>
      </c>
      <c r="J35" s="13">
        <f t="shared" si="16"/>
        <v>0.39400000000000002</v>
      </c>
      <c r="K35" s="15">
        <f t="shared" si="17"/>
        <v>0.255</v>
      </c>
      <c r="L35" s="16">
        <f t="shared" si="18"/>
        <v>0.52285714285714291</v>
      </c>
    </row>
    <row r="36" spans="1:12" x14ac:dyDescent="0.25">
      <c r="A36" s="7">
        <f t="shared" si="7"/>
        <v>3.7100000000000001E-2</v>
      </c>
      <c r="B36" s="8">
        <f t="shared" si="8"/>
        <v>5.7999999999999996E-3</v>
      </c>
      <c r="C36" s="8">
        <f t="shared" si="9"/>
        <v>1.572E-3</v>
      </c>
      <c r="D36" s="20">
        <f t="shared" si="10"/>
        <v>11.455525606469003</v>
      </c>
      <c r="E36" s="20">
        <f t="shared" si="11"/>
        <v>362.06896551724139</v>
      </c>
      <c r="F36" s="20">
        <f t="shared" si="12"/>
        <v>4783.715012722646</v>
      </c>
      <c r="G36" s="9">
        <f t="shared" si="13"/>
        <v>0.57968750000000002</v>
      </c>
      <c r="H36" s="9">
        <f t="shared" si="14"/>
        <v>0.74358974358974361</v>
      </c>
      <c r="I36" s="9">
        <f t="shared" si="15"/>
        <v>0.2858181818181818</v>
      </c>
      <c r="J36" s="13">
        <f t="shared" si="16"/>
        <v>0.42499999999999999</v>
      </c>
      <c r="K36" s="15">
        <f t="shared" si="17"/>
        <v>0.26250000000000001</v>
      </c>
      <c r="L36" s="16">
        <f t="shared" si="18"/>
        <v>0.53714285714285714</v>
      </c>
    </row>
    <row r="37" spans="1:12" x14ac:dyDescent="0.25">
      <c r="A37" s="7">
        <f t="shared" si="7"/>
        <v>2.6700000000000002E-2</v>
      </c>
      <c r="B37" s="8">
        <f t="shared" si="8"/>
        <v>5.4000000000000003E-3</v>
      </c>
      <c r="C37" s="8">
        <f t="shared" si="9"/>
        <v>1.5069999999999999E-3</v>
      </c>
      <c r="D37" s="20">
        <f t="shared" si="10"/>
        <v>16.254681647940075</v>
      </c>
      <c r="E37" s="20">
        <f t="shared" si="11"/>
        <v>412.96296296296293</v>
      </c>
      <c r="F37" s="20">
        <f t="shared" si="12"/>
        <v>5136.0318513603188</v>
      </c>
      <c r="G37" s="9">
        <f t="shared" si="13"/>
        <v>0.41718749999999999</v>
      </c>
      <c r="H37" s="9">
        <f t="shared" si="14"/>
        <v>0.6923076923076924</v>
      </c>
      <c r="I37" s="9">
        <f t="shared" si="15"/>
        <v>0.27399999999999997</v>
      </c>
      <c r="J37" s="13">
        <f t="shared" si="16"/>
        <v>0.434</v>
      </c>
      <c r="K37" s="15">
        <f t="shared" si="17"/>
        <v>0.27875</v>
      </c>
      <c r="L37" s="16">
        <f t="shared" si="18"/>
        <v>0.55285714285714282</v>
      </c>
    </row>
    <row r="38" spans="1:12" x14ac:dyDescent="0.25">
      <c r="A38" s="7">
        <f t="shared" si="7"/>
        <v>2.07E-2</v>
      </c>
      <c r="B38" s="8">
        <f t="shared" si="8"/>
        <v>4.7999999999999996E-3</v>
      </c>
      <c r="C38" s="8">
        <f t="shared" si="9"/>
        <v>1.3560000000000002E-3</v>
      </c>
      <c r="D38" s="20">
        <f t="shared" si="10"/>
        <v>21.207729468599034</v>
      </c>
      <c r="E38" s="20">
        <f t="shared" si="11"/>
        <v>504.16666666666669</v>
      </c>
      <c r="F38" s="20">
        <f t="shared" si="12"/>
        <v>5951.3274336283175</v>
      </c>
      <c r="G38" s="9">
        <f t="shared" si="13"/>
        <v>0.32343749999999999</v>
      </c>
      <c r="H38" s="9">
        <f t="shared" si="14"/>
        <v>0.61538461538461542</v>
      </c>
      <c r="I38" s="9">
        <f t="shared" si="15"/>
        <v>0.24654545454545457</v>
      </c>
      <c r="J38" s="13">
        <f t="shared" si="16"/>
        <v>0.439</v>
      </c>
      <c r="K38" s="15">
        <f t="shared" si="17"/>
        <v>0.30249999999999999</v>
      </c>
      <c r="L38" s="16">
        <f t="shared" si="18"/>
        <v>0.5764285714285714</v>
      </c>
    </row>
    <row r="39" spans="1:12" x14ac:dyDescent="0.25">
      <c r="A39" s="7">
        <f t="shared" si="7"/>
        <v>1.6899999999999998E-2</v>
      </c>
      <c r="B39" s="8">
        <f t="shared" si="8"/>
        <v>4.0999999999999995E-3</v>
      </c>
      <c r="C39" s="8">
        <f t="shared" si="9"/>
        <v>1.2030000000000001E-3</v>
      </c>
      <c r="D39" s="20">
        <f t="shared" si="10"/>
        <v>26.094674556213022</v>
      </c>
      <c r="E39" s="20">
        <f t="shared" si="11"/>
        <v>619.51219512195132</v>
      </c>
      <c r="F39" s="20">
        <f t="shared" si="12"/>
        <v>6965.9185369908564</v>
      </c>
      <c r="G39" s="9">
        <f t="shared" si="13"/>
        <v>0.26406249999999998</v>
      </c>
      <c r="H39" s="9">
        <f t="shared" si="14"/>
        <v>0.52564102564102566</v>
      </c>
      <c r="I39" s="9">
        <f t="shared" si="15"/>
        <v>0.21872727272727274</v>
      </c>
      <c r="J39" s="13">
        <f t="shared" si="16"/>
        <v>0.441</v>
      </c>
      <c r="K39" s="15">
        <f t="shared" si="17"/>
        <v>0.3175</v>
      </c>
      <c r="L39" s="16">
        <f t="shared" si="18"/>
        <v>0.59857142857142864</v>
      </c>
    </row>
    <row r="40" spans="1:12" x14ac:dyDescent="0.25">
      <c r="A40" s="7">
        <f t="shared" si="7"/>
        <v>1.4199999999999999E-2</v>
      </c>
      <c r="B40" s="8">
        <f t="shared" si="8"/>
        <v>3.6000000000000003E-3</v>
      </c>
      <c r="C40" s="8">
        <f t="shared" si="9"/>
        <v>1.0840000000000001E-3</v>
      </c>
      <c r="D40" s="20">
        <f t="shared" si="10"/>
        <v>31.197183098591552</v>
      </c>
      <c r="E40" s="20">
        <f t="shared" si="11"/>
        <v>730.55555555555543</v>
      </c>
      <c r="F40" s="20">
        <f t="shared" si="12"/>
        <v>7887.4538745387454</v>
      </c>
      <c r="G40" s="9">
        <f t="shared" si="13"/>
        <v>0.22187499999999999</v>
      </c>
      <c r="H40" s="9">
        <f t="shared" si="14"/>
        <v>0.46153846153846156</v>
      </c>
      <c r="I40" s="9">
        <f t="shared" si="15"/>
        <v>0.19709090909090909</v>
      </c>
      <c r="J40" s="13">
        <f t="shared" si="16"/>
        <v>0.443</v>
      </c>
      <c r="K40" s="15">
        <f t="shared" si="17"/>
        <v>0.32874999999999999</v>
      </c>
      <c r="L40" s="16">
        <f t="shared" si="18"/>
        <v>0.61071428571428577</v>
      </c>
    </row>
    <row r="41" spans="1:12" x14ac:dyDescent="0.25">
      <c r="A41" s="7">
        <f t="shared" si="7"/>
        <v>1.23E-2</v>
      </c>
      <c r="B41" s="8">
        <f t="shared" si="8"/>
        <v>3.3E-3</v>
      </c>
      <c r="C41" s="8">
        <f t="shared" si="9"/>
        <v>9.7499999999999996E-4</v>
      </c>
      <c r="D41" s="20">
        <f t="shared" si="10"/>
        <v>36.097560975609753</v>
      </c>
      <c r="E41" s="20">
        <f t="shared" si="11"/>
        <v>812.12121212121212</v>
      </c>
      <c r="F41" s="20">
        <f t="shared" si="12"/>
        <v>8933.3333333333339</v>
      </c>
      <c r="G41" s="9">
        <f t="shared" si="13"/>
        <v>0.19218750000000001</v>
      </c>
      <c r="H41" s="9">
        <f t="shared" si="14"/>
        <v>0.42307692307692307</v>
      </c>
      <c r="I41" s="9">
        <f t="shared" si="15"/>
        <v>0.17727272727272728</v>
      </c>
      <c r="J41" s="13">
        <f t="shared" si="16"/>
        <v>0.44400000000000001</v>
      </c>
      <c r="K41" s="15">
        <f t="shared" si="17"/>
        <v>0.33500000000000002</v>
      </c>
      <c r="L41" s="16">
        <f t="shared" si="18"/>
        <v>0.62214285714285722</v>
      </c>
    </row>
    <row r="42" spans="1:12" x14ac:dyDescent="0.25">
      <c r="A42" s="7">
        <f t="shared" si="7"/>
        <v>1.09E-2</v>
      </c>
      <c r="B42" s="8">
        <f t="shared" si="8"/>
        <v>2.8999999999999998E-3</v>
      </c>
      <c r="C42" s="8">
        <f t="shared" si="9"/>
        <v>8.8199999999999997E-4</v>
      </c>
      <c r="D42" s="20">
        <f t="shared" si="10"/>
        <v>40.825688073394495</v>
      </c>
      <c r="E42" s="20">
        <f t="shared" si="11"/>
        <v>941.37931034482767</v>
      </c>
      <c r="F42" s="20">
        <f t="shared" si="12"/>
        <v>9977.3242630385503</v>
      </c>
      <c r="G42" s="9">
        <f t="shared" si="13"/>
        <v>0.17031250000000001</v>
      </c>
      <c r="H42" s="9">
        <f t="shared" si="14"/>
        <v>0.37179487179487181</v>
      </c>
      <c r="I42" s="9">
        <f t="shared" si="15"/>
        <v>0.16036363636363637</v>
      </c>
      <c r="J42" s="13">
        <f t="shared" si="16"/>
        <v>0.44500000000000001</v>
      </c>
      <c r="K42" s="15">
        <f t="shared" si="17"/>
        <v>0.34125</v>
      </c>
      <c r="L42" s="16">
        <f t="shared" si="18"/>
        <v>0.62857142857142867</v>
      </c>
    </row>
    <row r="43" spans="1:12" x14ac:dyDescent="0.25">
      <c r="A43" s="7">
        <f t="shared" si="7"/>
        <v>9.8000000000000014E-3</v>
      </c>
      <c r="B43" s="8">
        <f t="shared" si="8"/>
        <v>2.7000000000000001E-3</v>
      </c>
      <c r="C43" s="8">
        <f t="shared" si="9"/>
        <v>8.0600000000000008E-4</v>
      </c>
      <c r="D43" s="20">
        <f t="shared" si="10"/>
        <v>45.510204081632651</v>
      </c>
      <c r="E43" s="20">
        <f t="shared" si="11"/>
        <v>1022.2222222222221</v>
      </c>
      <c r="F43" s="20">
        <f t="shared" si="12"/>
        <v>11017.369727047146</v>
      </c>
      <c r="G43" s="9">
        <f t="shared" si="13"/>
        <v>0.15312500000000001</v>
      </c>
      <c r="H43" s="9">
        <f t="shared" si="14"/>
        <v>0.3461538461538462</v>
      </c>
      <c r="I43" s="9">
        <f t="shared" si="15"/>
        <v>0.14654545454545456</v>
      </c>
      <c r="J43" s="13">
        <f t="shared" si="16"/>
        <v>0.44600000000000001</v>
      </c>
      <c r="K43" s="15">
        <f t="shared" si="17"/>
        <v>0.34499999999999997</v>
      </c>
      <c r="L43" s="16">
        <f t="shared" si="18"/>
        <v>0.63428571428571434</v>
      </c>
    </row>
    <row r="44" spans="1:12" x14ac:dyDescent="0.25">
      <c r="A44" s="7">
        <f t="shared" si="7"/>
        <v>8.8000000000000005E-3</v>
      </c>
      <c r="B44" s="8">
        <f t="shared" si="8"/>
        <v>2.3999999999999998E-3</v>
      </c>
      <c r="C44" s="8">
        <f t="shared" si="9"/>
        <v>7.4200000000000004E-4</v>
      </c>
      <c r="D44" s="20">
        <f t="shared" si="10"/>
        <v>50.795454545454547</v>
      </c>
      <c r="E44" s="20">
        <f t="shared" si="11"/>
        <v>1158.3333333333333</v>
      </c>
      <c r="F44" s="20">
        <f t="shared" si="12"/>
        <v>12048.517520215632</v>
      </c>
      <c r="G44" s="9">
        <f t="shared" si="13"/>
        <v>0.13750000000000001</v>
      </c>
      <c r="H44" s="9">
        <f t="shared" si="14"/>
        <v>0.30769230769230771</v>
      </c>
      <c r="I44" s="9">
        <f t="shared" si="15"/>
        <v>0.1349090909090909</v>
      </c>
      <c r="J44" s="13">
        <f t="shared" si="16"/>
        <v>0.44700000000000001</v>
      </c>
      <c r="K44" s="15">
        <f t="shared" si="17"/>
        <v>0.34749999999999998</v>
      </c>
      <c r="L44" s="16">
        <f t="shared" si="18"/>
        <v>0.63857142857142857</v>
      </c>
    </row>
    <row r="45" spans="1:12" x14ac:dyDescent="0.25">
      <c r="A45" s="7">
        <f t="shared" si="7"/>
        <v>6.0000000000000001E-3</v>
      </c>
      <c r="B45" s="8">
        <f t="shared" si="8"/>
        <v>1.9E-3</v>
      </c>
      <c r="C45" s="8">
        <f t="shared" si="9"/>
        <v>6.9200000000000002E-4</v>
      </c>
      <c r="D45" s="20">
        <f t="shared" si="10"/>
        <v>74.666666666666671</v>
      </c>
      <c r="E45" s="20">
        <f t="shared" si="11"/>
        <v>1473.6842105263156</v>
      </c>
      <c r="F45" s="20">
        <f t="shared" si="12"/>
        <v>13005.780346820809</v>
      </c>
      <c r="G45" s="9">
        <f t="shared" si="13"/>
        <v>9.375E-2</v>
      </c>
      <c r="H45" s="9">
        <f t="shared" si="14"/>
        <v>0.24358974358974358</v>
      </c>
      <c r="I45" s="9">
        <f t="shared" si="15"/>
        <v>0.1258181818181818</v>
      </c>
      <c r="J45" s="13">
        <f t="shared" si="16"/>
        <v>0.44800000000000001</v>
      </c>
      <c r="K45" s="15">
        <f t="shared" si="17"/>
        <v>0.35</v>
      </c>
      <c r="L45" s="16">
        <f t="shared" si="18"/>
        <v>0.6428571428571429</v>
      </c>
    </row>
    <row r="46" spans="1:12" ht="15.75" thickBot="1" x14ac:dyDescent="0.3">
      <c r="A46" s="10">
        <f t="shared" si="7"/>
        <v>4.5000000000000005E-3</v>
      </c>
      <c r="B46" s="11">
        <f t="shared" si="8"/>
        <v>1.6999999999999999E-3</v>
      </c>
      <c r="C46" s="11">
        <f t="shared" si="9"/>
        <v>5.9599999999999996E-4</v>
      </c>
      <c r="D46" s="21">
        <f t="shared" si="10"/>
        <v>99.777777777777771</v>
      </c>
      <c r="E46" s="21">
        <f t="shared" si="11"/>
        <v>1658.8235294117646</v>
      </c>
      <c r="F46" s="21">
        <f t="shared" si="12"/>
        <v>15184.563758389264</v>
      </c>
      <c r="G46" s="12">
        <f t="shared" si="13"/>
        <v>7.03125E-2</v>
      </c>
      <c r="H46" s="12">
        <f t="shared" si="14"/>
        <v>0.21794871794871795</v>
      </c>
      <c r="I46" s="12">
        <f t="shared" si="15"/>
        <v>0.10836363636363636</v>
      </c>
      <c r="J46" s="14">
        <f t="shared" si="16"/>
        <v>0.44900000000000001</v>
      </c>
      <c r="K46" s="17">
        <f t="shared" si="17"/>
        <v>0.35249999999999998</v>
      </c>
      <c r="L46" s="18">
        <f t="shared" si="18"/>
        <v>0.64642857142857146</v>
      </c>
    </row>
    <row r="47" spans="1:12" x14ac:dyDescent="0.25">
      <c r="A47" s="2"/>
      <c r="B47" s="2"/>
      <c r="C47" s="2"/>
    </row>
  </sheetData>
  <mergeCells count="3">
    <mergeCell ref="A3:C3"/>
    <mergeCell ref="D3:F3"/>
    <mergeCell ref="G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2022-05-24T17:08:36Z</dcterms:modified>
</cp:coreProperties>
</file>