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"/>
    </mc:Choice>
  </mc:AlternateContent>
  <xr:revisionPtr revIDLastSave="0" documentId="13_ncr:1_{CE262EA9-C140-4654-BA49-3409B1010FF0}" xr6:coauthVersionLast="47" xr6:coauthVersionMax="47" xr10:uidLastSave="{00000000-0000-0000-0000-000000000000}"/>
  <bookViews>
    <workbookView xWindow="-120" yWindow="-120" windowWidth="29040" windowHeight="15720" xr2:uid="{E822C447-9988-44D8-BDF5-903C3C92A2B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1" l="1"/>
  <c r="E16" i="1"/>
  <c r="G16" i="1"/>
  <c r="I16" i="1"/>
  <c r="K16" i="1"/>
  <c r="M16" i="1"/>
  <c r="C16" i="1"/>
  <c r="AB9" i="1"/>
  <c r="AA9" i="1"/>
  <c r="P9" i="1"/>
  <c r="Q9" i="1"/>
  <c r="R9" i="1"/>
  <c r="S9" i="1"/>
  <c r="T9" i="1"/>
  <c r="U9" i="1"/>
  <c r="V9" i="1"/>
  <c r="W9" i="1"/>
  <c r="X9" i="1"/>
  <c r="Y9" i="1"/>
  <c r="Z9" i="1"/>
  <c r="O9" i="1"/>
  <c r="D9" i="1"/>
  <c r="E9" i="1"/>
  <c r="F9" i="1"/>
  <c r="G9" i="1"/>
  <c r="H9" i="1"/>
  <c r="I9" i="1"/>
  <c r="J9" i="1"/>
  <c r="K9" i="1"/>
  <c r="L9" i="1"/>
  <c r="M9" i="1"/>
  <c r="N9" i="1"/>
  <c r="C9" i="1"/>
  <c r="AA10" i="1"/>
  <c r="Q10" i="1"/>
  <c r="S10" i="1"/>
  <c r="U10" i="1"/>
  <c r="W10" i="1"/>
  <c r="Y10" i="1"/>
  <c r="O10" i="1"/>
  <c r="C10" i="1"/>
  <c r="E10" i="1"/>
  <c r="G10" i="1"/>
  <c r="I10" i="1"/>
  <c r="K10" i="1"/>
  <c r="M10" i="1"/>
  <c r="E13" i="1"/>
  <c r="G13" i="1"/>
  <c r="I13" i="1"/>
  <c r="K13" i="1"/>
  <c r="M13" i="1"/>
  <c r="O13" i="1"/>
  <c r="Q13" i="1"/>
  <c r="S13" i="1"/>
  <c r="U13" i="1"/>
  <c r="W13" i="1"/>
  <c r="Y13" i="1"/>
  <c r="AA13" i="1"/>
  <c r="C13" i="1"/>
  <c r="E12" i="1"/>
  <c r="G12" i="1"/>
  <c r="I12" i="1"/>
  <c r="K12" i="1"/>
  <c r="M12" i="1"/>
  <c r="O12" i="1"/>
  <c r="Q12" i="1"/>
  <c r="S12" i="1"/>
  <c r="U12" i="1"/>
  <c r="W12" i="1"/>
  <c r="Y12" i="1"/>
  <c r="AA12" i="1"/>
  <c r="C12" i="1"/>
  <c r="AB6" i="1"/>
  <c r="Z6" i="1"/>
  <c r="X6" i="1"/>
  <c r="V6" i="1"/>
  <c r="T6" i="1"/>
  <c r="R6" i="1"/>
  <c r="P6" i="1"/>
  <c r="C15" i="1"/>
  <c r="N6" i="1"/>
  <c r="L7" i="1"/>
  <c r="L6" i="1"/>
  <c r="J6" i="1"/>
  <c r="H6" i="1"/>
  <c r="F6" i="1"/>
  <c r="F7" i="1" s="1"/>
  <c r="F8" i="1" s="1"/>
  <c r="D6" i="1"/>
  <c r="D7" i="1" s="1"/>
  <c r="D8" i="1" s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B7" i="1"/>
  <c r="AB8" i="1" s="1"/>
  <c r="AA6" i="1"/>
  <c r="AA7" i="1" s="1"/>
  <c r="AA8" i="1" s="1"/>
  <c r="B9" i="1"/>
  <c r="C8" i="1"/>
  <c r="E8" i="1"/>
  <c r="G8" i="1"/>
  <c r="I8" i="1"/>
  <c r="K8" i="1"/>
  <c r="M8" i="1"/>
  <c r="O8" i="1"/>
  <c r="Q8" i="1"/>
  <c r="B8" i="1"/>
  <c r="W7" i="1"/>
  <c r="W8" i="1" s="1"/>
  <c r="Z7" i="1"/>
  <c r="Z8" i="1" s="1"/>
  <c r="Y6" i="1"/>
  <c r="Y7" i="1" s="1"/>
  <c r="Y8" i="1" s="1"/>
  <c r="X7" i="1"/>
  <c r="X8" i="1" s="1"/>
  <c r="W6" i="1"/>
  <c r="V7" i="1"/>
  <c r="V8" i="1" s="1"/>
  <c r="U6" i="1"/>
  <c r="U7" i="1" s="1"/>
  <c r="U8" i="1" s="1"/>
  <c r="T7" i="1"/>
  <c r="T8" i="1" s="1"/>
  <c r="S6" i="1"/>
  <c r="S7" i="1" s="1"/>
  <c r="S8" i="1" s="1"/>
  <c r="R7" i="1"/>
  <c r="R8" i="1" s="1"/>
  <c r="Q6" i="1"/>
  <c r="Q7" i="1" s="1"/>
  <c r="P7" i="1"/>
  <c r="P8" i="1" s="1"/>
  <c r="O6" i="1"/>
  <c r="O7" i="1" s="1"/>
  <c r="N7" i="1"/>
  <c r="N8" i="1" s="1"/>
  <c r="M6" i="1"/>
  <c r="M7" i="1" s="1"/>
  <c r="I7" i="1"/>
  <c r="I6" i="1"/>
  <c r="G6" i="1"/>
  <c r="G7" i="1" s="1"/>
  <c r="K6" i="1"/>
  <c r="K7" i="1" s="1"/>
  <c r="J7" i="1"/>
  <c r="J8" i="1" s="1"/>
  <c r="E7" i="1"/>
  <c r="H7" i="1"/>
  <c r="H8" i="1" s="1"/>
  <c r="B7" i="1"/>
  <c r="C6" i="1"/>
  <c r="E6" i="1"/>
  <c r="B6" i="1"/>
  <c r="C7" i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Przemysław Ryś</author>
  </authors>
  <commentList>
    <comment ref="C10" authorId="0" shapeId="0" xr:uid="{EFF135F5-F83F-41BC-AD33-4E71B58D3550}">
      <text>
        <r>
          <rPr>
            <b/>
            <sz val="9"/>
            <color indexed="81"/>
            <rFont val="Tahoma"/>
            <family val="2"/>
            <charset val="238"/>
          </rPr>
          <t>Przemysław Ryś: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<sst xmlns="http://schemas.openxmlformats.org/spreadsheetml/2006/main" count="64" uniqueCount="22">
  <si>
    <t>n</t>
  </si>
  <si>
    <t>lewe</t>
  </si>
  <si>
    <t>prawe</t>
  </si>
  <si>
    <t>zielony</t>
  </si>
  <si>
    <t>fioletowy</t>
  </si>
  <si>
    <t>kąt [stopnie]</t>
  </si>
  <si>
    <t>radiany</t>
  </si>
  <si>
    <t>kąt [minuty]</t>
  </si>
  <si>
    <t>dodatkowe minuty</t>
  </si>
  <si>
    <t>niebieski</t>
  </si>
  <si>
    <t>ciemny zielony</t>
  </si>
  <si>
    <t>żółty</t>
  </si>
  <si>
    <t>sinus</t>
  </si>
  <si>
    <t>lambda</t>
  </si>
  <si>
    <t>zamiana na dobre</t>
  </si>
  <si>
    <t>rys</t>
  </si>
  <si>
    <t>d</t>
  </si>
  <si>
    <t>`</t>
  </si>
  <si>
    <t>Średnia alfa</t>
  </si>
  <si>
    <t xml:space="preserve"> Średni Sinus</t>
  </si>
  <si>
    <t>średnia lambda [nm]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</si>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</sst>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C9C5-28B5-4BDD-80C8-26233998E055}">
  <dimension ref="A1:AC17"/>
  <sheetViews>
    <sheetView tabSelected="1" zoomScale="110" zoomScaleNormal="110" workbookViewId="0">
      <selection activeCell="P18" sqref="P18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12" bestFit="1" customWidth="1"/>
    <col min="15" max="15" width="12" bestFit="1" customWidth="1"/>
    <col min="27" max="27" width="12" bestFit="1" customWidth="1"/>
  </cols>
  <sheetData>
    <row r="1" spans="1:29" x14ac:dyDescent="0.25">
      <c r="A1" s="1"/>
      <c r="B1" s="1" t="s">
        <v>3</v>
      </c>
      <c r="C1" s="7" t="s">
        <v>4</v>
      </c>
      <c r="D1" s="7"/>
      <c r="E1" s="7" t="s">
        <v>9</v>
      </c>
      <c r="F1" s="7"/>
      <c r="G1" s="6" t="s">
        <v>10</v>
      </c>
      <c r="H1" s="6"/>
      <c r="I1" s="8" t="s">
        <v>3</v>
      </c>
      <c r="J1" s="8"/>
      <c r="K1" s="9" t="s">
        <v>11</v>
      </c>
      <c r="L1" s="9"/>
      <c r="M1" s="5" t="s">
        <v>11</v>
      </c>
      <c r="N1" s="5"/>
      <c r="O1" s="10" t="s">
        <v>4</v>
      </c>
      <c r="P1" s="10"/>
      <c r="Q1" s="11" t="s">
        <v>9</v>
      </c>
      <c r="R1" s="11"/>
      <c r="S1" s="6" t="s">
        <v>10</v>
      </c>
      <c r="T1" s="6"/>
      <c r="U1" s="8" t="s">
        <v>3</v>
      </c>
      <c r="V1" s="8"/>
      <c r="W1" s="9" t="s">
        <v>11</v>
      </c>
      <c r="X1" s="9"/>
      <c r="Y1" s="5" t="s">
        <v>11</v>
      </c>
      <c r="Z1" s="5"/>
      <c r="AA1" s="10" t="s">
        <v>4</v>
      </c>
      <c r="AB1" s="10"/>
    </row>
    <row r="2" spans="1:29" x14ac:dyDescent="0.25">
      <c r="A2" t="s">
        <v>0</v>
      </c>
      <c r="B2" s="4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3</v>
      </c>
      <c r="AB2" s="3">
        <v>3</v>
      </c>
    </row>
    <row r="3" spans="1:29" x14ac:dyDescent="0.25"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</row>
    <row r="4" spans="1:29" x14ac:dyDescent="0.25">
      <c r="A4" t="s">
        <v>5</v>
      </c>
      <c r="B4">
        <v>0</v>
      </c>
      <c r="C4">
        <v>13</v>
      </c>
      <c r="D4">
        <v>346</v>
      </c>
      <c r="E4">
        <v>14</v>
      </c>
      <c r="F4">
        <v>345</v>
      </c>
      <c r="G4">
        <v>16</v>
      </c>
      <c r="H4">
        <v>343</v>
      </c>
      <c r="I4">
        <v>17.5</v>
      </c>
      <c r="J4">
        <v>341.5</v>
      </c>
      <c r="K4">
        <v>18.5</v>
      </c>
      <c r="L4">
        <v>340</v>
      </c>
      <c r="M4">
        <v>19</v>
      </c>
      <c r="N4">
        <v>340</v>
      </c>
      <c r="O4">
        <v>27</v>
      </c>
      <c r="P4">
        <v>331.5</v>
      </c>
      <c r="Q4">
        <v>29</v>
      </c>
      <c r="R4">
        <v>329.5</v>
      </c>
      <c r="S4">
        <v>33.5</v>
      </c>
      <c r="T4">
        <v>325</v>
      </c>
      <c r="U4">
        <v>38</v>
      </c>
      <c r="V4">
        <v>320.5</v>
      </c>
      <c r="W4">
        <v>40.5</v>
      </c>
      <c r="X4">
        <v>317.5</v>
      </c>
      <c r="Y4">
        <v>40.5</v>
      </c>
      <c r="Z4">
        <v>317.5</v>
      </c>
      <c r="AA4">
        <v>47</v>
      </c>
      <c r="AB4">
        <v>310</v>
      </c>
      <c r="AC4" t="s">
        <v>5</v>
      </c>
    </row>
    <row r="5" spans="1:29" x14ac:dyDescent="0.25">
      <c r="A5" t="s">
        <v>8</v>
      </c>
      <c r="B5">
        <v>0</v>
      </c>
      <c r="C5">
        <v>4</v>
      </c>
      <c r="D5">
        <v>20</v>
      </c>
      <c r="E5">
        <v>6</v>
      </c>
      <c r="F5">
        <v>16</v>
      </c>
      <c r="G5">
        <v>0</v>
      </c>
      <c r="H5">
        <v>24</v>
      </c>
      <c r="I5">
        <v>20</v>
      </c>
      <c r="J5">
        <v>0</v>
      </c>
      <c r="K5">
        <v>26</v>
      </c>
      <c r="L5">
        <v>25</v>
      </c>
      <c r="M5">
        <v>0</v>
      </c>
      <c r="N5">
        <v>20</v>
      </c>
      <c r="O5">
        <v>9</v>
      </c>
      <c r="P5">
        <v>29</v>
      </c>
      <c r="Q5">
        <v>22</v>
      </c>
      <c r="R5">
        <v>5</v>
      </c>
      <c r="S5">
        <v>10</v>
      </c>
      <c r="T5">
        <v>9</v>
      </c>
      <c r="U5">
        <v>0</v>
      </c>
      <c r="V5">
        <v>7</v>
      </c>
      <c r="W5">
        <v>0</v>
      </c>
      <c r="X5">
        <v>25</v>
      </c>
      <c r="Y5">
        <v>11</v>
      </c>
      <c r="Z5">
        <v>12</v>
      </c>
      <c r="AA5">
        <v>17</v>
      </c>
      <c r="AB5">
        <v>29</v>
      </c>
      <c r="AC5" t="s">
        <v>8</v>
      </c>
    </row>
    <row r="6" spans="1:29" x14ac:dyDescent="0.25">
      <c r="A6" t="s">
        <v>7</v>
      </c>
      <c r="B6">
        <f>B4*60+B5</f>
        <v>0</v>
      </c>
      <c r="C6">
        <f t="shared" ref="C6:I6" si="0">C4*60+C5</f>
        <v>784</v>
      </c>
      <c r="D6">
        <f>D11*60+D5</f>
        <v>860</v>
      </c>
      <c r="E6">
        <f t="shared" si="0"/>
        <v>846</v>
      </c>
      <c r="F6">
        <f>F11*60+F5</f>
        <v>916</v>
      </c>
      <c r="G6">
        <f>G4*60+G5</f>
        <v>960</v>
      </c>
      <c r="H6">
        <f>H11*60+H5</f>
        <v>1044</v>
      </c>
      <c r="I6">
        <f t="shared" si="0"/>
        <v>1070</v>
      </c>
      <c r="J6">
        <f>J11*60+J5</f>
        <v>1110</v>
      </c>
      <c r="K6">
        <f t="shared" ref="K6" si="1">K4*60+K5</f>
        <v>1136</v>
      </c>
      <c r="L6">
        <f>L11*60+L5</f>
        <v>1225</v>
      </c>
      <c r="M6">
        <f t="shared" ref="M6" si="2">M4*60+M5</f>
        <v>1140</v>
      </c>
      <c r="N6">
        <f>N11*60+N5</f>
        <v>1220</v>
      </c>
      <c r="O6">
        <f t="shared" ref="O6" si="3">O4*60+O5</f>
        <v>1629</v>
      </c>
      <c r="P6">
        <f>P11*60+P5</f>
        <v>1739</v>
      </c>
      <c r="Q6">
        <f t="shared" ref="Q6" si="4">Q4*60+Q5</f>
        <v>1762</v>
      </c>
      <c r="R6">
        <f>R11*60+R5</f>
        <v>1835</v>
      </c>
      <c r="S6">
        <f>S4*60+S5</f>
        <v>2020</v>
      </c>
      <c r="T6">
        <f>T11*60+T5</f>
        <v>2109</v>
      </c>
      <c r="U6">
        <f t="shared" ref="U6" si="5">U4*60+U5</f>
        <v>2280</v>
      </c>
      <c r="V6">
        <f>V11*60+V5</f>
        <v>2377</v>
      </c>
      <c r="W6">
        <f t="shared" ref="W6" si="6">W4*60+W5</f>
        <v>2430</v>
      </c>
      <c r="X6">
        <f>X11*60+X5</f>
        <v>2575</v>
      </c>
      <c r="Y6">
        <f t="shared" ref="Y6" si="7">Y4*60+Y5</f>
        <v>2441</v>
      </c>
      <c r="Z6">
        <f>Z11*60+Z5</f>
        <v>2562</v>
      </c>
      <c r="AA6">
        <f t="shared" ref="AA6" si="8">AA4*60+AA5</f>
        <v>2837</v>
      </c>
      <c r="AB6">
        <f>AB11*60+AB5</f>
        <v>3029</v>
      </c>
      <c r="AC6" t="s">
        <v>7</v>
      </c>
    </row>
    <row r="7" spans="1:29" x14ac:dyDescent="0.25">
      <c r="A7" t="s">
        <v>6</v>
      </c>
      <c r="B7">
        <f>PI()*B6/(180*60)</f>
        <v>0</v>
      </c>
      <c r="C7">
        <f>PI()*C6/(180*60)</f>
        <v>0.2280563555939257</v>
      </c>
      <c r="D7">
        <f t="shared" ref="D7:I7" si="9">PI()*D6/(180*60)</f>
        <v>0.25016385945252056</v>
      </c>
      <c r="E7">
        <f t="shared" si="9"/>
        <v>0.24609142453120045</v>
      </c>
      <c r="F7">
        <f t="shared" si="9"/>
        <v>0.26645359913780098</v>
      </c>
      <c r="G7">
        <f t="shared" si="9"/>
        <v>0.27925268031909273</v>
      </c>
      <c r="H7">
        <f t="shared" si="9"/>
        <v>0.30368728984701332</v>
      </c>
      <c r="I7">
        <f t="shared" si="9"/>
        <v>0.31125038327232213</v>
      </c>
      <c r="J7">
        <f t="shared" ref="J7" si="10">PI()*J6/(180*60)</f>
        <v>0.32288591161895097</v>
      </c>
      <c r="K7">
        <f t="shared" ref="K7" si="11">PI()*K6/(180*60)</f>
        <v>0.33044900504425972</v>
      </c>
      <c r="L7">
        <f>PI()*L6/(180*60)</f>
        <v>0.35633805561550896</v>
      </c>
      <c r="M7">
        <f t="shared" ref="M7" si="12">PI()*M6/(180*60)</f>
        <v>0.33161255787892263</v>
      </c>
      <c r="N7">
        <f t="shared" ref="N7" si="13">PI()*N6/(180*60)</f>
        <v>0.35488361457218037</v>
      </c>
      <c r="O7">
        <f>PI()*O6/(180*60)</f>
        <v>0.47385689191646047</v>
      </c>
      <c r="P7">
        <f t="shared" ref="P7" si="14">PI()*P6/(180*60)</f>
        <v>0.50585459486968987</v>
      </c>
      <c r="Q7">
        <f t="shared" ref="Q7" si="15">PI()*Q6/(180*60)</f>
        <v>0.51254502366900145</v>
      </c>
      <c r="R7">
        <f t="shared" ref="R7" si="16">PI()*R6/(180*60)</f>
        <v>0.53377986290159907</v>
      </c>
      <c r="S7">
        <f t="shared" ref="S7" si="17">PI()*S6/(180*60)</f>
        <v>0.58759418150475762</v>
      </c>
      <c r="T7">
        <f t="shared" ref="T7" si="18">PI()*T6/(180*60)</f>
        <v>0.61348323207600686</v>
      </c>
      <c r="U7">
        <f t="shared" ref="U7" si="19">PI()*U6/(180*60)</f>
        <v>0.66322511575784526</v>
      </c>
      <c r="V7">
        <f t="shared" ref="V7" si="20">PI()*V6/(180*60)</f>
        <v>0.6914412719984202</v>
      </c>
      <c r="W7">
        <f t="shared" ref="W7" si="21">PI()*W6/(180*60)</f>
        <v>0.70685834705770345</v>
      </c>
      <c r="X7">
        <f t="shared" ref="X7" si="22">PI()*X6/(180*60)</f>
        <v>0.74903713731423316</v>
      </c>
      <c r="Y7">
        <f t="shared" ref="Y7" si="23">PI()*Y6/(180*60)</f>
        <v>0.71005811735302637</v>
      </c>
      <c r="Z7">
        <f t="shared" ref="Z7" si="24">PI()*Z6/(180*60)</f>
        <v>0.74525559060157864</v>
      </c>
      <c r="AA7" s="14">
        <f>PI()*AA6/(180*60)</f>
        <v>0.82524984798465217</v>
      </c>
      <c r="AB7" s="14">
        <f t="shared" ref="AB7" si="25">PI()*AB6/(180*60)</f>
        <v>0.88110038404847069</v>
      </c>
      <c r="AC7" t="s">
        <v>6</v>
      </c>
    </row>
    <row r="8" spans="1:29" x14ac:dyDescent="0.25">
      <c r="A8" t="s">
        <v>12</v>
      </c>
      <c r="B8">
        <f>SIN(B7)</f>
        <v>0</v>
      </c>
      <c r="C8">
        <f t="shared" ref="C8:Z8" si="26">SIN(C7)</f>
        <v>0.22608463286337852</v>
      </c>
      <c r="D8">
        <f t="shared" si="26"/>
        <v>0.24756272139138608</v>
      </c>
      <c r="E8">
        <f t="shared" si="26"/>
        <v>0.24361501178602249</v>
      </c>
      <c r="F8">
        <f t="shared" si="26"/>
        <v>0.26331184858207096</v>
      </c>
      <c r="G8">
        <f t="shared" si="26"/>
        <v>0.27563735581699916</v>
      </c>
      <c r="H8">
        <f t="shared" si="26"/>
        <v>0.29904079225608665</v>
      </c>
      <c r="I8">
        <f t="shared" si="26"/>
        <v>0.30624917962540804</v>
      </c>
      <c r="J8">
        <f t="shared" si="26"/>
        <v>0.31730465640509214</v>
      </c>
      <c r="K8">
        <f t="shared" si="26"/>
        <v>0.32446777350049033</v>
      </c>
      <c r="L8">
        <f t="shared" si="26"/>
        <v>0.3488446768495308</v>
      </c>
      <c r="M8">
        <f t="shared" si="26"/>
        <v>0.3255681544571567</v>
      </c>
      <c r="N8">
        <f t="shared" si="26"/>
        <v>0.34748123449413143</v>
      </c>
      <c r="O8">
        <f t="shared" si="26"/>
        <v>0.4563215909004758</v>
      </c>
      <c r="P8">
        <f t="shared" si="26"/>
        <v>0.48455518317873836</v>
      </c>
      <c r="Q8">
        <f t="shared" si="26"/>
        <v>0.49039681891739695</v>
      </c>
      <c r="R8">
        <f t="shared" si="26"/>
        <v>0.50879101451103248</v>
      </c>
      <c r="S8">
        <f t="shared" si="26"/>
        <v>0.55436032228937149</v>
      </c>
      <c r="T8">
        <f t="shared" si="26"/>
        <v>0.57571900332406867</v>
      </c>
      <c r="U8">
        <f t="shared" si="26"/>
        <v>0.61566147532565829</v>
      </c>
      <c r="V8">
        <f t="shared" si="26"/>
        <v>0.63764809599435501</v>
      </c>
      <c r="W8">
        <f t="shared" si="26"/>
        <v>0.64944804833018366</v>
      </c>
      <c r="X8">
        <f t="shared" si="26"/>
        <v>0.68093392824759047</v>
      </c>
      <c r="Y8">
        <f t="shared" si="26"/>
        <v>0.65187784390555492</v>
      </c>
      <c r="Z8">
        <f t="shared" si="26"/>
        <v>0.67815966986807052</v>
      </c>
      <c r="AA8">
        <f t="shared" ref="AA8" si="27">SIN(AA7)</f>
        <v>0.73471729540843655</v>
      </c>
      <c r="AB8">
        <f t="shared" ref="AB8" si="28">SIN(AB7)</f>
        <v>0.7714395230903881</v>
      </c>
      <c r="AC8" t="s">
        <v>12</v>
      </c>
    </row>
    <row r="9" spans="1:29" x14ac:dyDescent="0.25">
      <c r="A9" t="s">
        <v>13</v>
      </c>
      <c r="B9">
        <f>B8/570</f>
        <v>0</v>
      </c>
      <c r="C9" s="15">
        <f>$C$15*C8*10^9</f>
        <v>396.63970677785704</v>
      </c>
      <c r="D9" s="15">
        <f t="shared" ref="D9:AB9" si="29">$C$15*D8*10^9</f>
        <v>434.32056384453699</v>
      </c>
      <c r="E9" s="15">
        <f t="shared" si="29"/>
        <v>427.3947575193377</v>
      </c>
      <c r="F9" s="15">
        <f t="shared" si="29"/>
        <v>461.95061154749294</v>
      </c>
      <c r="G9" s="15">
        <f t="shared" si="29"/>
        <v>483.57430845087572</v>
      </c>
      <c r="H9" s="15">
        <f t="shared" si="29"/>
        <v>524.63296887032755</v>
      </c>
      <c r="I9" s="15">
        <f t="shared" si="29"/>
        <v>537.27926250071584</v>
      </c>
      <c r="J9" s="15">
        <f t="shared" si="29"/>
        <v>556.67483579840734</v>
      </c>
      <c r="K9" s="15">
        <f t="shared" si="29"/>
        <v>569.24170789559719</v>
      </c>
      <c r="L9" s="15">
        <f t="shared" si="29"/>
        <v>612.00820499917688</v>
      </c>
      <c r="M9" s="15">
        <f t="shared" si="29"/>
        <v>571.17220080202935</v>
      </c>
      <c r="N9" s="15">
        <f t="shared" si="29"/>
        <v>609.61620086689732</v>
      </c>
      <c r="O9" s="15">
        <f>($C$15*O8*10^9)/2</f>
        <v>400.28209728111915</v>
      </c>
      <c r="P9" s="15">
        <f t="shared" ref="P9:Z9" si="30">($C$15*P8*10^9)/2</f>
        <v>425.04840629713897</v>
      </c>
      <c r="Q9" s="15">
        <f t="shared" si="30"/>
        <v>430.17264817315521</v>
      </c>
      <c r="R9" s="15">
        <f t="shared" si="30"/>
        <v>446.307907465818</v>
      </c>
      <c r="S9" s="15">
        <f t="shared" si="30"/>
        <v>486.28098446436098</v>
      </c>
      <c r="T9" s="15">
        <f t="shared" si="30"/>
        <v>505.01666958251633</v>
      </c>
      <c r="U9" s="15">
        <f t="shared" si="30"/>
        <v>540.0539257242616</v>
      </c>
      <c r="V9" s="15">
        <f t="shared" si="30"/>
        <v>559.3404350827675</v>
      </c>
      <c r="W9" s="15">
        <f t="shared" si="30"/>
        <v>569.69127046507344</v>
      </c>
      <c r="X9" s="15">
        <f t="shared" si="30"/>
        <v>597.31046337507939</v>
      </c>
      <c r="Y9" s="15">
        <f t="shared" si="30"/>
        <v>571.82267009259203</v>
      </c>
      <c r="Z9" s="15">
        <f t="shared" si="30"/>
        <v>594.87690339304436</v>
      </c>
      <c r="AA9" s="15">
        <f>($C$15*AA8*10^9)/3</f>
        <v>429.6592370809571</v>
      </c>
      <c r="AB9" s="15">
        <f>($C$15*AB8*10^9)/3</f>
        <v>451.13422402946668</v>
      </c>
      <c r="AC9" t="s">
        <v>13</v>
      </c>
    </row>
    <row r="10" spans="1:29" x14ac:dyDescent="0.25">
      <c r="A10" t="s">
        <v>20</v>
      </c>
      <c r="C10" s="13">
        <f>$C$15*C13*10^9</f>
        <v>415.50551941336607</v>
      </c>
      <c r="D10" s="13"/>
      <c r="E10" s="13">
        <f t="shared" ref="E10:AB10" si="31">$C$15*E13*10^9</f>
        <v>444.69573169979628</v>
      </c>
      <c r="F10" s="13"/>
      <c r="G10" s="13">
        <f t="shared" ref="G10:AB10" si="32">$C$15*G13*10^9</f>
        <v>504.14126289423149</v>
      </c>
      <c r="H10" s="13"/>
      <c r="I10" s="13">
        <f t="shared" ref="I10:AB10" si="33">$C$15*I13*10^9</f>
        <v>546.98630587662797</v>
      </c>
      <c r="J10" s="13"/>
      <c r="K10" s="13">
        <f t="shared" ref="K10:AB10" si="34">$C$15*K13*10^9</f>
        <v>590.67444267822748</v>
      </c>
      <c r="L10" s="13"/>
      <c r="M10" s="13">
        <f t="shared" ref="M10:AB10" si="35">$C$15*M13*10^9</f>
        <v>590.43416850197605</v>
      </c>
      <c r="N10" s="13"/>
      <c r="O10" s="13">
        <f>($C$15*O13*10^9)/2</f>
        <v>412.7180709915641</v>
      </c>
      <c r="P10" s="13"/>
      <c r="Q10" s="13">
        <f t="shared" ref="Q10:Z10" si="36">($C$15*Q13*10^9)/2</f>
        <v>438.26498030523726</v>
      </c>
      <c r="R10" s="13"/>
      <c r="S10" s="13">
        <f t="shared" ref="S10:Z10" si="37">($C$15*S13*10^9)/2</f>
        <v>495.69035556367749</v>
      </c>
      <c r="T10" s="13"/>
      <c r="U10" s="13">
        <f t="shared" ref="U10:Z10" si="38">($C$15*U13*10^9)/2</f>
        <v>549.75189021820916</v>
      </c>
      <c r="V10" s="13"/>
      <c r="W10" s="13">
        <f t="shared" ref="W10:Z10" si="39">($C$15*W13*10^9)/2</f>
        <v>583.63065064870523</v>
      </c>
      <c r="X10" s="13"/>
      <c r="Y10" s="13">
        <f t="shared" ref="Y10:Z10" si="40">($C$15*Y13*10^9)/2</f>
        <v>583.44013464642376</v>
      </c>
      <c r="Z10" s="13"/>
      <c r="AA10" s="13">
        <f>($C$15*AA13*10^9)/3</f>
        <v>440.56850158767452</v>
      </c>
      <c r="AB10" s="13"/>
      <c r="AC10" t="s">
        <v>20</v>
      </c>
    </row>
    <row r="11" spans="1:29" x14ac:dyDescent="0.25">
      <c r="B11" t="s">
        <v>14</v>
      </c>
      <c r="D11">
        <f>360-D4</f>
        <v>14</v>
      </c>
      <c r="F11">
        <f t="shared" ref="F11:AB11" si="41">360-F4</f>
        <v>15</v>
      </c>
      <c r="H11">
        <f t="shared" si="41"/>
        <v>17</v>
      </c>
      <c r="J11">
        <f t="shared" si="41"/>
        <v>18.5</v>
      </c>
      <c r="L11">
        <f t="shared" si="41"/>
        <v>20</v>
      </c>
      <c r="N11">
        <f t="shared" si="41"/>
        <v>20</v>
      </c>
      <c r="P11">
        <f t="shared" si="41"/>
        <v>28.5</v>
      </c>
      <c r="R11">
        <f t="shared" si="41"/>
        <v>30.5</v>
      </c>
      <c r="T11">
        <f t="shared" si="41"/>
        <v>35</v>
      </c>
      <c r="V11">
        <f t="shared" si="41"/>
        <v>39.5</v>
      </c>
      <c r="X11">
        <f t="shared" si="41"/>
        <v>42.5</v>
      </c>
      <c r="Z11">
        <f t="shared" si="41"/>
        <v>42.5</v>
      </c>
      <c r="AB11">
        <f t="shared" si="41"/>
        <v>50</v>
      </c>
    </row>
    <row r="12" spans="1:29" x14ac:dyDescent="0.25">
      <c r="A12" t="s">
        <v>18</v>
      </c>
      <c r="C12" s="12">
        <f>AVERAGE(C7:D7)</f>
        <v>0.23911010752322315</v>
      </c>
      <c r="D12" s="12"/>
      <c r="E12" s="12">
        <f t="shared" ref="E12:AB12" si="42">AVERAGE(E7:F7)</f>
        <v>0.25627251183450073</v>
      </c>
      <c r="F12" s="12"/>
      <c r="G12" s="12">
        <f t="shared" ref="G12:AB12" si="43">AVERAGE(G7:H7)</f>
        <v>0.291469985083053</v>
      </c>
      <c r="H12" s="12"/>
      <c r="I12" s="12">
        <f t="shared" ref="I12:AB12" si="44">AVERAGE(I7:J7)</f>
        <v>0.31706814744563655</v>
      </c>
      <c r="J12" s="12"/>
      <c r="K12" s="12">
        <f t="shared" ref="K12:AB12" si="45">AVERAGE(K7:L7)</f>
        <v>0.34339353032988434</v>
      </c>
      <c r="L12" s="12"/>
      <c r="M12" s="12">
        <f t="shared" ref="M12:AB12" si="46">AVERAGE(M7:N7)</f>
        <v>0.34324808622555147</v>
      </c>
      <c r="N12" s="12"/>
      <c r="O12" s="12">
        <f t="shared" ref="O12:AB12" si="47">AVERAGE(O7:P7)</f>
        <v>0.48985574339307514</v>
      </c>
      <c r="P12" s="12"/>
      <c r="Q12" s="12">
        <f t="shared" ref="Q12:AB12" si="48">AVERAGE(Q7:R7)</f>
        <v>0.52316244328530026</v>
      </c>
      <c r="R12" s="12"/>
      <c r="S12" s="12">
        <f t="shared" ref="S12:AB12" si="49">AVERAGE(S7:T7)</f>
        <v>0.60053870679038224</v>
      </c>
      <c r="T12" s="12"/>
      <c r="U12" s="12">
        <f t="shared" ref="U12:AB12" si="50">AVERAGE(U7:V7)</f>
        <v>0.67733319387813273</v>
      </c>
      <c r="V12" s="12"/>
      <c r="W12" s="12">
        <f t="shared" ref="W12:AB12" si="51">AVERAGE(W7:X7)</f>
        <v>0.72794774218596836</v>
      </c>
      <c r="X12" s="12"/>
      <c r="Y12" s="12">
        <f t="shared" ref="Y12:AB12" si="52">AVERAGE(Y7:Z7)</f>
        <v>0.72765685397730251</v>
      </c>
      <c r="Z12" s="12"/>
      <c r="AA12" s="12">
        <f t="shared" ref="AA12:AB12" si="53">AVERAGE(AA7:AB7)</f>
        <v>0.85317511601656149</v>
      </c>
      <c r="AB12" s="12"/>
      <c r="AC12" t="s">
        <v>18</v>
      </c>
    </row>
    <row r="13" spans="1:29" x14ac:dyDescent="0.25">
      <c r="A13" t="s">
        <v>19</v>
      </c>
      <c r="C13" s="12">
        <f>SIN(C12)</f>
        <v>0.23683814606561868</v>
      </c>
      <c r="D13" s="12"/>
      <c r="E13" s="12">
        <f t="shared" ref="E13" si="54">SIN(E12)</f>
        <v>0.25347656706888388</v>
      </c>
      <c r="F13" s="12"/>
      <c r="G13" s="12">
        <f t="shared" ref="G13" si="55">SIN(G12)</f>
        <v>0.28736051984971195</v>
      </c>
      <c r="H13" s="12"/>
      <c r="I13" s="12">
        <f t="shared" ref="I13" si="56">SIN(I12)</f>
        <v>0.31178219434967791</v>
      </c>
      <c r="J13" s="12"/>
      <c r="K13" s="12">
        <f t="shared" ref="K13" si="57">SIN(K12)</f>
        <v>0.33668443232658968</v>
      </c>
      <c r="L13" s="12"/>
      <c r="M13" s="12">
        <f t="shared" ref="M13" si="58">SIN(M12)</f>
        <v>0.33654747604612634</v>
      </c>
      <c r="N13" s="12"/>
      <c r="O13" s="12">
        <f t="shared" ref="O13" si="59">SIN(O12)</f>
        <v>0.47049860093038309</v>
      </c>
      <c r="P13" s="12"/>
      <c r="Q13" s="12">
        <f t="shared" ref="Q13" si="60">SIN(Q12)</f>
        <v>0.49962207754797044</v>
      </c>
      <c r="R13" s="12"/>
      <c r="S13" s="12">
        <f t="shared" ref="S13" si="61">SIN(S12)</f>
        <v>0.56508700534259237</v>
      </c>
      <c r="T13" s="12"/>
      <c r="U13" s="12">
        <f t="shared" ref="U13" si="62">SIN(U12)</f>
        <v>0.62671715484875834</v>
      </c>
      <c r="V13" s="12"/>
      <c r="W13" s="12">
        <f t="shared" ref="W13" si="63">SIN(W12)</f>
        <v>0.6653389417395239</v>
      </c>
      <c r="X13" s="12"/>
      <c r="Y13" s="12">
        <f t="shared" ref="Y13" si="64">SIN(Y12)</f>
        <v>0.66512175349692315</v>
      </c>
      <c r="Z13" s="12"/>
      <c r="AA13" s="12">
        <f t="shared" ref="AA13" si="65">SIN(AA12)</f>
        <v>0.75337213771492351</v>
      </c>
      <c r="AB13" s="12"/>
      <c r="AC13" t="s">
        <v>19</v>
      </c>
    </row>
    <row r="14" spans="1:29" x14ac:dyDescent="0.25">
      <c r="B14" t="s">
        <v>15</v>
      </c>
      <c r="C14" t="s">
        <v>16</v>
      </c>
    </row>
    <row r="15" spans="1:29" x14ac:dyDescent="0.25">
      <c r="B15">
        <v>570</v>
      </c>
      <c r="C15">
        <f>0.001/B15</f>
        <v>1.7543859649122807E-6</v>
      </c>
      <c r="F15" t="s">
        <v>17</v>
      </c>
    </row>
    <row r="16" spans="1:29" x14ac:dyDescent="0.25">
      <c r="C16" s="13">
        <f>ABS(C10-O10)</f>
        <v>2.7874484218019688</v>
      </c>
      <c r="D16" s="13"/>
      <c r="E16" s="13">
        <f t="shared" ref="E16" si="66">ABS(E10-Q10)</f>
        <v>6.4307513945590244</v>
      </c>
      <c r="F16" s="13"/>
      <c r="G16" s="13">
        <f t="shared" ref="G16" si="67">ABS(G10-S10)</f>
        <v>8.4509073305540028</v>
      </c>
      <c r="H16" s="13"/>
      <c r="I16" s="13">
        <f t="shared" ref="I16" si="68">ABS(I10-U10)</f>
        <v>2.7655843415811887</v>
      </c>
      <c r="J16" s="13"/>
      <c r="K16" s="13">
        <f t="shared" ref="K16" si="69">ABS(K10-W10)</f>
        <v>7.0437920295222511</v>
      </c>
      <c r="L16" s="13"/>
      <c r="M16" s="13">
        <f t="shared" ref="M16" si="70">ABS(M10-Y10)</f>
        <v>6.9940338555522885</v>
      </c>
      <c r="N16" s="13"/>
      <c r="O16" s="13" t="s">
        <v>21</v>
      </c>
      <c r="P16" s="13"/>
      <c r="Q16" s="13">
        <f>AVERAGE(C16:N16)</f>
        <v>5.7454195622617874</v>
      </c>
      <c r="R16" s="13"/>
      <c r="S16" s="13"/>
      <c r="T16" s="13"/>
      <c r="U16" s="13"/>
      <c r="V16" s="13"/>
      <c r="W16" s="13"/>
      <c r="X16" s="13"/>
      <c r="Y16" s="13"/>
      <c r="Z16" s="13"/>
      <c r="AA16" s="16"/>
      <c r="AB16" s="16"/>
    </row>
    <row r="17" spans="27:27" x14ac:dyDescent="0.25">
      <c r="AA17" s="15"/>
    </row>
  </sheetData>
  <mergeCells count="65">
    <mergeCell ref="AA13:AB13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U10:V10"/>
    <mergeCell ref="W10:X10"/>
    <mergeCell ref="Y10:Z10"/>
    <mergeCell ref="AA10:AB10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K10:L10"/>
    <mergeCell ref="M10:N10"/>
    <mergeCell ref="O10:P10"/>
    <mergeCell ref="Q10:R10"/>
    <mergeCell ref="S10:T10"/>
    <mergeCell ref="AA1:AB1"/>
    <mergeCell ref="O1:P1"/>
    <mergeCell ref="Q1:R1"/>
    <mergeCell ref="S1:T1"/>
    <mergeCell ref="U1:V1"/>
    <mergeCell ref="W1:X1"/>
    <mergeCell ref="Y1:Z1"/>
    <mergeCell ref="M1:N1"/>
    <mergeCell ref="C12:D12"/>
    <mergeCell ref="E12:F12"/>
    <mergeCell ref="G12:H12"/>
    <mergeCell ref="I12:J12"/>
    <mergeCell ref="K12:L12"/>
    <mergeCell ref="M12:N12"/>
    <mergeCell ref="G1:H1"/>
    <mergeCell ref="C1:D1"/>
    <mergeCell ref="E1:F1"/>
    <mergeCell ref="I1:J1"/>
    <mergeCell ref="K1:L1"/>
    <mergeCell ref="C10:D10"/>
    <mergeCell ref="E10:F10"/>
    <mergeCell ref="G10:H10"/>
    <mergeCell ref="I10:J10"/>
    <mergeCell ref="Y12:Z12"/>
    <mergeCell ref="AA12:AB12"/>
    <mergeCell ref="O12:P12"/>
    <mergeCell ref="Q12:R12"/>
    <mergeCell ref="S12:T12"/>
    <mergeCell ref="U12:V12"/>
    <mergeCell ref="W12:X1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2022-03-09T14:15:20Z</dcterms:created>
  <dcterms:modified xsi:type="dcterms:W3CDTF">2022-03-14T00:57:22Z</dcterms:modified>
</cp:coreProperties>
</file>