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rzychuCap\Downloads\"/>
    </mc:Choice>
  </mc:AlternateContent>
  <xr:revisionPtr revIDLastSave="0" documentId="13_ncr:1_{A85ED62E-3FF2-455F-AFF6-9207CCB27A1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rkusz2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8" i="1" l="1"/>
  <c r="G28" i="1"/>
  <c r="D28" i="1"/>
  <c r="E28" i="1"/>
  <c r="F28" i="1"/>
  <c r="H28" i="1"/>
  <c r="I28" i="1"/>
  <c r="J28" i="1"/>
  <c r="K28" i="1"/>
  <c r="L28" i="1"/>
  <c r="M28" i="1" s="1"/>
  <c r="O14" i="1"/>
  <c r="O15" i="1"/>
  <c r="O16" i="1"/>
  <c r="O17" i="1"/>
  <c r="O18" i="1"/>
  <c r="O13" i="1"/>
  <c r="N13" i="1" a="1"/>
  <c r="N14" i="1" s="1"/>
  <c r="M9" i="1"/>
  <c r="O8" i="1"/>
  <c r="N8" i="1"/>
  <c r="N10" i="1"/>
  <c r="M10" i="1"/>
  <c r="M8" i="1"/>
  <c r="N13" i="1" l="1"/>
  <c r="N18" i="1"/>
  <c r="N17" i="1"/>
  <c r="N16" i="1"/>
  <c r="N15" i="1"/>
</calcChain>
</file>

<file path=xl/sharedStrings.xml><?xml version="1.0" encoding="utf-8"?>
<sst xmlns="http://schemas.openxmlformats.org/spreadsheetml/2006/main" count="18" uniqueCount="18">
  <si>
    <t>odchylenie standardowe</t>
  </si>
  <si>
    <t>wariancja</t>
  </si>
  <si>
    <t>kurtoza</t>
  </si>
  <si>
    <t>Statystyka opisowa</t>
  </si>
  <si>
    <t>zmienna</t>
  </si>
  <si>
    <t>dawka</t>
  </si>
  <si>
    <t>Nważnych</t>
  </si>
  <si>
    <t>Średnia</t>
  </si>
  <si>
    <t>Mediana</t>
  </si>
  <si>
    <t>Moda</t>
  </si>
  <si>
    <t xml:space="preserve"> Liczność Mody</t>
  </si>
  <si>
    <t>Minimum</t>
  </si>
  <si>
    <t>Maksimum</t>
  </si>
  <si>
    <t>Dolny Kwartyl</t>
  </si>
  <si>
    <t>Górny Kwartyl</t>
  </si>
  <si>
    <t>Odchylenie Standardowe</t>
  </si>
  <si>
    <t>Współczynik zmienności</t>
  </si>
  <si>
    <t>Skośność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</si>
</sst>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vertical="center"/>
    </xf>
    <xf numFmtId="0" fontId="0" fillId="0" borderId="1" xfId="0" applyBorder="1"/>
    <xf numFmtId="0" fontId="0" fillId="0" borderId="1" xfId="0" applyBorder="1"/>
  </cellXfs>
  <cellStyles count="2">
    <cellStyle name="Normalny" xfId="0" builtinId="0"/>
    <cellStyle name="Normalny_Arkusz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Dawka Promieniowania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Arkusz1!$O$13:$O$18</c:f>
              <c:strCache>
                <c:ptCount val="6"/>
                <c:pt idx="0">
                  <c:v>3-6</c:v>
                </c:pt>
                <c:pt idx="1">
                  <c:v>6-9</c:v>
                </c:pt>
                <c:pt idx="2">
                  <c:v>9-12</c:v>
                </c:pt>
                <c:pt idx="3">
                  <c:v>12-15</c:v>
                </c:pt>
                <c:pt idx="4">
                  <c:v>15-18</c:v>
                </c:pt>
                <c:pt idx="5">
                  <c:v>18-21</c:v>
                </c:pt>
              </c:strCache>
            </c:strRef>
          </c:cat>
          <c:val>
            <c:numRef>
              <c:f>Arkusz1!$N$13:$N$18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8</c:v>
                </c:pt>
                <c:pt idx="3">
                  <c:v>12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99-4BA1-9AE1-C102EC190D3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56188640"/>
        <c:axId val="456182368"/>
      </c:barChart>
      <c:catAx>
        <c:axId val="45618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6182368"/>
        <c:crosses val="autoZero"/>
        <c:auto val="1"/>
        <c:lblAlgn val="ctr"/>
        <c:lblOffset val="100"/>
        <c:noMultiLvlLbl val="0"/>
      </c:catAx>
      <c:valAx>
        <c:axId val="45618236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accent1">
                  <a:alpha val="97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56188640"/>
        <c:crosses val="autoZero"/>
        <c:crossBetween val="between"/>
      </c:valAx>
      <c:spPr>
        <a:solidFill>
          <a:schemeClr val="bg1">
            <a:alpha val="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499109</xdr:colOff>
      <xdr:row>1</xdr:row>
      <xdr:rowOff>116206</xdr:rowOff>
    </xdr:from>
    <xdr:to>
      <xdr:col>9</xdr:col>
      <xdr:colOff>146685</xdr:colOff>
      <xdr:row>21</xdr:row>
      <xdr:rowOff>159068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888C-AA42-4B74-823F-5C17B2A0A3C6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>
      <selection activeCell="K22" sqref="K22"/>
    </sheetView>
  </sheetViews>
  <sheetFormatPr defaultRowHeight="14.4" x14ac:dyDescent="0.3"/>
  <cols>
    <col min="3" max="3" width="24.6640625" customWidth="1"/>
    <col min="4" max="4" width="18.33203125" customWidth="1"/>
    <col min="5" max="5" width="14" customWidth="1"/>
    <col min="7" max="7" width="15.77734375" customWidth="1"/>
    <col min="9" max="9" width="12.109375" customWidth="1"/>
    <col min="10" max="10" width="13.5546875" customWidth="1"/>
    <col min="11" max="11" width="16.5546875" customWidth="1"/>
    <col min="12" max="12" width="21.88671875" customWidth="1"/>
    <col min="13" max="13" width="22.21875" customWidth="1"/>
    <col min="14" max="14" width="23.5546875" customWidth="1"/>
  </cols>
  <sheetData>
    <row r="1" spans="1:15" x14ac:dyDescent="0.3">
      <c r="A1" s="1">
        <v>14</v>
      </c>
    </row>
    <row r="2" spans="1:15" x14ac:dyDescent="0.3">
      <c r="A2" s="1">
        <v>15</v>
      </c>
    </row>
    <row r="3" spans="1:15" x14ac:dyDescent="0.3">
      <c r="A3" s="1">
        <v>13</v>
      </c>
    </row>
    <row r="4" spans="1:15" x14ac:dyDescent="0.3">
      <c r="A4" s="1">
        <v>12</v>
      </c>
    </row>
    <row r="5" spans="1:15" x14ac:dyDescent="0.3">
      <c r="A5" s="1">
        <v>21</v>
      </c>
    </row>
    <row r="6" spans="1:15" x14ac:dyDescent="0.3">
      <c r="A6" s="1">
        <v>15</v>
      </c>
    </row>
    <row r="7" spans="1:15" x14ac:dyDescent="0.3">
      <c r="A7" s="1">
        <v>17</v>
      </c>
    </row>
    <row r="8" spans="1:15" x14ac:dyDescent="0.3">
      <c r="A8" s="1">
        <v>20</v>
      </c>
      <c r="L8" t="s">
        <v>0</v>
      </c>
      <c r="M8">
        <f>STDEV(A1:A32)</f>
        <v>3.8557665235165586</v>
      </c>
      <c r="N8">
        <f>STDEVPA(A1:A32)</f>
        <v>3.7950419958150663</v>
      </c>
      <c r="O8">
        <f>_xlfn.STDEV.S(A1:A32)</f>
        <v>3.8557665235165586</v>
      </c>
    </row>
    <row r="9" spans="1:15" x14ac:dyDescent="0.3">
      <c r="A9" s="1">
        <v>7</v>
      </c>
      <c r="L9" t="s">
        <v>2</v>
      </c>
      <c r="M9">
        <f>KURT(A1:A32)</f>
        <v>0.51632803564174878</v>
      </c>
    </row>
    <row r="10" spans="1:15" x14ac:dyDescent="0.3">
      <c r="A10" s="1">
        <v>12</v>
      </c>
      <c r="L10" t="s">
        <v>1</v>
      </c>
      <c r="M10">
        <f>_xlfn.VAR.P(A1:A32)</f>
        <v>14.40234375</v>
      </c>
      <c r="N10">
        <f>_xlfn.VAR.S(A1:A32)</f>
        <v>14.866935483870968</v>
      </c>
    </row>
    <row r="11" spans="1:15" x14ac:dyDescent="0.3">
      <c r="A11" s="1">
        <v>5</v>
      </c>
    </row>
    <row r="12" spans="1:15" x14ac:dyDescent="0.3">
      <c r="A12" s="1">
        <v>9</v>
      </c>
    </row>
    <row r="13" spans="1:15" x14ac:dyDescent="0.3">
      <c r="A13" s="1">
        <v>12</v>
      </c>
      <c r="L13">
        <v>3</v>
      </c>
      <c r="M13">
        <v>6</v>
      </c>
      <c r="N13">
        <f t="array" ref="N13:N18">FREQUENCY(A1:A32,M13:M18)</f>
        <v>2</v>
      </c>
      <c r="O13" t="str">
        <f>L13&amp;"-"&amp;M13</f>
        <v>3-6</v>
      </c>
    </row>
    <row r="14" spans="1:15" x14ac:dyDescent="0.3">
      <c r="A14" s="1">
        <v>13</v>
      </c>
      <c r="L14">
        <v>6</v>
      </c>
      <c r="M14">
        <v>9</v>
      </c>
      <c r="N14">
        <v>3</v>
      </c>
      <c r="O14" t="str">
        <f t="shared" ref="O14:O18" si="0">L14&amp;"-"&amp;M14</f>
        <v>6-9</v>
      </c>
    </row>
    <row r="15" spans="1:15" x14ac:dyDescent="0.3">
      <c r="A15" s="1">
        <v>19</v>
      </c>
      <c r="L15">
        <v>9</v>
      </c>
      <c r="M15">
        <v>12</v>
      </c>
      <c r="N15">
        <v>8</v>
      </c>
      <c r="O15" t="str">
        <f t="shared" si="0"/>
        <v>9-12</v>
      </c>
    </row>
    <row r="16" spans="1:15" x14ac:dyDescent="0.3">
      <c r="A16" s="1">
        <v>4</v>
      </c>
      <c r="L16">
        <v>12</v>
      </c>
      <c r="M16">
        <v>15</v>
      </c>
      <c r="N16">
        <v>12</v>
      </c>
      <c r="O16" t="str">
        <f t="shared" si="0"/>
        <v>12-15</v>
      </c>
    </row>
    <row r="17" spans="1:15" x14ac:dyDescent="0.3">
      <c r="A17" s="1">
        <v>10</v>
      </c>
      <c r="L17">
        <v>15</v>
      </c>
      <c r="M17">
        <v>18</v>
      </c>
      <c r="N17">
        <v>4</v>
      </c>
      <c r="O17" t="str">
        <f t="shared" si="0"/>
        <v>15-18</v>
      </c>
    </row>
    <row r="18" spans="1:15" x14ac:dyDescent="0.3">
      <c r="A18" s="1">
        <v>11</v>
      </c>
      <c r="L18">
        <v>18</v>
      </c>
      <c r="M18">
        <v>21</v>
      </c>
      <c r="N18">
        <v>3</v>
      </c>
      <c r="O18" t="str">
        <f t="shared" si="0"/>
        <v>18-21</v>
      </c>
    </row>
    <row r="19" spans="1:15" x14ac:dyDescent="0.3">
      <c r="A19" s="1">
        <v>14</v>
      </c>
    </row>
    <row r="20" spans="1:15" x14ac:dyDescent="0.3">
      <c r="A20" s="1">
        <v>9</v>
      </c>
    </row>
    <row r="21" spans="1:15" x14ac:dyDescent="0.3">
      <c r="A21" s="1">
        <v>12</v>
      </c>
    </row>
    <row r="22" spans="1:15" x14ac:dyDescent="0.3">
      <c r="A22" s="1">
        <v>11</v>
      </c>
    </row>
    <row r="23" spans="1:15" x14ac:dyDescent="0.3">
      <c r="A23" s="1">
        <v>15</v>
      </c>
    </row>
    <row r="24" spans="1:15" x14ac:dyDescent="0.3">
      <c r="A24" s="1">
        <v>14</v>
      </c>
    </row>
    <row r="25" spans="1:15" x14ac:dyDescent="0.3">
      <c r="A25" s="1">
        <v>17</v>
      </c>
    </row>
    <row r="26" spans="1:15" x14ac:dyDescent="0.3">
      <c r="A26" s="1">
        <v>13</v>
      </c>
      <c r="B26" s="2"/>
      <c r="C26" s="3" t="s">
        <v>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2"/>
    </row>
    <row r="27" spans="1:15" x14ac:dyDescent="0.3">
      <c r="A27" s="1">
        <v>15</v>
      </c>
      <c r="B27" s="2" t="s">
        <v>4</v>
      </c>
      <c r="C27" s="2" t="s">
        <v>6</v>
      </c>
      <c r="D27" s="2" t="s">
        <v>7</v>
      </c>
      <c r="E27" s="2" t="s">
        <v>8</v>
      </c>
      <c r="F27" s="2" t="s">
        <v>9</v>
      </c>
      <c r="G27" s="2" t="s">
        <v>10</v>
      </c>
      <c r="H27" s="2" t="s">
        <v>11</v>
      </c>
      <c r="I27" s="2" t="s">
        <v>12</v>
      </c>
      <c r="J27" s="2" t="s">
        <v>13</v>
      </c>
      <c r="K27" s="2" t="s">
        <v>14</v>
      </c>
      <c r="L27" s="2" t="s">
        <v>15</v>
      </c>
      <c r="M27" s="2" t="s">
        <v>16</v>
      </c>
      <c r="N27" s="2" t="s">
        <v>17</v>
      </c>
    </row>
    <row r="28" spans="1:15" x14ac:dyDescent="0.3">
      <c r="A28" s="1">
        <v>16</v>
      </c>
      <c r="B28" s="2" t="s">
        <v>5</v>
      </c>
      <c r="C28" s="2">
        <v>32</v>
      </c>
      <c r="D28" s="2">
        <f>AVERAGE(A1:A32)</f>
        <v>13.1875</v>
      </c>
      <c r="E28" s="2">
        <f>MEDIAN(A1:A32)</f>
        <v>13.5</v>
      </c>
      <c r="F28" s="2">
        <f>MODE(A1:A32)</f>
        <v>14</v>
      </c>
      <c r="G28" s="2">
        <f>COUNTIF(A1:A32,F28)</f>
        <v>5</v>
      </c>
      <c r="H28" s="2">
        <f>MIN(A1:A32)</f>
        <v>4</v>
      </c>
      <c r="I28" s="2">
        <f>MAX(A1:A32)</f>
        <v>21</v>
      </c>
      <c r="J28" s="2">
        <f>QUARTILE(A1:A32,1)</f>
        <v>11.75</v>
      </c>
      <c r="K28" s="2">
        <f>QUARTILE(A1:A32,3)</f>
        <v>15</v>
      </c>
      <c r="L28" s="2">
        <f>STDEV(A1:A32)</f>
        <v>3.8557665235165586</v>
      </c>
      <c r="M28" s="2">
        <f>(L28/D28)*100</f>
        <v>29.238039988751158</v>
      </c>
      <c r="N28" s="2">
        <f>SKEW(A1:A32)</f>
        <v>-0.33941532955235348</v>
      </c>
    </row>
    <row r="29" spans="1:15" x14ac:dyDescent="0.3">
      <c r="A29" s="1">
        <v>12</v>
      </c>
    </row>
    <row r="30" spans="1:15" x14ac:dyDescent="0.3">
      <c r="A30" s="1">
        <v>14</v>
      </c>
    </row>
    <row r="31" spans="1:15" x14ac:dyDescent="0.3">
      <c r="A31" s="1">
        <v>17</v>
      </c>
    </row>
    <row r="32" spans="1:15" x14ac:dyDescent="0.3">
      <c r="A32" s="1">
        <v>14</v>
      </c>
    </row>
  </sheetData>
  <mergeCells count="1">
    <mergeCell ref="C26:M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KrzychuCap</cp:lastModifiedBy>
  <dcterms:created xsi:type="dcterms:W3CDTF">2022-12-12T08:15:58Z</dcterms:created>
  <dcterms:modified xsi:type="dcterms:W3CDTF">2022-12-18T22:51:13Z</dcterms:modified>
</cp:coreProperties>
</file>