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tudia\eksploracja-danych\zj0\"/>
    </mc:Choice>
  </mc:AlternateContent>
  <xr:revisionPtr revIDLastSave="0" documentId="13_ncr:1_{DDEFC74E-328A-472F-8423-E49E93FBFB70}" xr6:coauthVersionLast="47" xr6:coauthVersionMax="47" xr10:uidLastSave="{00000000-0000-0000-0000-000000000000}"/>
  <bookViews>
    <workbookView xWindow="1275" yWindow="-120" windowWidth="27645" windowHeight="16440" activeTab="4" xr2:uid="{B8D172CD-165F-48FE-B5B7-1353EFC5FE99}"/>
  </bookViews>
  <sheets>
    <sheet name="Zadanie 1" sheetId="1" r:id="rId1"/>
    <sheet name="Zadanie 2" sheetId="2" r:id="rId2"/>
    <sheet name="Przykład do zadania 3" sheetId="3" r:id="rId3"/>
    <sheet name="Zadanie 3" sheetId="6" r:id="rId4"/>
    <sheet name="Zadanie 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4" l="1"/>
  <c r="F31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6" i="4"/>
  <c r="J7" i="2"/>
  <c r="K7" i="2" s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I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7" i="2"/>
  <c r="G31" i="4" l="1"/>
</calcChain>
</file>

<file path=xl/sharedStrings.xml><?xml version="1.0" encoding="utf-8"?>
<sst xmlns="http://schemas.openxmlformats.org/spreadsheetml/2006/main" count="467" uniqueCount="100">
  <si>
    <t>Zadanie 1 - podstawowe formatowanie danych</t>
  </si>
  <si>
    <t>Sformatuj dane w kolumnie B zgodnie z podanym rodzajem formatowania podanym w kolumnie A.</t>
  </si>
  <si>
    <t>Rodzaj formatowania</t>
  </si>
  <si>
    <t>Dane do sformatowania</t>
  </si>
  <si>
    <t>Liczba z trzema miejscami po przecinku</t>
  </si>
  <si>
    <t>Liczba w formacie walutowym</t>
  </si>
  <si>
    <t>Liczba w formacie procentowym</t>
  </si>
  <si>
    <t>Liczba w formacie naukowym</t>
  </si>
  <si>
    <t>NIP</t>
  </si>
  <si>
    <t>PESEL</t>
  </si>
  <si>
    <t>Kod pocztowy</t>
  </si>
  <si>
    <t>Data tylko miesiąc słownie i rok</t>
  </si>
  <si>
    <t>Zadanie 4</t>
  </si>
  <si>
    <t>1. Uzupełnij kolumny H oraz I wartościami zgodnymi z nagłówkiem.
2. W kolumnie J wylicz wiek w chwili zatrudnienia w zaokrągleniu do liczby całkowitej. 
3. Uzupełnij kolumnę K tekstem łącząc dane według przykładu: "ksiegowy  Adam Kowalski zarabia 7133,00 zł i podjął zatrudnienie mając  w przyliżeniu 32 lata". Poszczególne dane pobierz z odpowiedniej komórki.</t>
  </si>
  <si>
    <t>Imię</t>
  </si>
  <si>
    <t>Nazwisko</t>
  </si>
  <si>
    <t>Nazwa stanowiska</t>
  </si>
  <si>
    <t>Płeć</t>
  </si>
  <si>
    <t>Płaca</t>
  </si>
  <si>
    <t>Data urodzenia</t>
  </si>
  <si>
    <t>Data zatrudnienia</t>
  </si>
  <si>
    <t>IMIĘ WIELKIMI LITERAMI</t>
  </si>
  <si>
    <t>INICJAŁY</t>
  </si>
  <si>
    <t>WIEK</t>
  </si>
  <si>
    <t xml:space="preserve">TEKST POŁĄCZONY </t>
  </si>
  <si>
    <t>Adam</t>
  </si>
  <si>
    <t>Kowalski</t>
  </si>
  <si>
    <t>księgowy</t>
  </si>
  <si>
    <t>M</t>
  </si>
  <si>
    <t>Marek</t>
  </si>
  <si>
    <t>Nowak</t>
  </si>
  <si>
    <t>Ewa</t>
  </si>
  <si>
    <t>Zielińska</t>
  </si>
  <si>
    <t>K</t>
  </si>
  <si>
    <t>Jerzy</t>
  </si>
  <si>
    <t>specjalista</t>
  </si>
  <si>
    <t>Kwiatkowski</t>
  </si>
  <si>
    <t>Piotr</t>
  </si>
  <si>
    <t>Anna</t>
  </si>
  <si>
    <t>Kowalska</t>
  </si>
  <si>
    <t>inspektor</t>
  </si>
  <si>
    <t>Zbig</t>
  </si>
  <si>
    <t>Brzezina</t>
  </si>
  <si>
    <t>Henryk</t>
  </si>
  <si>
    <t>Tymiński</t>
  </si>
  <si>
    <t>Jan</t>
  </si>
  <si>
    <t>Krystyna</t>
  </si>
  <si>
    <t>Bugaj</t>
  </si>
  <si>
    <t>Bogusz</t>
  </si>
  <si>
    <t>Bilski</t>
  </si>
  <si>
    <t>Maria</t>
  </si>
  <si>
    <t>Piotrowska</t>
  </si>
  <si>
    <t>kasjer</t>
  </si>
  <si>
    <t>Jaroszy</t>
  </si>
  <si>
    <t>wartownik</t>
  </si>
  <si>
    <t>Bożena</t>
  </si>
  <si>
    <t>Wojdat</t>
  </si>
  <si>
    <t>sekretarka</t>
  </si>
  <si>
    <t>Bogucki</t>
  </si>
  <si>
    <t>administrator systemu</t>
  </si>
  <si>
    <t>Piotrowski</t>
  </si>
  <si>
    <t>Jaroszewski</t>
  </si>
  <si>
    <t>Zbigniew</t>
  </si>
  <si>
    <t>Kwiatek</t>
  </si>
  <si>
    <t>Milczek</t>
  </si>
  <si>
    <t>Hanna</t>
  </si>
  <si>
    <t>Malarska</t>
  </si>
  <si>
    <t>Brzezicki</t>
  </si>
  <si>
    <t>Kowal</t>
  </si>
  <si>
    <t>Nowakowska</t>
  </si>
  <si>
    <t>Zieliński</t>
  </si>
  <si>
    <t>Malinowski</t>
  </si>
  <si>
    <t>Zaproponuj kilka (minimum 3) różnych formatowań warunkowych poniżych danych. Możesz skopiować dane potrzebną ilość razy do kolejnych kolumn. Opisz cel zaproponowanego formatowania.</t>
  </si>
  <si>
    <t>2014.06</t>
  </si>
  <si>
    <t>SMALL</t>
  </si>
  <si>
    <t>Standard</t>
  </si>
  <si>
    <t>BIG</t>
  </si>
  <si>
    <t>Premium</t>
  </si>
  <si>
    <t>2014.05</t>
  </si>
  <si>
    <t>Low-end</t>
  </si>
  <si>
    <t>2014.07</t>
  </si>
  <si>
    <t>1. Uzupełnij tabelę z wartościami sprzedanych towarów wykorzystując adresowanie bezwzględne.
2. Dodaj 5 wierszy do tabeli. W dodanych wierszach, w kolumnach z ilością lodów ustaw sprawdzanie poprawności danych tak, aby 
a) nie można było wprowadzić ujemnej ilości lodów Sopel i Melba
b) ilość lodów Rożek można wybrać tylko z listy wartości 1, 3 ,4, 5, 10  (listę utwórz wcześniej w arkuszu bieżącym)</t>
  </si>
  <si>
    <t>Lp.</t>
  </si>
  <si>
    <t>Godz.</t>
  </si>
  <si>
    <t>Ilość lodów</t>
  </si>
  <si>
    <t>Wartość sprzedanych lodów</t>
  </si>
  <si>
    <t>Rodzaj lodów</t>
  </si>
  <si>
    <t>Cena za szt.</t>
  </si>
  <si>
    <t>Sopel</t>
  </si>
  <si>
    <t>Melba</t>
  </si>
  <si>
    <t>Rożek</t>
  </si>
  <si>
    <t>Razem</t>
  </si>
  <si>
    <t>Zadanie 3</t>
  </si>
  <si>
    <t>Przykład do zadania 3</t>
  </si>
  <si>
    <t>Zadanie 2</t>
  </si>
  <si>
    <t>Wyróżnij elementy SMALL oraz Standard oraz dodaj pasek danych dla ostatniej kolumny.</t>
  </si>
  <si>
    <t>wieksze niż 100</t>
  </si>
  <si>
    <t>rowne 1</t>
  </si>
  <si>
    <t>tekst premium</t>
  </si>
  <si>
    <t>wyroznione 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</si>
</sst>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-* #,##0.00\ &quot;zł&quot;_-;\-* #,##0.00\ &quot;zł&quot;_-;_-* &quot;-&quot;??\ &quot;zł&quot;_-;_-@_-"/>
    <numFmt numFmtId="165" formatCode="0.000000000000"/>
    <numFmt numFmtId="166" formatCode="0.0000000000"/>
    <numFmt numFmtId="167" formatCode="_-* #,##0\ &quot;zł&quot;_-;\-* #,##0\ &quot;zł&quot;_-;_-* &quot;-&quot;??\ &quot;zł&quot;_-;_-@_-"/>
    <numFmt numFmtId="168" formatCode="0.0000000"/>
    <numFmt numFmtId="169" formatCode="0.0000"/>
    <numFmt numFmtId="170" formatCode="0.000000000000000"/>
    <numFmt numFmtId="171" formatCode="0.00000"/>
    <numFmt numFmtId="172" formatCode="0.000"/>
    <numFmt numFmtId="173" formatCode="#,##0.00\ &quot;zł&quot;"/>
    <numFmt numFmtId="174" formatCode="000\-000\-00\-00"/>
    <numFmt numFmtId="175" formatCode="00000000000"/>
    <numFmt numFmtId="176" formatCode="00\-000"/>
    <numFmt numFmtId="177" formatCode="[$-415]mmmm\ yy;@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b/>
      <sz val="18"/>
      <name val="Arial CE"/>
      <charset val="238"/>
    </font>
    <font>
      <b/>
      <sz val="18"/>
      <name val="Arial"/>
      <family val="2"/>
      <charset val="238"/>
    </font>
    <font>
      <sz val="12"/>
      <name val="Arial CE"/>
      <charset val="238"/>
    </font>
    <font>
      <sz val="12"/>
      <name val="Arial"/>
      <family val="2"/>
      <charset val="238"/>
    </font>
    <font>
      <b/>
      <sz val="10"/>
      <name val="Arial CE"/>
      <charset val="238"/>
    </font>
    <font>
      <sz val="10"/>
      <name val="Arial CE"/>
      <family val="2"/>
      <charset val="238"/>
    </font>
    <font>
      <b/>
      <sz val="10"/>
      <color indexed="10"/>
      <name val="Arial CE"/>
      <family val="2"/>
      <charset val="238"/>
    </font>
    <font>
      <sz val="10"/>
      <name val="Arial"/>
      <family val="2"/>
      <charset val="238"/>
    </font>
    <font>
      <sz val="11"/>
      <color indexed="8"/>
      <name val="Verdana"/>
      <family val="2"/>
      <charset val="238"/>
    </font>
    <font>
      <b/>
      <sz val="10"/>
      <color indexed="8"/>
      <name val="Verdana"/>
      <family val="2"/>
      <charset val="238"/>
    </font>
    <font>
      <b/>
      <sz val="10"/>
      <name val="Verdana"/>
      <family val="2"/>
      <charset val="238"/>
    </font>
    <font>
      <sz val="10"/>
      <color indexed="8"/>
      <name val="Verdana"/>
      <family val="2"/>
      <charset val="238"/>
    </font>
    <font>
      <sz val="10"/>
      <name val="Verdana"/>
      <family val="2"/>
      <charset val="238"/>
    </font>
    <font>
      <sz val="10"/>
      <color theme="1"/>
      <name val="Arial"/>
      <family val="2"/>
      <charset val="238"/>
    </font>
    <font>
      <sz val="14"/>
      <name val="Arial CE"/>
      <family val="2"/>
      <charset val="238"/>
    </font>
    <font>
      <sz val="12"/>
      <name val="Arial CE"/>
      <family val="2"/>
      <charset val="238"/>
    </font>
    <font>
      <sz val="8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1" fillId="0" borderId="0"/>
    <xf numFmtId="164" fontId="10" fillId="0" borderId="0" applyFill="0" applyBorder="0" applyAlignment="0" applyProtection="0"/>
    <xf numFmtId="0" fontId="16" fillId="0" borderId="0"/>
  </cellStyleXfs>
  <cellXfs count="97">
    <xf numFmtId="0" fontId="0" fillId="0" borderId="0" xfId="0"/>
    <xf numFmtId="0" fontId="7" fillId="0" borderId="0" xfId="3" applyFont="1"/>
    <xf numFmtId="165" fontId="2" fillId="0" borderId="0" xfId="3" applyNumberFormat="1"/>
    <xf numFmtId="0" fontId="2" fillId="0" borderId="0" xfId="3"/>
    <xf numFmtId="165" fontId="8" fillId="0" borderId="0" xfId="3" applyNumberFormat="1" applyFont="1"/>
    <xf numFmtId="165" fontId="9" fillId="0" borderId="0" xfId="3" applyNumberFormat="1" applyFont="1"/>
    <xf numFmtId="164" fontId="8" fillId="0" borderId="0" xfId="1" applyFont="1"/>
    <xf numFmtId="166" fontId="8" fillId="0" borderId="0" xfId="3" applyNumberFormat="1" applyFont="1"/>
    <xf numFmtId="167" fontId="8" fillId="0" borderId="0" xfId="1" applyNumberFormat="1" applyFont="1"/>
    <xf numFmtId="166" fontId="8" fillId="0" borderId="0" xfId="1" applyNumberFormat="1" applyFont="1"/>
    <xf numFmtId="10" fontId="8" fillId="0" borderId="0" xfId="2" applyNumberFormat="1" applyFont="1"/>
    <xf numFmtId="168" fontId="8" fillId="0" borderId="0" xfId="2" applyNumberFormat="1" applyFont="1"/>
    <xf numFmtId="169" fontId="8" fillId="0" borderId="0" xfId="3" applyNumberFormat="1" applyFont="1"/>
    <xf numFmtId="170" fontId="8" fillId="0" borderId="0" xfId="3" applyNumberFormat="1" applyFont="1"/>
    <xf numFmtId="171" fontId="2" fillId="0" borderId="0" xfId="3" applyNumberFormat="1"/>
    <xf numFmtId="1" fontId="2" fillId="0" borderId="0" xfId="3" applyNumberFormat="1"/>
    <xf numFmtId="0" fontId="11" fillId="0" borderId="0" xfId="4"/>
    <xf numFmtId="0" fontId="12" fillId="0" borderId="1" xfId="4" applyFont="1" applyBorder="1" applyAlignment="1">
      <alignment horizontal="left" wrapText="1"/>
    </xf>
    <xf numFmtId="0" fontId="12" fillId="0" borderId="2" xfId="4" applyFont="1" applyBorder="1" applyAlignment="1">
      <alignment horizontal="left" wrapText="1"/>
    </xf>
    <xf numFmtId="0" fontId="13" fillId="0" borderId="2" xfId="4" applyFont="1" applyBorder="1" applyAlignment="1">
      <alignment wrapText="1"/>
    </xf>
    <xf numFmtId="0" fontId="13" fillId="3" borderId="2" xfId="4" applyFont="1" applyFill="1" applyBorder="1" applyAlignment="1">
      <alignment wrapText="1"/>
    </xf>
    <xf numFmtId="0" fontId="12" fillId="4" borderId="2" xfId="4" applyFont="1" applyFill="1" applyBorder="1" applyAlignment="1">
      <alignment wrapText="1"/>
    </xf>
    <xf numFmtId="0" fontId="12" fillId="5" borderId="3" xfId="4" applyFont="1" applyFill="1" applyBorder="1" applyAlignment="1">
      <alignment wrapText="1"/>
    </xf>
    <xf numFmtId="0" fontId="12" fillId="6" borderId="4" xfId="4" applyFont="1" applyFill="1" applyBorder="1" applyAlignment="1">
      <alignment wrapText="1"/>
    </xf>
    <xf numFmtId="0" fontId="14" fillId="0" borderId="5" xfId="4" applyFont="1" applyBorder="1" applyAlignment="1">
      <alignment horizontal="left"/>
    </xf>
    <xf numFmtId="0" fontId="14" fillId="0" borderId="6" xfId="4" applyFont="1" applyBorder="1" applyAlignment="1">
      <alignment horizontal="left"/>
    </xf>
    <xf numFmtId="0" fontId="15" fillId="0" borderId="6" xfId="4" applyFont="1" applyBorder="1"/>
    <xf numFmtId="164" fontId="15" fillId="0" borderId="6" xfId="5" applyFont="1" applyBorder="1"/>
    <xf numFmtId="14" fontId="15" fillId="0" borderId="6" xfId="4" applyNumberFormat="1" applyFont="1" applyBorder="1"/>
    <xf numFmtId="0" fontId="14" fillId="3" borderId="6" xfId="4" applyFont="1" applyFill="1" applyBorder="1"/>
    <xf numFmtId="0" fontId="14" fillId="4" borderId="6" xfId="4" applyFont="1" applyFill="1" applyBorder="1"/>
    <xf numFmtId="0" fontId="14" fillId="5" borderId="7" xfId="4" applyFont="1" applyFill="1" applyBorder="1"/>
    <xf numFmtId="0" fontId="14" fillId="6" borderId="8" xfId="4" applyFont="1" applyFill="1" applyBorder="1"/>
    <xf numFmtId="0" fontId="14" fillId="0" borderId="9" xfId="4" applyFont="1" applyBorder="1" applyAlignment="1">
      <alignment horizontal="left"/>
    </xf>
    <xf numFmtId="0" fontId="14" fillId="0" borderId="10" xfId="4" applyFont="1" applyBorder="1" applyAlignment="1">
      <alignment horizontal="left"/>
    </xf>
    <xf numFmtId="0" fontId="15" fillId="0" borderId="10" xfId="4" applyFont="1" applyBorder="1"/>
    <xf numFmtId="164" fontId="15" fillId="0" borderId="10" xfId="5" applyFont="1" applyBorder="1"/>
    <xf numFmtId="14" fontId="15" fillId="0" borderId="10" xfId="4" applyNumberFormat="1" applyFont="1" applyBorder="1"/>
    <xf numFmtId="0" fontId="14" fillId="0" borderId="12" xfId="4" applyFont="1" applyBorder="1" applyAlignment="1">
      <alignment horizontal="left"/>
    </xf>
    <xf numFmtId="0" fontId="14" fillId="0" borderId="13" xfId="4" applyFont="1" applyBorder="1" applyAlignment="1">
      <alignment horizontal="left"/>
    </xf>
    <xf numFmtId="0" fontId="15" fillId="0" borderId="13" xfId="4" applyFont="1" applyBorder="1"/>
    <xf numFmtId="164" fontId="15" fillId="0" borderId="13" xfId="5" applyFont="1" applyBorder="1"/>
    <xf numFmtId="14" fontId="15" fillId="0" borderId="13" xfId="4" applyNumberFormat="1" applyFont="1" applyBorder="1"/>
    <xf numFmtId="49" fontId="16" fillId="0" borderId="0" xfId="6" applyNumberFormat="1"/>
    <xf numFmtId="0" fontId="16" fillId="0" borderId="0" xfId="6"/>
    <xf numFmtId="0" fontId="5" fillId="8" borderId="10" xfId="3" applyFont="1" applyFill="1" applyBorder="1"/>
    <xf numFmtId="0" fontId="18" fillId="7" borderId="23" xfId="3" applyFont="1" applyFill="1" applyBorder="1" applyAlignment="1">
      <alignment horizontal="center" vertical="center"/>
    </xf>
    <xf numFmtId="0" fontId="18" fillId="7" borderId="13" xfId="3" applyFont="1" applyFill="1" applyBorder="1" applyAlignment="1">
      <alignment horizontal="center" vertical="center"/>
    </xf>
    <xf numFmtId="0" fontId="18" fillId="7" borderId="14" xfId="3" applyFont="1" applyFill="1" applyBorder="1" applyAlignment="1">
      <alignment horizontal="center" vertical="center"/>
    </xf>
    <xf numFmtId="0" fontId="18" fillId="0" borderId="10" xfId="3" applyFont="1" applyBorder="1" applyAlignment="1">
      <alignment horizontal="center" vertical="center"/>
    </xf>
    <xf numFmtId="164" fontId="6" fillId="0" borderId="10" xfId="5" applyFont="1" applyBorder="1" applyAlignment="1">
      <alignment horizontal="center" vertical="center"/>
    </xf>
    <xf numFmtId="0" fontId="2" fillId="0" borderId="24" xfId="2" applyNumberFormat="1" applyFont="1" applyBorder="1"/>
    <xf numFmtId="18" fontId="10" fillId="0" borderId="24" xfId="5" applyNumberFormat="1" applyBorder="1" applyAlignment="1">
      <alignment horizontal="center"/>
    </xf>
    <xf numFmtId="0" fontId="2" fillId="0" borderId="25" xfId="3" applyBorder="1"/>
    <xf numFmtId="0" fontId="2" fillId="0" borderId="6" xfId="3" applyBorder="1"/>
    <xf numFmtId="0" fontId="2" fillId="0" borderId="8" xfId="3" applyBorder="1"/>
    <xf numFmtId="164" fontId="2" fillId="0" borderId="25" xfId="3" applyNumberFormat="1" applyBorder="1"/>
    <xf numFmtId="0" fontId="2" fillId="0" borderId="26" xfId="2" applyNumberFormat="1" applyFont="1" applyBorder="1"/>
    <xf numFmtId="18" fontId="10" fillId="0" borderId="26" xfId="5" applyNumberFormat="1" applyBorder="1" applyAlignment="1">
      <alignment horizontal="center"/>
    </xf>
    <xf numFmtId="0" fontId="2" fillId="0" borderId="27" xfId="3" applyBorder="1"/>
    <xf numFmtId="0" fontId="2" fillId="0" borderId="10" xfId="3" applyBorder="1"/>
    <xf numFmtId="0" fontId="2" fillId="0" borderId="11" xfId="3" applyBorder="1"/>
    <xf numFmtId="0" fontId="17" fillId="0" borderId="0" xfId="3" applyFont="1" applyAlignment="1">
      <alignment horizontal="right"/>
    </xf>
    <xf numFmtId="172" fontId="2" fillId="0" borderId="0" xfId="3" applyNumberFormat="1"/>
    <xf numFmtId="173" fontId="8" fillId="0" borderId="0" xfId="3" applyNumberFormat="1" applyFont="1"/>
    <xf numFmtId="10" fontId="8" fillId="0" borderId="0" xfId="3" applyNumberFormat="1" applyFont="1"/>
    <xf numFmtId="11" fontId="8" fillId="0" borderId="0" xfId="3" applyNumberFormat="1" applyFont="1"/>
    <xf numFmtId="174" fontId="8" fillId="0" borderId="0" xfId="3" applyNumberFormat="1" applyFont="1"/>
    <xf numFmtId="175" fontId="8" fillId="0" borderId="0" xfId="3" applyNumberFormat="1" applyFont="1"/>
    <xf numFmtId="176" fontId="8" fillId="0" borderId="0" xfId="3" applyNumberFormat="1" applyFont="1"/>
    <xf numFmtId="177" fontId="8" fillId="0" borderId="0" xfId="3" applyNumberFormat="1" applyFont="1"/>
    <xf numFmtId="0" fontId="2" fillId="0" borderId="28" xfId="2" applyNumberFormat="1" applyFont="1" applyBorder="1"/>
    <xf numFmtId="0" fontId="2" fillId="0" borderId="29" xfId="3" applyBorder="1"/>
    <xf numFmtId="0" fontId="2" fillId="0" borderId="30" xfId="3" applyBorder="1"/>
    <xf numFmtId="0" fontId="2" fillId="0" borderId="31" xfId="3" applyBorder="1"/>
    <xf numFmtId="0" fontId="2" fillId="0" borderId="0" xfId="2" applyNumberFormat="1" applyFont="1" applyBorder="1"/>
    <xf numFmtId="18" fontId="10" fillId="0" borderId="0" xfId="5" applyNumberFormat="1" applyBorder="1" applyAlignment="1">
      <alignment horizontal="center"/>
    </xf>
    <xf numFmtId="164" fontId="2" fillId="0" borderId="0" xfId="3" applyNumberFormat="1"/>
    <xf numFmtId="18" fontId="10" fillId="0" borderId="28" xfId="5" applyNumberFormat="1" applyBorder="1" applyAlignment="1">
      <alignment horizontal="center"/>
    </xf>
    <xf numFmtId="0" fontId="2" fillId="0" borderId="10" xfId="2" applyNumberFormat="1" applyFont="1" applyBorder="1"/>
    <xf numFmtId="18" fontId="10" fillId="0" borderId="10" xfId="5" applyNumberFormat="1" applyBorder="1" applyAlignment="1">
      <alignment horizontal="center"/>
    </xf>
    <xf numFmtId="0" fontId="3" fillId="2" borderId="0" xfId="3" applyFont="1" applyFill="1" applyAlignment="1">
      <alignment vertical="top" wrapText="1"/>
    </xf>
    <xf numFmtId="0" fontId="4" fillId="2" borderId="0" xfId="0" applyFont="1" applyFill="1" applyAlignment="1">
      <alignment vertical="top"/>
    </xf>
    <xf numFmtId="0" fontId="5" fillId="2" borderId="0" xfId="3" applyFont="1" applyFill="1" applyAlignment="1">
      <alignment vertical="top" wrapText="1"/>
    </xf>
    <xf numFmtId="0" fontId="6" fillId="0" borderId="0" xfId="0" applyFont="1" applyAlignment="1">
      <alignment vertical="top"/>
    </xf>
    <xf numFmtId="0" fontId="4" fillId="2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17" fillId="7" borderId="15" xfId="3" applyFont="1" applyFill="1" applyBorder="1" applyAlignment="1">
      <alignment horizontal="center" vertical="center"/>
    </xf>
    <xf numFmtId="0" fontId="17" fillId="7" borderId="22" xfId="3" applyFont="1" applyFill="1" applyBorder="1" applyAlignment="1">
      <alignment horizontal="center" vertical="center"/>
    </xf>
    <xf numFmtId="0" fontId="17" fillId="7" borderId="16" xfId="3" applyFont="1" applyFill="1" applyBorder="1" applyAlignment="1">
      <alignment horizontal="center"/>
    </xf>
    <xf numFmtId="0" fontId="17" fillId="7" borderId="17" xfId="3" applyFont="1" applyFill="1" applyBorder="1" applyAlignment="1">
      <alignment horizontal="center"/>
    </xf>
    <xf numFmtId="0" fontId="17" fillId="7" borderId="18" xfId="3" applyFont="1" applyFill="1" applyBorder="1" applyAlignment="1">
      <alignment horizontal="center"/>
    </xf>
    <xf numFmtId="0" fontId="17" fillId="7" borderId="19" xfId="3" applyFont="1" applyFill="1" applyBorder="1" applyAlignment="1">
      <alignment horizontal="left"/>
    </xf>
    <xf numFmtId="0" fontId="17" fillId="7" borderId="20" xfId="3" applyFont="1" applyFill="1" applyBorder="1" applyAlignment="1">
      <alignment horizontal="left"/>
    </xf>
    <xf numFmtId="0" fontId="17" fillId="7" borderId="21" xfId="3" applyFont="1" applyFill="1" applyBorder="1" applyAlignment="1">
      <alignment horizontal="left"/>
    </xf>
  </cellXfs>
  <cellStyles count="7">
    <cellStyle name="Normalny" xfId="0" builtinId="0"/>
    <cellStyle name="Normalny 4" xfId="6" xr:uid="{6E5ADC19-6D73-428E-823E-E92B72672DEA}"/>
    <cellStyle name="Normalny_exc_cw1-1" xfId="3" xr:uid="{047874E9-D65E-4146-A5C7-CF98611722F6}"/>
    <cellStyle name="Normalny_zadania3" xfId="4" xr:uid="{C6326E5B-A10C-44AE-9E6E-C3E2A910C827}"/>
    <cellStyle name="Procentowy" xfId="2" builtinId="5"/>
    <cellStyle name="Walutowy" xfId="1" builtinId="4"/>
    <cellStyle name="Walutowy 2" xfId="5" xr:uid="{5BC125E9-C704-4697-9E58-1A4D2340D2BA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u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9255-D307-4D27-93C7-FC7D53585832}">
  <dimension ref="A1:E11"/>
  <sheetViews>
    <sheetView workbookViewId="0">
      <selection activeCell="I16" sqref="I16"/>
    </sheetView>
  </sheetViews>
  <sheetFormatPr defaultRowHeight="15" x14ac:dyDescent="0.25"/>
  <cols>
    <col min="1" max="1" width="35.28515625" bestFit="1" customWidth="1"/>
    <col min="2" max="2" width="23" bestFit="1" customWidth="1"/>
  </cols>
  <sheetData>
    <row r="1" spans="1:5" ht="23.25" x14ac:dyDescent="0.25">
      <c r="A1" s="81" t="s">
        <v>0</v>
      </c>
      <c r="B1" s="82"/>
      <c r="C1" s="82"/>
      <c r="D1" s="82"/>
      <c r="E1" s="82"/>
    </row>
    <row r="2" spans="1:5" ht="36" customHeight="1" x14ac:dyDescent="0.25">
      <c r="A2" s="83" t="s">
        <v>1</v>
      </c>
      <c r="B2" s="84"/>
      <c r="C2" s="84"/>
      <c r="D2" s="84"/>
      <c r="E2" s="84"/>
    </row>
    <row r="3" spans="1:5" x14ac:dyDescent="0.25">
      <c r="A3" s="1" t="s">
        <v>2</v>
      </c>
      <c r="B3" s="1" t="s">
        <v>3</v>
      </c>
      <c r="C3" s="2"/>
      <c r="D3" s="3"/>
      <c r="E3" s="3"/>
    </row>
    <row r="4" spans="1:5" x14ac:dyDescent="0.25">
      <c r="A4" s="3" t="s">
        <v>4</v>
      </c>
      <c r="B4" s="63">
        <v>6</v>
      </c>
      <c r="C4" s="2"/>
      <c r="D4" s="3"/>
      <c r="E4" s="3"/>
    </row>
    <row r="5" spans="1:5" x14ac:dyDescent="0.25">
      <c r="A5" s="4" t="s">
        <v>5</v>
      </c>
      <c r="B5" s="64">
        <v>6</v>
      </c>
      <c r="C5" s="5"/>
      <c r="D5" s="3"/>
      <c r="E5" s="3"/>
    </row>
    <row r="6" spans="1:5" x14ac:dyDescent="0.25">
      <c r="A6" s="6" t="s">
        <v>6</v>
      </c>
      <c r="B6" s="65">
        <v>6</v>
      </c>
      <c r="C6" s="7"/>
      <c r="D6" s="3"/>
      <c r="E6" s="3"/>
    </row>
    <row r="7" spans="1:5" x14ac:dyDescent="0.25">
      <c r="A7" s="6" t="s">
        <v>7</v>
      </c>
      <c r="B7" s="66">
        <v>6</v>
      </c>
      <c r="C7" s="7"/>
      <c r="D7" s="3"/>
      <c r="E7" s="3"/>
    </row>
    <row r="8" spans="1:5" x14ac:dyDescent="0.25">
      <c r="A8" s="8" t="s">
        <v>8</v>
      </c>
      <c r="B8" s="67">
        <v>6</v>
      </c>
      <c r="C8" s="9"/>
      <c r="D8" s="3"/>
      <c r="E8" s="3"/>
    </row>
    <row r="9" spans="1:5" x14ac:dyDescent="0.25">
      <c r="A9" s="10" t="s">
        <v>9</v>
      </c>
      <c r="B9" s="68">
        <v>6</v>
      </c>
      <c r="C9" s="11"/>
      <c r="D9" s="3"/>
      <c r="E9" s="3"/>
    </row>
    <row r="10" spans="1:5" x14ac:dyDescent="0.25">
      <c r="A10" s="12" t="s">
        <v>10</v>
      </c>
      <c r="B10" s="69">
        <v>55555</v>
      </c>
      <c r="C10" s="13"/>
      <c r="D10" s="3"/>
      <c r="E10" s="3"/>
    </row>
    <row r="11" spans="1:5" x14ac:dyDescent="0.25">
      <c r="A11" s="14" t="s">
        <v>11</v>
      </c>
      <c r="B11" s="70">
        <v>41414</v>
      </c>
      <c r="C11" s="15"/>
      <c r="D11" s="3"/>
      <c r="E11" s="3"/>
    </row>
  </sheetData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C8C68-B4B8-4398-A387-5EBEA3AC5899}">
  <dimension ref="A1:K35"/>
  <sheetViews>
    <sheetView workbookViewId="0">
      <selection activeCell="F8" sqref="F8"/>
    </sheetView>
  </sheetViews>
  <sheetFormatPr defaultRowHeight="15" x14ac:dyDescent="0.25"/>
  <cols>
    <col min="1" max="1" width="9.28515625" bestFit="1" customWidth="1"/>
    <col min="2" max="2" width="13.140625" bestFit="1" customWidth="1"/>
    <col min="3" max="3" width="22.28515625" bestFit="1" customWidth="1"/>
    <col min="4" max="4" width="5.5703125" bestFit="1" customWidth="1"/>
    <col min="5" max="5" width="13.5703125" bestFit="1" customWidth="1"/>
    <col min="6" max="7" width="11.5703125" bestFit="1" customWidth="1"/>
    <col min="8" max="8" width="16.42578125" customWidth="1"/>
    <col min="9" max="9" width="13.28515625" customWidth="1"/>
    <col min="10" max="10" width="6.7109375" bestFit="1" customWidth="1"/>
    <col min="11" max="11" width="88.5703125" bestFit="1" customWidth="1"/>
  </cols>
  <sheetData>
    <row r="1" spans="1:11" ht="23.25" x14ac:dyDescent="0.25">
      <c r="A1" s="81" t="s">
        <v>94</v>
      </c>
      <c r="B1" s="85"/>
      <c r="C1" s="85"/>
      <c r="D1" s="85"/>
      <c r="E1" s="86"/>
      <c r="F1" s="86"/>
      <c r="G1" s="86"/>
      <c r="H1" s="86"/>
      <c r="I1" s="86"/>
      <c r="J1" s="86"/>
      <c r="K1" s="86"/>
    </row>
    <row r="2" spans="1:11" ht="78.75" customHeight="1" x14ac:dyDescent="0.25">
      <c r="A2" s="83" t="s">
        <v>13</v>
      </c>
      <c r="B2" s="87"/>
      <c r="C2" s="87"/>
      <c r="D2" s="87"/>
      <c r="E2" s="86"/>
      <c r="F2" s="86"/>
      <c r="G2" s="86"/>
      <c r="H2" s="86"/>
      <c r="I2" s="86"/>
      <c r="J2" s="86"/>
      <c r="K2" s="86"/>
    </row>
    <row r="3" spans="1:1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1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11" ht="15.75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</row>
    <row r="6" spans="1:11" ht="39.75" thickBot="1" x14ac:dyDescent="0.3">
      <c r="A6" s="17" t="s">
        <v>14</v>
      </c>
      <c r="B6" s="18" t="s">
        <v>15</v>
      </c>
      <c r="C6" s="19" t="s">
        <v>16</v>
      </c>
      <c r="D6" s="19" t="s">
        <v>17</v>
      </c>
      <c r="E6" s="19" t="s">
        <v>18</v>
      </c>
      <c r="F6" s="19" t="s">
        <v>19</v>
      </c>
      <c r="G6" s="19" t="s">
        <v>20</v>
      </c>
      <c r="H6" s="20" t="s">
        <v>21</v>
      </c>
      <c r="I6" s="21" t="s">
        <v>22</v>
      </c>
      <c r="J6" s="22" t="s">
        <v>23</v>
      </c>
      <c r="K6" s="23" t="s">
        <v>24</v>
      </c>
    </row>
    <row r="7" spans="1:11" x14ac:dyDescent="0.25">
      <c r="A7" s="24" t="s">
        <v>25</v>
      </c>
      <c r="B7" s="25" t="s">
        <v>26</v>
      </c>
      <c r="C7" s="26" t="s">
        <v>27</v>
      </c>
      <c r="D7" s="26" t="s">
        <v>28</v>
      </c>
      <c r="E7" s="27">
        <v>7133</v>
      </c>
      <c r="F7" s="28">
        <v>28689</v>
      </c>
      <c r="G7" s="28">
        <v>40378</v>
      </c>
      <c r="H7" s="29" t="str">
        <f>UPPER(A7)</f>
        <v>ADAM</v>
      </c>
      <c r="I7" s="30" t="str">
        <f>_xlfn.TEXTJOIN("", ,LEFT(A7,1),LEFT(B7,1))</f>
        <v>AK</v>
      </c>
      <c r="J7" s="31">
        <f>DATEDIF(F7, G7, "Y")</f>
        <v>32</v>
      </c>
      <c r="K7" s="32" t="str">
        <f>_xlfn.TEXTJOIN(" ", ,C7,A7,B7,"zarabia",E7,"zł","i podjął zatrudnienie mając w przybliżeniu", J7,"lata")</f>
        <v>księgowy Adam Kowalski zarabia 7133 zł i podjął zatrudnienie mając w przybliżeniu 32 lata</v>
      </c>
    </row>
    <row r="8" spans="1:11" x14ac:dyDescent="0.25">
      <c r="A8" s="33" t="s">
        <v>29</v>
      </c>
      <c r="B8" s="34" t="s">
        <v>30</v>
      </c>
      <c r="C8" s="35" t="s">
        <v>27</v>
      </c>
      <c r="D8" s="35" t="s">
        <v>28</v>
      </c>
      <c r="E8" s="36">
        <v>8586</v>
      </c>
      <c r="F8" s="37">
        <v>20306</v>
      </c>
      <c r="G8" s="37">
        <v>41094</v>
      </c>
      <c r="H8" s="29" t="str">
        <f t="shared" ref="H8:H35" si="0">UPPER(A8)</f>
        <v>MAREK</v>
      </c>
      <c r="I8" s="30" t="str">
        <f t="shared" ref="I8:I35" si="1">_xlfn.TEXTJOIN("", ,LEFT(A8,1),LEFT(B8,1))</f>
        <v>MN</v>
      </c>
      <c r="J8" s="31">
        <f t="shared" ref="J8:J35" si="2">DATEDIF(F8, G8, "Y")</f>
        <v>56</v>
      </c>
      <c r="K8" s="32" t="str">
        <f t="shared" ref="K8:K35" si="3">_xlfn.TEXTJOIN(" ", ,C8,A8,B8,"zarabia",E8,"zł","i podjął zatrudnienie mając w przybliżeniu", J8,"lata")</f>
        <v>księgowy Marek Nowak zarabia 8586 zł i podjął zatrudnienie mając w przybliżeniu 56 lata</v>
      </c>
    </row>
    <row r="9" spans="1:11" x14ac:dyDescent="0.25">
      <c r="A9" s="33" t="s">
        <v>31</v>
      </c>
      <c r="B9" s="34" t="s">
        <v>32</v>
      </c>
      <c r="C9" s="35" t="s">
        <v>27</v>
      </c>
      <c r="D9" s="35" t="s">
        <v>33</v>
      </c>
      <c r="E9" s="36">
        <v>7643</v>
      </c>
      <c r="F9" s="37">
        <v>28712</v>
      </c>
      <c r="G9" s="37">
        <v>40378</v>
      </c>
      <c r="H9" s="29" t="str">
        <f t="shared" si="0"/>
        <v>EWA</v>
      </c>
      <c r="I9" s="30" t="str">
        <f t="shared" si="1"/>
        <v>EZ</v>
      </c>
      <c r="J9" s="31">
        <f t="shared" si="2"/>
        <v>31</v>
      </c>
      <c r="K9" s="32" t="str">
        <f t="shared" si="3"/>
        <v>księgowy Ewa Zielińska zarabia 7643 zł i podjął zatrudnienie mając w przybliżeniu 31 lata</v>
      </c>
    </row>
    <row r="10" spans="1:11" x14ac:dyDescent="0.25">
      <c r="A10" s="33" t="s">
        <v>34</v>
      </c>
      <c r="B10" s="34" t="s">
        <v>26</v>
      </c>
      <c r="C10" s="35" t="s">
        <v>35</v>
      </c>
      <c r="D10" s="35" t="s">
        <v>28</v>
      </c>
      <c r="E10" s="36">
        <v>5902</v>
      </c>
      <c r="F10" s="37">
        <v>20257</v>
      </c>
      <c r="G10" s="37">
        <v>41094</v>
      </c>
      <c r="H10" s="29" t="str">
        <f t="shared" si="0"/>
        <v>JERZY</v>
      </c>
      <c r="I10" s="30" t="str">
        <f t="shared" si="1"/>
        <v>JK</v>
      </c>
      <c r="J10" s="31">
        <f t="shared" si="2"/>
        <v>57</v>
      </c>
      <c r="K10" s="32" t="str">
        <f t="shared" si="3"/>
        <v>specjalista Jerzy Kowalski zarabia 5902 zł i podjął zatrudnienie mając w przybliżeniu 57 lata</v>
      </c>
    </row>
    <row r="11" spans="1:11" x14ac:dyDescent="0.25">
      <c r="A11" s="33" t="s">
        <v>29</v>
      </c>
      <c r="B11" s="34" t="s">
        <v>36</v>
      </c>
      <c r="C11" s="35" t="s">
        <v>35</v>
      </c>
      <c r="D11" s="35" t="s">
        <v>28</v>
      </c>
      <c r="E11" s="36">
        <v>1524</v>
      </c>
      <c r="F11" s="37">
        <v>15730</v>
      </c>
      <c r="G11" s="37">
        <v>40378</v>
      </c>
      <c r="H11" s="29" t="str">
        <f t="shared" si="0"/>
        <v>MAREK</v>
      </c>
      <c r="I11" s="30" t="str">
        <f t="shared" si="1"/>
        <v>MK</v>
      </c>
      <c r="J11" s="31">
        <f t="shared" si="2"/>
        <v>67</v>
      </c>
      <c r="K11" s="32" t="str">
        <f t="shared" si="3"/>
        <v>specjalista Marek Kwiatkowski zarabia 1524 zł i podjął zatrudnienie mając w przybliżeniu 67 lata</v>
      </c>
    </row>
    <row r="12" spans="1:11" x14ac:dyDescent="0.25">
      <c r="A12" s="33" t="s">
        <v>37</v>
      </c>
      <c r="B12" s="34" t="s">
        <v>30</v>
      </c>
      <c r="C12" s="35" t="s">
        <v>35</v>
      </c>
      <c r="D12" s="35" t="s">
        <v>28</v>
      </c>
      <c r="E12" s="36">
        <v>5044</v>
      </c>
      <c r="F12" s="37">
        <v>25228</v>
      </c>
      <c r="G12" s="37">
        <v>41094</v>
      </c>
      <c r="H12" s="29" t="str">
        <f t="shared" si="0"/>
        <v>PIOTR</v>
      </c>
      <c r="I12" s="30" t="str">
        <f t="shared" si="1"/>
        <v>PN</v>
      </c>
      <c r="J12" s="31">
        <f t="shared" si="2"/>
        <v>43</v>
      </c>
      <c r="K12" s="32" t="str">
        <f t="shared" si="3"/>
        <v>specjalista Piotr Nowak zarabia 5044 zł i podjął zatrudnienie mając w przybliżeniu 43 lata</v>
      </c>
    </row>
    <row r="13" spans="1:11" x14ac:dyDescent="0.25">
      <c r="A13" s="33" t="s">
        <v>38</v>
      </c>
      <c r="B13" s="34" t="s">
        <v>39</v>
      </c>
      <c r="C13" s="35" t="s">
        <v>40</v>
      </c>
      <c r="D13" s="35" t="s">
        <v>33</v>
      </c>
      <c r="E13" s="36">
        <v>8564</v>
      </c>
      <c r="F13" s="37">
        <v>17113</v>
      </c>
      <c r="G13" s="37">
        <v>40378</v>
      </c>
      <c r="H13" s="29" t="str">
        <f t="shared" si="0"/>
        <v>ANNA</v>
      </c>
      <c r="I13" s="30" t="str">
        <f t="shared" si="1"/>
        <v>AK</v>
      </c>
      <c r="J13" s="31">
        <f t="shared" si="2"/>
        <v>63</v>
      </c>
      <c r="K13" s="32" t="str">
        <f t="shared" si="3"/>
        <v>inspektor Anna Kowalska zarabia 8564 zł i podjął zatrudnienie mając w przybliżeniu 63 lata</v>
      </c>
    </row>
    <row r="14" spans="1:11" x14ac:dyDescent="0.25">
      <c r="A14" s="33" t="s">
        <v>41</v>
      </c>
      <c r="B14" s="34" t="s">
        <v>42</v>
      </c>
      <c r="C14" s="35" t="s">
        <v>27</v>
      </c>
      <c r="D14" s="35" t="s">
        <v>28</v>
      </c>
      <c r="E14" s="36">
        <v>1570</v>
      </c>
      <c r="F14" s="37">
        <v>23057</v>
      </c>
      <c r="G14" s="37">
        <v>41094</v>
      </c>
      <c r="H14" s="29" t="str">
        <f t="shared" si="0"/>
        <v>ZBIG</v>
      </c>
      <c r="I14" s="30" t="str">
        <f t="shared" si="1"/>
        <v>ZB</v>
      </c>
      <c r="J14" s="31">
        <f t="shared" si="2"/>
        <v>49</v>
      </c>
      <c r="K14" s="32" t="str">
        <f t="shared" si="3"/>
        <v>księgowy Zbig Brzezina zarabia 1570 zł i podjął zatrudnienie mając w przybliżeniu 49 lata</v>
      </c>
    </row>
    <row r="15" spans="1:11" x14ac:dyDescent="0.25">
      <c r="A15" s="33" t="s">
        <v>43</v>
      </c>
      <c r="B15" s="34" t="s">
        <v>44</v>
      </c>
      <c r="C15" s="35" t="s">
        <v>27</v>
      </c>
      <c r="D15" s="35" t="s">
        <v>28</v>
      </c>
      <c r="E15" s="36">
        <v>6511</v>
      </c>
      <c r="F15" s="37">
        <v>23682</v>
      </c>
      <c r="G15" s="37">
        <v>40378</v>
      </c>
      <c r="H15" s="29" t="str">
        <f t="shared" si="0"/>
        <v>HENRYK</v>
      </c>
      <c r="I15" s="30" t="str">
        <f t="shared" si="1"/>
        <v>HT</v>
      </c>
      <c r="J15" s="31">
        <f t="shared" si="2"/>
        <v>45</v>
      </c>
      <c r="K15" s="32" t="str">
        <f t="shared" si="3"/>
        <v>księgowy Henryk Tymiński zarabia 6511 zł i podjął zatrudnienie mając w przybliżeniu 45 lata</v>
      </c>
    </row>
    <row r="16" spans="1:11" x14ac:dyDescent="0.25">
      <c r="A16" s="33" t="s">
        <v>45</v>
      </c>
      <c r="B16" s="34" t="s">
        <v>26</v>
      </c>
      <c r="C16" s="35" t="s">
        <v>35</v>
      </c>
      <c r="D16" s="35" t="s">
        <v>28</v>
      </c>
      <c r="E16" s="36">
        <v>1831</v>
      </c>
      <c r="F16" s="37">
        <v>17055</v>
      </c>
      <c r="G16" s="37">
        <v>41094</v>
      </c>
      <c r="H16" s="29" t="str">
        <f t="shared" si="0"/>
        <v>JAN</v>
      </c>
      <c r="I16" s="30" t="str">
        <f t="shared" si="1"/>
        <v>JK</v>
      </c>
      <c r="J16" s="31">
        <f t="shared" si="2"/>
        <v>65</v>
      </c>
      <c r="K16" s="32" t="str">
        <f t="shared" si="3"/>
        <v>specjalista Jan Kowalski zarabia 1831 zł i podjął zatrudnienie mając w przybliżeniu 65 lata</v>
      </c>
    </row>
    <row r="17" spans="1:11" x14ac:dyDescent="0.25">
      <c r="A17" s="33" t="s">
        <v>46</v>
      </c>
      <c r="B17" s="34" t="s">
        <v>47</v>
      </c>
      <c r="C17" s="35" t="s">
        <v>35</v>
      </c>
      <c r="D17" s="35" t="s">
        <v>33</v>
      </c>
      <c r="E17" s="36">
        <v>7002</v>
      </c>
      <c r="F17" s="37">
        <v>25896</v>
      </c>
      <c r="G17" s="37">
        <v>40378</v>
      </c>
      <c r="H17" s="29" t="str">
        <f t="shared" si="0"/>
        <v>KRYSTYNA</v>
      </c>
      <c r="I17" s="30" t="str">
        <f t="shared" si="1"/>
        <v>KB</v>
      </c>
      <c r="J17" s="31">
        <f t="shared" si="2"/>
        <v>39</v>
      </c>
      <c r="K17" s="32" t="str">
        <f t="shared" si="3"/>
        <v>specjalista Krystyna Bugaj zarabia 7002 zł i podjął zatrudnienie mając w przybliżeniu 39 lata</v>
      </c>
    </row>
    <row r="18" spans="1:11" x14ac:dyDescent="0.25">
      <c r="A18" s="33" t="s">
        <v>48</v>
      </c>
      <c r="B18" s="34" t="s">
        <v>49</v>
      </c>
      <c r="C18" s="35" t="s">
        <v>40</v>
      </c>
      <c r="D18" s="35" t="s">
        <v>28</v>
      </c>
      <c r="E18" s="36">
        <v>1227</v>
      </c>
      <c r="F18" s="37">
        <v>26214</v>
      </c>
      <c r="G18" s="37">
        <v>41094</v>
      </c>
      <c r="H18" s="29" t="str">
        <f t="shared" si="0"/>
        <v>BOGUSZ</v>
      </c>
      <c r="I18" s="30" t="str">
        <f t="shared" si="1"/>
        <v>BB</v>
      </c>
      <c r="J18" s="31">
        <f t="shared" si="2"/>
        <v>40</v>
      </c>
      <c r="K18" s="32" t="str">
        <f t="shared" si="3"/>
        <v>inspektor Bogusz Bilski zarabia 1227 zł i podjął zatrudnienie mając w przybliżeniu 40 lata</v>
      </c>
    </row>
    <row r="19" spans="1:11" x14ac:dyDescent="0.25">
      <c r="A19" s="33" t="s">
        <v>50</v>
      </c>
      <c r="B19" s="34" t="s">
        <v>51</v>
      </c>
      <c r="C19" s="35" t="s">
        <v>52</v>
      </c>
      <c r="D19" s="35" t="s">
        <v>33</v>
      </c>
      <c r="E19" s="36">
        <v>7302</v>
      </c>
      <c r="F19" s="37">
        <v>28482</v>
      </c>
      <c r="G19" s="37">
        <v>40378</v>
      </c>
      <c r="H19" s="29" t="str">
        <f t="shared" si="0"/>
        <v>MARIA</v>
      </c>
      <c r="I19" s="30" t="str">
        <f t="shared" si="1"/>
        <v>MP</v>
      </c>
      <c r="J19" s="31">
        <f t="shared" si="2"/>
        <v>32</v>
      </c>
      <c r="K19" s="32" t="str">
        <f t="shared" si="3"/>
        <v>kasjer Maria Piotrowska zarabia 7302 zł i podjął zatrudnienie mając w przybliżeniu 32 lata</v>
      </c>
    </row>
    <row r="20" spans="1:11" x14ac:dyDescent="0.25">
      <c r="A20" s="33" t="s">
        <v>25</v>
      </c>
      <c r="B20" s="34" t="s">
        <v>53</v>
      </c>
      <c r="C20" s="35" t="s">
        <v>35</v>
      </c>
      <c r="D20" s="35" t="s">
        <v>28</v>
      </c>
      <c r="E20" s="36">
        <v>3595</v>
      </c>
      <c r="F20" s="37">
        <v>22746</v>
      </c>
      <c r="G20" s="37">
        <v>41094</v>
      </c>
      <c r="H20" s="29" t="str">
        <f t="shared" si="0"/>
        <v>ADAM</v>
      </c>
      <c r="I20" s="30" t="str">
        <f t="shared" si="1"/>
        <v>AJ</v>
      </c>
      <c r="J20" s="31">
        <f t="shared" si="2"/>
        <v>50</v>
      </c>
      <c r="K20" s="32" t="str">
        <f t="shared" si="3"/>
        <v>specjalista Adam Jaroszy zarabia 3595 zł i podjął zatrudnienie mając w przybliżeniu 50 lata</v>
      </c>
    </row>
    <row r="21" spans="1:11" x14ac:dyDescent="0.25">
      <c r="A21" s="33" t="s">
        <v>25</v>
      </c>
      <c r="B21" s="34" t="s">
        <v>42</v>
      </c>
      <c r="C21" s="35" t="s">
        <v>35</v>
      </c>
      <c r="D21" s="35" t="s">
        <v>28</v>
      </c>
      <c r="E21" s="36">
        <v>4334</v>
      </c>
      <c r="F21" s="37">
        <v>22699</v>
      </c>
      <c r="G21" s="37">
        <v>40378</v>
      </c>
      <c r="H21" s="29" t="str">
        <f t="shared" si="0"/>
        <v>ADAM</v>
      </c>
      <c r="I21" s="30" t="str">
        <f t="shared" si="1"/>
        <v>AB</v>
      </c>
      <c r="J21" s="31">
        <f t="shared" si="2"/>
        <v>48</v>
      </c>
      <c r="K21" s="32" t="str">
        <f t="shared" si="3"/>
        <v>specjalista Adam Brzezina zarabia 4334 zł i podjął zatrudnienie mając w przybliżeniu 48 lata</v>
      </c>
    </row>
    <row r="22" spans="1:11" x14ac:dyDescent="0.25">
      <c r="A22" s="33" t="s">
        <v>29</v>
      </c>
      <c r="B22" s="34" t="s">
        <v>44</v>
      </c>
      <c r="C22" s="35" t="s">
        <v>54</v>
      </c>
      <c r="D22" s="35" t="s">
        <v>28</v>
      </c>
      <c r="E22" s="36">
        <v>6273</v>
      </c>
      <c r="F22" s="37">
        <v>21405</v>
      </c>
      <c r="G22" s="37">
        <v>41094</v>
      </c>
      <c r="H22" s="29" t="str">
        <f t="shared" si="0"/>
        <v>MAREK</v>
      </c>
      <c r="I22" s="30" t="str">
        <f t="shared" si="1"/>
        <v>MT</v>
      </c>
      <c r="J22" s="31">
        <f t="shared" si="2"/>
        <v>53</v>
      </c>
      <c r="K22" s="32" t="str">
        <f t="shared" si="3"/>
        <v>wartownik Marek Tymiński zarabia 6273 zł i podjął zatrudnienie mając w przybliżeniu 53 lata</v>
      </c>
    </row>
    <row r="23" spans="1:11" x14ac:dyDescent="0.25">
      <c r="A23" s="33" t="s">
        <v>55</v>
      </c>
      <c r="B23" s="34" t="s">
        <v>56</v>
      </c>
      <c r="C23" s="35" t="s">
        <v>57</v>
      </c>
      <c r="D23" s="35" t="s">
        <v>33</v>
      </c>
      <c r="E23" s="36">
        <v>4667</v>
      </c>
      <c r="F23" s="37">
        <v>19383</v>
      </c>
      <c r="G23" s="37">
        <v>40378</v>
      </c>
      <c r="H23" s="29" t="str">
        <f t="shared" si="0"/>
        <v>BOŻENA</v>
      </c>
      <c r="I23" s="30" t="str">
        <f t="shared" si="1"/>
        <v>BW</v>
      </c>
      <c r="J23" s="31">
        <f t="shared" si="2"/>
        <v>57</v>
      </c>
      <c r="K23" s="32" t="str">
        <f t="shared" si="3"/>
        <v>sekretarka Bożena Wojdat zarabia 4667 zł i podjął zatrudnienie mając w przybliżeniu 57 lata</v>
      </c>
    </row>
    <row r="24" spans="1:11" x14ac:dyDescent="0.25">
      <c r="A24" s="33" t="s">
        <v>34</v>
      </c>
      <c r="B24" s="34" t="s">
        <v>58</v>
      </c>
      <c r="C24" s="35" t="s">
        <v>40</v>
      </c>
      <c r="D24" s="35" t="s">
        <v>28</v>
      </c>
      <c r="E24" s="36">
        <v>4686</v>
      </c>
      <c r="F24" s="37">
        <v>28401</v>
      </c>
      <c r="G24" s="37">
        <v>41094</v>
      </c>
      <c r="H24" s="29" t="str">
        <f t="shared" si="0"/>
        <v>JERZY</v>
      </c>
      <c r="I24" s="30" t="str">
        <f t="shared" si="1"/>
        <v>JB</v>
      </c>
      <c r="J24" s="31">
        <f t="shared" si="2"/>
        <v>34</v>
      </c>
      <c r="K24" s="32" t="str">
        <f t="shared" si="3"/>
        <v>inspektor Jerzy Bogucki zarabia 4686 zł i podjął zatrudnienie mając w przybliżeniu 34 lata</v>
      </c>
    </row>
    <row r="25" spans="1:11" x14ac:dyDescent="0.25">
      <c r="A25" s="33" t="s">
        <v>29</v>
      </c>
      <c r="B25" s="34" t="s">
        <v>48</v>
      </c>
      <c r="C25" s="35" t="s">
        <v>59</v>
      </c>
      <c r="D25" s="35" t="s">
        <v>28</v>
      </c>
      <c r="E25" s="36">
        <v>8232</v>
      </c>
      <c r="F25" s="37">
        <v>25803</v>
      </c>
      <c r="G25" s="37">
        <v>40378</v>
      </c>
      <c r="H25" s="29" t="str">
        <f t="shared" si="0"/>
        <v>MAREK</v>
      </c>
      <c r="I25" s="30" t="str">
        <f t="shared" si="1"/>
        <v>MB</v>
      </c>
      <c r="J25" s="31">
        <f t="shared" si="2"/>
        <v>39</v>
      </c>
      <c r="K25" s="32" t="str">
        <f t="shared" si="3"/>
        <v>administrator systemu Marek Bogusz zarabia 8232 zł i podjął zatrudnienie mając w przybliżeniu 39 lata</v>
      </c>
    </row>
    <row r="26" spans="1:11" x14ac:dyDescent="0.25">
      <c r="A26" s="33" t="s">
        <v>37</v>
      </c>
      <c r="B26" s="34" t="s">
        <v>60</v>
      </c>
      <c r="C26" s="35" t="s">
        <v>27</v>
      </c>
      <c r="D26" s="35" t="s">
        <v>28</v>
      </c>
      <c r="E26" s="36">
        <v>1497</v>
      </c>
      <c r="F26" s="37">
        <v>25528</v>
      </c>
      <c r="G26" s="37">
        <v>41094</v>
      </c>
      <c r="H26" s="29" t="str">
        <f t="shared" si="0"/>
        <v>PIOTR</v>
      </c>
      <c r="I26" s="30" t="str">
        <f t="shared" si="1"/>
        <v>PP</v>
      </c>
      <c r="J26" s="31">
        <f t="shared" si="2"/>
        <v>42</v>
      </c>
      <c r="K26" s="32" t="str">
        <f t="shared" si="3"/>
        <v>księgowy Piotr Piotrowski zarabia 1497 zł i podjął zatrudnienie mając w przybliżeniu 42 lata</v>
      </c>
    </row>
    <row r="27" spans="1:11" x14ac:dyDescent="0.25">
      <c r="A27" s="33" t="s">
        <v>34</v>
      </c>
      <c r="B27" s="34" t="s">
        <v>61</v>
      </c>
      <c r="C27" s="35" t="s">
        <v>40</v>
      </c>
      <c r="D27" s="35" t="s">
        <v>28</v>
      </c>
      <c r="E27" s="36">
        <v>1389</v>
      </c>
      <c r="F27" s="37">
        <v>23685</v>
      </c>
      <c r="G27" s="37">
        <v>40378</v>
      </c>
      <c r="H27" s="29" t="str">
        <f t="shared" si="0"/>
        <v>JERZY</v>
      </c>
      <c r="I27" s="30" t="str">
        <f t="shared" si="1"/>
        <v>JJ</v>
      </c>
      <c r="J27" s="31">
        <f t="shared" si="2"/>
        <v>45</v>
      </c>
      <c r="K27" s="32" t="str">
        <f t="shared" si="3"/>
        <v>inspektor Jerzy Jaroszewski zarabia 1389 zł i podjął zatrudnienie mając w przybliżeniu 45 lata</v>
      </c>
    </row>
    <row r="28" spans="1:11" x14ac:dyDescent="0.25">
      <c r="A28" s="33" t="s">
        <v>62</v>
      </c>
      <c r="B28" s="34" t="s">
        <v>63</v>
      </c>
      <c r="C28" s="35" t="s">
        <v>40</v>
      </c>
      <c r="D28" s="35" t="s">
        <v>28</v>
      </c>
      <c r="E28" s="36">
        <v>6164</v>
      </c>
      <c r="F28" s="37">
        <v>23030</v>
      </c>
      <c r="G28" s="37">
        <v>41094</v>
      </c>
      <c r="H28" s="29" t="str">
        <f t="shared" si="0"/>
        <v>ZBIGNIEW</v>
      </c>
      <c r="I28" s="30" t="str">
        <f t="shared" si="1"/>
        <v>ZK</v>
      </c>
      <c r="J28" s="31">
        <f t="shared" si="2"/>
        <v>49</v>
      </c>
      <c r="K28" s="32" t="str">
        <f t="shared" si="3"/>
        <v>inspektor Zbigniew Kwiatek zarabia 6164 zł i podjął zatrudnienie mając w przybliżeniu 49 lata</v>
      </c>
    </row>
    <row r="29" spans="1:11" x14ac:dyDescent="0.25">
      <c r="A29" s="33" t="s">
        <v>45</v>
      </c>
      <c r="B29" s="34" t="s">
        <v>64</v>
      </c>
      <c r="C29" s="35" t="s">
        <v>27</v>
      </c>
      <c r="D29" s="35" t="s">
        <v>28</v>
      </c>
      <c r="E29" s="36">
        <v>4855</v>
      </c>
      <c r="F29" s="37">
        <v>13940</v>
      </c>
      <c r="G29" s="37">
        <v>40378</v>
      </c>
      <c r="H29" s="29" t="str">
        <f t="shared" si="0"/>
        <v>JAN</v>
      </c>
      <c r="I29" s="30" t="str">
        <f t="shared" si="1"/>
        <v>JM</v>
      </c>
      <c r="J29" s="31">
        <f t="shared" si="2"/>
        <v>72</v>
      </c>
      <c r="K29" s="32" t="str">
        <f t="shared" si="3"/>
        <v>księgowy Jan Milczek zarabia 4855 zł i podjął zatrudnienie mając w przybliżeniu 72 lata</v>
      </c>
    </row>
    <row r="30" spans="1:11" x14ac:dyDescent="0.25">
      <c r="A30" s="33" t="s">
        <v>65</v>
      </c>
      <c r="B30" s="34" t="s">
        <v>66</v>
      </c>
      <c r="C30" s="35" t="s">
        <v>57</v>
      </c>
      <c r="D30" s="35" t="s">
        <v>33</v>
      </c>
      <c r="E30" s="36">
        <v>8375</v>
      </c>
      <c r="F30" s="37">
        <v>25558</v>
      </c>
      <c r="G30" s="37">
        <v>41094</v>
      </c>
      <c r="H30" s="29" t="str">
        <f t="shared" si="0"/>
        <v>HANNA</v>
      </c>
      <c r="I30" s="30" t="str">
        <f t="shared" si="1"/>
        <v>HM</v>
      </c>
      <c r="J30" s="31">
        <f t="shared" si="2"/>
        <v>42</v>
      </c>
      <c r="K30" s="32" t="str">
        <f t="shared" si="3"/>
        <v>sekretarka Hanna Malarska zarabia 8375 zł i podjął zatrudnienie mając w przybliżeniu 42 lata</v>
      </c>
    </row>
    <row r="31" spans="1:11" x14ac:dyDescent="0.25">
      <c r="A31" s="33" t="s">
        <v>25</v>
      </c>
      <c r="B31" s="34" t="s">
        <v>67</v>
      </c>
      <c r="C31" s="35" t="s">
        <v>59</v>
      </c>
      <c r="D31" s="35" t="s">
        <v>28</v>
      </c>
      <c r="E31" s="36">
        <v>3427</v>
      </c>
      <c r="F31" s="37">
        <v>27462</v>
      </c>
      <c r="G31" s="37">
        <v>40378</v>
      </c>
      <c r="H31" s="29" t="str">
        <f t="shared" si="0"/>
        <v>ADAM</v>
      </c>
      <c r="I31" s="30" t="str">
        <f t="shared" si="1"/>
        <v>AB</v>
      </c>
      <c r="J31" s="31">
        <f t="shared" si="2"/>
        <v>35</v>
      </c>
      <c r="K31" s="32" t="str">
        <f t="shared" si="3"/>
        <v>administrator systemu Adam Brzezicki zarabia 3427 zł i podjął zatrudnienie mając w przybliżeniu 35 lata</v>
      </c>
    </row>
    <row r="32" spans="1:11" x14ac:dyDescent="0.25">
      <c r="A32" s="33" t="s">
        <v>48</v>
      </c>
      <c r="B32" s="34" t="s">
        <v>68</v>
      </c>
      <c r="C32" s="35" t="s">
        <v>59</v>
      </c>
      <c r="D32" s="35" t="s">
        <v>28</v>
      </c>
      <c r="E32" s="36">
        <v>2276</v>
      </c>
      <c r="F32" s="37">
        <v>24912</v>
      </c>
      <c r="G32" s="37">
        <v>41094</v>
      </c>
      <c r="H32" s="29" t="str">
        <f t="shared" si="0"/>
        <v>BOGUSZ</v>
      </c>
      <c r="I32" s="30" t="str">
        <f t="shared" si="1"/>
        <v>BK</v>
      </c>
      <c r="J32" s="31">
        <f t="shared" si="2"/>
        <v>44</v>
      </c>
      <c r="K32" s="32" t="str">
        <f t="shared" si="3"/>
        <v>administrator systemu Bogusz Kowal zarabia 2276 zł i podjął zatrudnienie mając w przybliżeniu 44 lata</v>
      </c>
    </row>
    <row r="33" spans="1:11" x14ac:dyDescent="0.25">
      <c r="A33" s="33" t="s">
        <v>31</v>
      </c>
      <c r="B33" s="34" t="s">
        <v>69</v>
      </c>
      <c r="C33" s="35" t="s">
        <v>52</v>
      </c>
      <c r="D33" s="35" t="s">
        <v>33</v>
      </c>
      <c r="E33" s="36">
        <v>4974</v>
      </c>
      <c r="F33" s="37">
        <v>20592</v>
      </c>
      <c r="G33" s="37">
        <v>40378</v>
      </c>
      <c r="H33" s="29" t="str">
        <f t="shared" si="0"/>
        <v>EWA</v>
      </c>
      <c r="I33" s="30" t="str">
        <f t="shared" si="1"/>
        <v>EN</v>
      </c>
      <c r="J33" s="31">
        <f t="shared" si="2"/>
        <v>54</v>
      </c>
      <c r="K33" s="32" t="str">
        <f t="shared" si="3"/>
        <v>kasjer Ewa Nowakowska zarabia 4974 zł i podjął zatrudnienie mając w przybliżeniu 54 lata</v>
      </c>
    </row>
    <row r="34" spans="1:11" x14ac:dyDescent="0.25">
      <c r="A34" s="33" t="s">
        <v>25</v>
      </c>
      <c r="B34" s="34" t="s">
        <v>70</v>
      </c>
      <c r="C34" s="35" t="s">
        <v>35</v>
      </c>
      <c r="D34" s="35" t="s">
        <v>28</v>
      </c>
      <c r="E34" s="36">
        <v>8306</v>
      </c>
      <c r="F34" s="37">
        <v>28920</v>
      </c>
      <c r="G34" s="37">
        <v>41094</v>
      </c>
      <c r="H34" s="29" t="str">
        <f t="shared" si="0"/>
        <v>ADAM</v>
      </c>
      <c r="I34" s="30" t="str">
        <f t="shared" si="1"/>
        <v>AZ</v>
      </c>
      <c r="J34" s="31">
        <f t="shared" si="2"/>
        <v>33</v>
      </c>
      <c r="K34" s="32" t="str">
        <f t="shared" si="3"/>
        <v>specjalista Adam Zieliński zarabia 8306 zł i podjął zatrudnienie mając w przybliżeniu 33 lata</v>
      </c>
    </row>
    <row r="35" spans="1:11" ht="15.75" thickBot="1" x14ac:dyDescent="0.3">
      <c r="A35" s="38" t="s">
        <v>25</v>
      </c>
      <c r="B35" s="39" t="s">
        <v>71</v>
      </c>
      <c r="C35" s="40" t="s">
        <v>27</v>
      </c>
      <c r="D35" s="40" t="s">
        <v>28</v>
      </c>
      <c r="E35" s="41">
        <v>2040</v>
      </c>
      <c r="F35" s="42">
        <v>17407</v>
      </c>
      <c r="G35" s="42">
        <v>40378</v>
      </c>
      <c r="H35" s="29" t="str">
        <f t="shared" si="0"/>
        <v>ADAM</v>
      </c>
      <c r="I35" s="30" t="str">
        <f t="shared" si="1"/>
        <v>AM</v>
      </c>
      <c r="J35" s="31">
        <f t="shared" si="2"/>
        <v>62</v>
      </c>
      <c r="K35" s="32" t="str">
        <f t="shared" si="3"/>
        <v>księgowy Adam Malinowski zarabia 2040 zł i podjął zatrudnienie mając w przybliżeniu 62 lata</v>
      </c>
    </row>
  </sheetData>
  <mergeCells count="2">
    <mergeCell ref="A1:K1"/>
    <mergeCell ref="A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E464-7039-42A6-9D5F-B7F1974EACAC}">
  <dimension ref="A1:K53"/>
  <sheetViews>
    <sheetView topLeftCell="A20" workbookViewId="0">
      <selection activeCell="N30" sqref="N30"/>
    </sheetView>
  </sheetViews>
  <sheetFormatPr defaultRowHeight="15" x14ac:dyDescent="0.25"/>
  <cols>
    <col min="1" max="1" width="7.5703125" bestFit="1" customWidth="1"/>
    <col min="2" max="2" width="9" bestFit="1" customWidth="1"/>
    <col min="3" max="3" width="7.140625" bestFit="1" customWidth="1"/>
    <col min="4" max="4" width="2" bestFit="1" customWidth="1"/>
    <col min="5" max="5" width="8.42578125" bestFit="1" customWidth="1"/>
    <col min="6" max="6" width="7" bestFit="1" customWidth="1"/>
  </cols>
  <sheetData>
    <row r="1" spans="1:11" ht="23.25" x14ac:dyDescent="0.25">
      <c r="A1" s="81" t="s">
        <v>93</v>
      </c>
      <c r="B1" s="85"/>
      <c r="C1" s="85"/>
      <c r="D1" s="85"/>
      <c r="E1" s="86"/>
      <c r="F1" s="86"/>
      <c r="G1" s="86"/>
      <c r="H1" s="86"/>
      <c r="I1" s="86"/>
      <c r="J1" s="86"/>
      <c r="K1" s="86"/>
    </row>
    <row r="2" spans="1:11" ht="56.25" customHeight="1" x14ac:dyDescent="0.25">
      <c r="A2" s="83" t="s">
        <v>95</v>
      </c>
      <c r="B2" s="87"/>
      <c r="C2" s="87"/>
      <c r="D2" s="87"/>
      <c r="E2" s="88"/>
      <c r="F2" s="88"/>
      <c r="G2" s="88"/>
      <c r="H2" s="88"/>
      <c r="I2" s="88"/>
      <c r="J2" s="88"/>
      <c r="K2" s="88"/>
    </row>
    <row r="4" spans="1:11" x14ac:dyDescent="0.25">
      <c r="A4" s="43" t="s">
        <v>73</v>
      </c>
      <c r="B4" s="44">
        <v>53009106</v>
      </c>
      <c r="C4" s="43" t="s">
        <v>74</v>
      </c>
      <c r="D4" s="44">
        <v>2</v>
      </c>
      <c r="E4" s="43" t="s">
        <v>75</v>
      </c>
      <c r="F4" s="44">
        <v>0</v>
      </c>
    </row>
    <row r="5" spans="1:11" x14ac:dyDescent="0.25">
      <c r="A5" s="43" t="s">
        <v>73</v>
      </c>
      <c r="B5" s="44">
        <v>53009155</v>
      </c>
      <c r="C5" s="43" t="s">
        <v>76</v>
      </c>
      <c r="D5" s="44">
        <v>3</v>
      </c>
      <c r="E5" s="43" t="s">
        <v>77</v>
      </c>
      <c r="F5" s="44">
        <v>337.06000000000006</v>
      </c>
    </row>
    <row r="6" spans="1:11" x14ac:dyDescent="0.25">
      <c r="A6" s="43" t="s">
        <v>73</v>
      </c>
      <c r="B6" s="44">
        <v>53011501</v>
      </c>
      <c r="C6" s="43" t="s">
        <v>74</v>
      </c>
      <c r="D6" s="44">
        <v>2</v>
      </c>
      <c r="E6" s="43" t="s">
        <v>75</v>
      </c>
      <c r="F6" s="44">
        <v>227.48</v>
      </c>
    </row>
    <row r="7" spans="1:11" x14ac:dyDescent="0.25">
      <c r="A7" s="43" t="s">
        <v>73</v>
      </c>
      <c r="B7" s="44">
        <v>53011617</v>
      </c>
      <c r="C7" s="43" t="s">
        <v>74</v>
      </c>
      <c r="D7" s="44">
        <v>2</v>
      </c>
      <c r="E7" s="43" t="s">
        <v>75</v>
      </c>
      <c r="F7" s="44">
        <v>220.48</v>
      </c>
    </row>
    <row r="8" spans="1:11" x14ac:dyDescent="0.25">
      <c r="A8" s="43" t="s">
        <v>73</v>
      </c>
      <c r="B8" s="44">
        <v>53011639</v>
      </c>
      <c r="C8" s="43" t="s">
        <v>76</v>
      </c>
      <c r="D8" s="44">
        <v>3</v>
      </c>
      <c r="E8" s="43" t="s">
        <v>77</v>
      </c>
      <c r="F8" s="44">
        <v>245.44000000000005</v>
      </c>
    </row>
    <row r="9" spans="1:11" x14ac:dyDescent="0.25">
      <c r="A9" s="43" t="s">
        <v>73</v>
      </c>
      <c r="B9" s="44">
        <v>53011693</v>
      </c>
      <c r="C9" s="43" t="s">
        <v>74</v>
      </c>
      <c r="D9" s="44">
        <v>2</v>
      </c>
      <c r="E9" s="43" t="s">
        <v>75</v>
      </c>
      <c r="F9" s="44">
        <v>192.4</v>
      </c>
    </row>
    <row r="10" spans="1:11" x14ac:dyDescent="0.25">
      <c r="A10" s="43" t="s">
        <v>73</v>
      </c>
      <c r="B10" s="44">
        <v>53011991</v>
      </c>
      <c r="C10" s="43" t="s">
        <v>76</v>
      </c>
      <c r="D10" s="44">
        <v>3</v>
      </c>
      <c r="E10" s="43" t="s">
        <v>77</v>
      </c>
      <c r="F10" s="44">
        <v>322.36</v>
      </c>
    </row>
    <row r="11" spans="1:11" x14ac:dyDescent="0.25">
      <c r="A11" s="43" t="s">
        <v>73</v>
      </c>
      <c r="B11" s="44">
        <v>53013571</v>
      </c>
      <c r="C11" s="43" t="s">
        <v>76</v>
      </c>
      <c r="D11" s="44">
        <v>3</v>
      </c>
      <c r="E11" s="43" t="s">
        <v>77</v>
      </c>
      <c r="F11" s="44">
        <v>670.28</v>
      </c>
    </row>
    <row r="12" spans="1:11" x14ac:dyDescent="0.25">
      <c r="A12" s="43" t="s">
        <v>73</v>
      </c>
      <c r="B12" s="44">
        <v>53013611</v>
      </c>
      <c r="C12" s="43" t="s">
        <v>76</v>
      </c>
      <c r="D12" s="44">
        <v>3</v>
      </c>
      <c r="E12" s="43" t="s">
        <v>77</v>
      </c>
      <c r="F12" s="44">
        <v>403.03</v>
      </c>
    </row>
    <row r="13" spans="1:11" x14ac:dyDescent="0.25">
      <c r="A13" s="43" t="s">
        <v>73</v>
      </c>
      <c r="B13" s="44">
        <v>53013668</v>
      </c>
      <c r="C13" s="43" t="s">
        <v>74</v>
      </c>
      <c r="D13" s="44">
        <v>2</v>
      </c>
      <c r="E13" s="43" t="s">
        <v>75</v>
      </c>
      <c r="F13" s="44">
        <v>193.07</v>
      </c>
    </row>
    <row r="14" spans="1:11" x14ac:dyDescent="0.25">
      <c r="A14" s="43" t="s">
        <v>78</v>
      </c>
      <c r="B14" s="44">
        <v>53013777</v>
      </c>
      <c r="C14" s="43" t="s">
        <v>76</v>
      </c>
      <c r="D14" s="44">
        <v>3</v>
      </c>
      <c r="E14" s="43" t="s">
        <v>77</v>
      </c>
      <c r="F14" s="44">
        <v>586.97</v>
      </c>
    </row>
    <row r="15" spans="1:11" x14ac:dyDescent="0.25">
      <c r="A15" s="43" t="s">
        <v>73</v>
      </c>
      <c r="B15" s="44">
        <v>53013868</v>
      </c>
      <c r="C15" s="43" t="s">
        <v>76</v>
      </c>
      <c r="D15" s="44">
        <v>3</v>
      </c>
      <c r="E15" s="43" t="s">
        <v>77</v>
      </c>
      <c r="F15" s="44">
        <v>0</v>
      </c>
    </row>
    <row r="16" spans="1:11" x14ac:dyDescent="0.25">
      <c r="A16" s="43" t="s">
        <v>73</v>
      </c>
      <c r="B16" s="44">
        <v>53015101</v>
      </c>
      <c r="C16" s="43" t="s">
        <v>74</v>
      </c>
      <c r="D16" s="44">
        <v>2</v>
      </c>
      <c r="E16" s="43" t="s">
        <v>75</v>
      </c>
      <c r="F16" s="44">
        <v>221.7</v>
      </c>
    </row>
    <row r="17" spans="1:6" x14ac:dyDescent="0.25">
      <c r="A17" s="43" t="s">
        <v>73</v>
      </c>
      <c r="B17" s="44">
        <v>53015158</v>
      </c>
      <c r="C17" s="43" t="s">
        <v>76</v>
      </c>
      <c r="D17" s="44">
        <v>2</v>
      </c>
      <c r="E17" s="43" t="s">
        <v>77</v>
      </c>
      <c r="F17" s="44">
        <v>254.4</v>
      </c>
    </row>
    <row r="18" spans="1:6" x14ac:dyDescent="0.25">
      <c r="A18" s="43" t="s">
        <v>73</v>
      </c>
      <c r="B18" s="44">
        <v>53015167</v>
      </c>
      <c r="C18" s="43" t="s">
        <v>76</v>
      </c>
      <c r="D18" s="44">
        <v>3</v>
      </c>
      <c r="E18" s="43" t="s">
        <v>77</v>
      </c>
      <c r="F18" s="44">
        <v>259.77000000000004</v>
      </c>
    </row>
    <row r="19" spans="1:6" x14ac:dyDescent="0.25">
      <c r="A19" s="43" t="s">
        <v>73</v>
      </c>
      <c r="B19" s="44">
        <v>53015197</v>
      </c>
      <c r="C19" s="43" t="s">
        <v>76</v>
      </c>
      <c r="D19" s="44">
        <v>2</v>
      </c>
      <c r="E19" s="43" t="s">
        <v>77</v>
      </c>
      <c r="F19" s="44">
        <v>41.300000000000004</v>
      </c>
    </row>
    <row r="20" spans="1:6" x14ac:dyDescent="0.25">
      <c r="A20" s="43" t="s">
        <v>73</v>
      </c>
      <c r="B20" s="44">
        <v>53015315</v>
      </c>
      <c r="C20" s="43" t="s">
        <v>76</v>
      </c>
      <c r="D20" s="44">
        <v>3</v>
      </c>
      <c r="E20" s="43" t="s">
        <v>77</v>
      </c>
      <c r="F20" s="44">
        <v>229.06000000000003</v>
      </c>
    </row>
    <row r="21" spans="1:6" x14ac:dyDescent="0.25">
      <c r="A21" s="43" t="s">
        <v>73</v>
      </c>
      <c r="B21" s="44">
        <v>53015555</v>
      </c>
      <c r="C21" s="43" t="s">
        <v>74</v>
      </c>
      <c r="D21" s="44">
        <v>2</v>
      </c>
      <c r="E21" s="43" t="s">
        <v>75</v>
      </c>
      <c r="F21" s="44">
        <v>0</v>
      </c>
    </row>
    <row r="22" spans="1:6" x14ac:dyDescent="0.25">
      <c r="A22" s="43" t="s">
        <v>73</v>
      </c>
      <c r="B22" s="44">
        <v>53015591</v>
      </c>
      <c r="C22" s="43" t="s">
        <v>76</v>
      </c>
      <c r="D22" s="44">
        <v>2</v>
      </c>
      <c r="E22" s="43" t="s">
        <v>77</v>
      </c>
      <c r="F22" s="44">
        <v>261.39999999999998</v>
      </c>
    </row>
    <row r="23" spans="1:6" x14ac:dyDescent="0.25">
      <c r="A23" s="43" t="s">
        <v>73</v>
      </c>
      <c r="B23" s="44">
        <v>53015597</v>
      </c>
      <c r="C23" s="43" t="s">
        <v>76</v>
      </c>
      <c r="D23" s="44">
        <v>3</v>
      </c>
      <c r="E23" s="43" t="s">
        <v>77</v>
      </c>
      <c r="F23" s="44">
        <v>251.74000000000004</v>
      </c>
    </row>
    <row r="24" spans="1:6" x14ac:dyDescent="0.25">
      <c r="A24" s="43" t="s">
        <v>73</v>
      </c>
      <c r="B24" s="44">
        <v>53015657</v>
      </c>
      <c r="C24" s="43" t="s">
        <v>76</v>
      </c>
      <c r="D24" s="44">
        <v>3</v>
      </c>
      <c r="E24" s="43" t="s">
        <v>77</v>
      </c>
      <c r="F24" s="44">
        <v>198.70000000000005</v>
      </c>
    </row>
    <row r="25" spans="1:6" x14ac:dyDescent="0.25">
      <c r="A25" s="43" t="s">
        <v>73</v>
      </c>
      <c r="B25" s="44">
        <v>53015671</v>
      </c>
      <c r="C25" s="43" t="s">
        <v>74</v>
      </c>
      <c r="D25" s="44">
        <v>2</v>
      </c>
      <c r="E25" s="43" t="s">
        <v>75</v>
      </c>
      <c r="F25" s="44">
        <v>333.90999999999997</v>
      </c>
    </row>
    <row r="26" spans="1:6" x14ac:dyDescent="0.25">
      <c r="A26" s="43" t="s">
        <v>73</v>
      </c>
      <c r="B26" s="44">
        <v>53015697</v>
      </c>
      <c r="C26" s="43" t="s">
        <v>74</v>
      </c>
      <c r="D26" s="44">
        <v>2</v>
      </c>
      <c r="E26" s="43" t="s">
        <v>75</v>
      </c>
      <c r="F26" s="44">
        <v>331.09000000000003</v>
      </c>
    </row>
    <row r="27" spans="1:6" x14ac:dyDescent="0.25">
      <c r="A27" s="43" t="s">
        <v>73</v>
      </c>
      <c r="B27" s="44">
        <v>53015750</v>
      </c>
      <c r="C27" s="43" t="s">
        <v>74</v>
      </c>
      <c r="D27" s="44">
        <v>2</v>
      </c>
      <c r="E27" s="43" t="s">
        <v>77</v>
      </c>
      <c r="F27" s="44">
        <v>241.82999999999998</v>
      </c>
    </row>
    <row r="28" spans="1:6" x14ac:dyDescent="0.25">
      <c r="A28" s="43" t="s">
        <v>73</v>
      </c>
      <c r="B28" s="44">
        <v>53015779</v>
      </c>
      <c r="C28" s="43" t="s">
        <v>76</v>
      </c>
      <c r="D28" s="44">
        <v>3</v>
      </c>
      <c r="E28" s="43" t="s">
        <v>77</v>
      </c>
      <c r="F28" s="44">
        <v>247.96000000000004</v>
      </c>
    </row>
    <row r="29" spans="1:6" x14ac:dyDescent="0.25">
      <c r="A29" s="43" t="s">
        <v>73</v>
      </c>
      <c r="B29" s="44">
        <v>53015796</v>
      </c>
      <c r="C29" s="43" t="s">
        <v>74</v>
      </c>
      <c r="D29" s="44">
        <v>2</v>
      </c>
      <c r="E29" s="43" t="s">
        <v>75</v>
      </c>
      <c r="F29" s="44">
        <v>179.77</v>
      </c>
    </row>
    <row r="30" spans="1:6" x14ac:dyDescent="0.25">
      <c r="A30" s="43" t="s">
        <v>73</v>
      </c>
      <c r="B30" s="44">
        <v>53015936</v>
      </c>
      <c r="C30" s="43" t="s">
        <v>76</v>
      </c>
      <c r="D30" s="44">
        <v>3</v>
      </c>
      <c r="E30" s="43" t="s">
        <v>77</v>
      </c>
      <c r="F30" s="44">
        <v>260.56000000000006</v>
      </c>
    </row>
    <row r="31" spans="1:6" x14ac:dyDescent="0.25">
      <c r="A31" s="43" t="s">
        <v>73</v>
      </c>
      <c r="B31" s="44">
        <v>53015938</v>
      </c>
      <c r="C31" s="43" t="s">
        <v>76</v>
      </c>
      <c r="D31" s="44">
        <v>3</v>
      </c>
      <c r="E31" s="43" t="s">
        <v>77</v>
      </c>
      <c r="F31" s="44">
        <v>229.31000000000003</v>
      </c>
    </row>
    <row r="32" spans="1:6" x14ac:dyDescent="0.25">
      <c r="A32" s="43" t="s">
        <v>73</v>
      </c>
      <c r="B32" s="44">
        <v>53015969</v>
      </c>
      <c r="C32" s="43" t="s">
        <v>76</v>
      </c>
      <c r="D32" s="44">
        <v>3</v>
      </c>
      <c r="E32" s="43" t="s">
        <v>77</v>
      </c>
      <c r="F32" s="44">
        <v>248.53000000000003</v>
      </c>
    </row>
    <row r="33" spans="1:6" x14ac:dyDescent="0.25">
      <c r="A33" s="43" t="s">
        <v>73</v>
      </c>
      <c r="B33" s="44">
        <v>53015985</v>
      </c>
      <c r="C33" s="43" t="s">
        <v>74</v>
      </c>
      <c r="D33" s="44">
        <v>2</v>
      </c>
      <c r="E33" s="43" t="s">
        <v>77</v>
      </c>
      <c r="F33" s="44">
        <v>0</v>
      </c>
    </row>
    <row r="34" spans="1:6" x14ac:dyDescent="0.25">
      <c r="A34" s="43" t="s">
        <v>73</v>
      </c>
      <c r="B34" s="44">
        <v>53015996</v>
      </c>
      <c r="C34" s="43" t="s">
        <v>76</v>
      </c>
      <c r="D34" s="44">
        <v>3</v>
      </c>
      <c r="E34" s="43" t="s">
        <v>77</v>
      </c>
      <c r="F34" s="44">
        <v>799.57999999999993</v>
      </c>
    </row>
    <row r="35" spans="1:6" x14ac:dyDescent="0.25">
      <c r="A35" s="43" t="s">
        <v>73</v>
      </c>
      <c r="B35" s="44">
        <v>53015999</v>
      </c>
      <c r="C35" s="43" t="s">
        <v>74</v>
      </c>
      <c r="D35" s="44">
        <v>2</v>
      </c>
      <c r="E35" s="43" t="s">
        <v>75</v>
      </c>
      <c r="F35" s="44">
        <v>220.48</v>
      </c>
    </row>
    <row r="36" spans="1:6" x14ac:dyDescent="0.25">
      <c r="A36" s="43" t="s">
        <v>73</v>
      </c>
      <c r="B36" s="44">
        <v>53017568</v>
      </c>
      <c r="C36" s="43" t="s">
        <v>74</v>
      </c>
      <c r="D36" s="44">
        <v>2</v>
      </c>
      <c r="E36" s="43" t="s">
        <v>75</v>
      </c>
      <c r="F36" s="44">
        <v>314.48</v>
      </c>
    </row>
    <row r="37" spans="1:6" x14ac:dyDescent="0.25">
      <c r="A37" s="43" t="s">
        <v>73</v>
      </c>
      <c r="B37" s="44">
        <v>53017597</v>
      </c>
      <c r="C37" s="43" t="s">
        <v>76</v>
      </c>
      <c r="D37" s="44">
        <v>3</v>
      </c>
      <c r="E37" s="43" t="s">
        <v>77</v>
      </c>
      <c r="F37" s="44">
        <v>258.04000000000002</v>
      </c>
    </row>
    <row r="38" spans="1:6" x14ac:dyDescent="0.25">
      <c r="A38" s="43" t="s">
        <v>73</v>
      </c>
      <c r="B38" s="44">
        <v>53017663</v>
      </c>
      <c r="C38" s="43" t="s">
        <v>76</v>
      </c>
      <c r="D38" s="44">
        <v>2</v>
      </c>
      <c r="E38" s="43" t="s">
        <v>77</v>
      </c>
      <c r="F38" s="44">
        <v>247.7</v>
      </c>
    </row>
    <row r="39" spans="1:6" x14ac:dyDescent="0.25">
      <c r="A39" s="43" t="s">
        <v>73</v>
      </c>
      <c r="B39" s="44">
        <v>53018379</v>
      </c>
      <c r="C39" s="43" t="s">
        <v>76</v>
      </c>
      <c r="D39" s="44">
        <v>3</v>
      </c>
      <c r="E39" s="43" t="s">
        <v>77</v>
      </c>
      <c r="F39" s="44">
        <v>472.24</v>
      </c>
    </row>
    <row r="40" spans="1:6" x14ac:dyDescent="0.25">
      <c r="A40" s="43" t="s">
        <v>73</v>
      </c>
      <c r="B40" s="44">
        <v>53019995</v>
      </c>
      <c r="C40" s="43" t="s">
        <v>76</v>
      </c>
      <c r="D40" s="44">
        <v>2</v>
      </c>
      <c r="E40" s="43" t="s">
        <v>79</v>
      </c>
      <c r="F40" s="44">
        <v>314.5</v>
      </c>
    </row>
    <row r="41" spans="1:6" x14ac:dyDescent="0.25">
      <c r="A41" s="43" t="s">
        <v>80</v>
      </c>
      <c r="B41" s="44">
        <v>53030307</v>
      </c>
      <c r="C41" s="43" t="s">
        <v>76</v>
      </c>
      <c r="D41" s="44">
        <v>3</v>
      </c>
      <c r="E41" s="43" t="s">
        <v>77</v>
      </c>
      <c r="F41" s="44">
        <v>657.2</v>
      </c>
    </row>
    <row r="42" spans="1:6" x14ac:dyDescent="0.25">
      <c r="A42" s="43" t="s">
        <v>73</v>
      </c>
      <c r="B42" s="44">
        <v>53031311</v>
      </c>
      <c r="C42" s="43" t="s">
        <v>76</v>
      </c>
      <c r="D42" s="44">
        <v>2</v>
      </c>
      <c r="E42" s="43" t="s">
        <v>79</v>
      </c>
      <c r="F42" s="44">
        <v>485.53</v>
      </c>
    </row>
    <row r="43" spans="1:6" x14ac:dyDescent="0.25">
      <c r="A43" s="43" t="s">
        <v>73</v>
      </c>
      <c r="B43" s="44">
        <v>53031359</v>
      </c>
      <c r="C43" s="43" t="s">
        <v>76</v>
      </c>
      <c r="D43" s="44">
        <v>3</v>
      </c>
      <c r="E43" s="43" t="s">
        <v>77</v>
      </c>
      <c r="F43" s="44">
        <v>415.22</v>
      </c>
    </row>
    <row r="44" spans="1:6" x14ac:dyDescent="0.25">
      <c r="A44" s="43" t="s">
        <v>73</v>
      </c>
      <c r="B44" s="44">
        <v>53031363</v>
      </c>
      <c r="C44" s="43" t="s">
        <v>76</v>
      </c>
      <c r="D44" s="44">
        <v>3</v>
      </c>
      <c r="E44" s="43" t="s">
        <v>77</v>
      </c>
      <c r="F44" s="44">
        <v>245.44000000000005</v>
      </c>
    </row>
    <row r="45" spans="1:6" x14ac:dyDescent="0.25">
      <c r="A45" s="43" t="s">
        <v>73</v>
      </c>
      <c r="B45" s="44">
        <v>53031367</v>
      </c>
      <c r="C45" s="43" t="s">
        <v>76</v>
      </c>
      <c r="D45" s="44">
        <v>3</v>
      </c>
      <c r="E45" s="43" t="s">
        <v>77</v>
      </c>
      <c r="F45" s="44">
        <v>197.76</v>
      </c>
    </row>
    <row r="46" spans="1:6" x14ac:dyDescent="0.25">
      <c r="A46" s="43" t="s">
        <v>73</v>
      </c>
      <c r="B46" s="44">
        <v>53031535</v>
      </c>
      <c r="C46" s="43" t="s">
        <v>76</v>
      </c>
      <c r="D46" s="44">
        <v>3</v>
      </c>
      <c r="E46" s="43" t="s">
        <v>77</v>
      </c>
      <c r="F46" s="44">
        <v>196.11000000000004</v>
      </c>
    </row>
    <row r="47" spans="1:6" x14ac:dyDescent="0.25">
      <c r="A47" s="43" t="s">
        <v>73</v>
      </c>
      <c r="B47" s="44">
        <v>53031579</v>
      </c>
      <c r="C47" s="43" t="s">
        <v>76</v>
      </c>
      <c r="D47" s="44">
        <v>3</v>
      </c>
      <c r="E47" s="43" t="s">
        <v>77</v>
      </c>
      <c r="F47" s="44">
        <v>43.84</v>
      </c>
    </row>
    <row r="48" spans="1:6" x14ac:dyDescent="0.25">
      <c r="A48" s="43" t="s">
        <v>73</v>
      </c>
      <c r="B48" s="44">
        <v>53031639</v>
      </c>
      <c r="C48" s="43" t="s">
        <v>76</v>
      </c>
      <c r="D48" s="44">
        <v>3</v>
      </c>
      <c r="E48" s="43" t="s">
        <v>77</v>
      </c>
      <c r="F48" s="44">
        <v>255.52000000000004</v>
      </c>
    </row>
    <row r="49" spans="1:6" x14ac:dyDescent="0.25">
      <c r="A49" s="43" t="s">
        <v>80</v>
      </c>
      <c r="B49" s="44">
        <v>53031680</v>
      </c>
      <c r="C49" s="43" t="s">
        <v>74</v>
      </c>
      <c r="D49" s="44">
        <v>2</v>
      </c>
      <c r="E49" s="43" t="s">
        <v>75</v>
      </c>
      <c r="F49" s="44">
        <v>189.08</v>
      </c>
    </row>
    <row r="50" spans="1:6" x14ac:dyDescent="0.25">
      <c r="A50" s="43" t="s">
        <v>73</v>
      </c>
      <c r="B50" s="44">
        <v>53031699</v>
      </c>
      <c r="C50" s="43" t="s">
        <v>74</v>
      </c>
      <c r="D50" s="44">
        <v>2</v>
      </c>
      <c r="E50" s="43" t="s">
        <v>75</v>
      </c>
      <c r="F50" s="44">
        <v>39.39</v>
      </c>
    </row>
    <row r="51" spans="1:6" x14ac:dyDescent="0.25">
      <c r="A51" s="43" t="s">
        <v>73</v>
      </c>
      <c r="B51" s="44">
        <v>53031705</v>
      </c>
      <c r="C51" s="43" t="s">
        <v>76</v>
      </c>
      <c r="D51" s="44">
        <v>3</v>
      </c>
      <c r="E51" s="43" t="s">
        <v>77</v>
      </c>
      <c r="F51" s="44">
        <v>232.84000000000003</v>
      </c>
    </row>
    <row r="52" spans="1:6" x14ac:dyDescent="0.25">
      <c r="A52" s="43" t="s">
        <v>73</v>
      </c>
      <c r="B52" s="44">
        <v>53031710</v>
      </c>
      <c r="C52" s="43" t="s">
        <v>76</v>
      </c>
      <c r="D52" s="44">
        <v>3</v>
      </c>
      <c r="E52" s="43" t="s">
        <v>77</v>
      </c>
      <c r="F52" s="44">
        <v>315.21000000000004</v>
      </c>
    </row>
    <row r="53" spans="1:6" x14ac:dyDescent="0.25">
      <c r="A53" s="43" t="s">
        <v>73</v>
      </c>
      <c r="B53" s="44">
        <v>53031713</v>
      </c>
      <c r="C53" s="43" t="s">
        <v>76</v>
      </c>
      <c r="D53" s="44">
        <v>1</v>
      </c>
      <c r="E53" s="43" t="s">
        <v>77</v>
      </c>
      <c r="F53" s="44">
        <v>240.2</v>
      </c>
    </row>
  </sheetData>
  <mergeCells count="2">
    <mergeCell ref="A1:K1"/>
    <mergeCell ref="A2:K2"/>
  </mergeCells>
  <conditionalFormatting sqref="F4:F5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{EF7E1ACC-FB14-4F49-AB48-6C262212BACE}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stopIfTrue="1" operator="containsText" id="{C094FD4A-234B-4346-B68D-DC5BBB2BE2C6}">
            <xm:f>NOT(ISERROR(SEARCH($E$4,A4)))</xm:f>
            <xm:f>$E$4</xm:f>
            <x14:dxf>
              <font>
                <u/>
              </font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4" stopIfTrue="1" operator="containsText" id="{F173CCC5-1A01-4C39-9DCB-14021239AC20}">
            <xm:f>NOT(ISERROR(SEARCH($C$4,A4)))</xm:f>
            <xm:f>$C$4</xm:f>
            <x14:dxf>
              <fill>
                <patternFill>
                  <bgColor rgb="FFFF0000"/>
                </patternFill>
              </fill>
            </x14:dxf>
          </x14:cfRule>
          <xm:sqref>A4:F53</xm:sqref>
        </x14:conditionalFormatting>
        <x14:conditionalFormatting xmlns:xm="http://schemas.microsoft.com/office/excel/2006/main">
          <x14:cfRule type="dataBar" id="{EF7E1ACC-FB14-4F49-AB48-6C262212BA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F4:F53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E5F49-D04B-4B86-87D8-5EB6C5C71F61}">
  <dimension ref="A1:K54"/>
  <sheetViews>
    <sheetView workbookViewId="0">
      <selection activeCell="K44" sqref="K44"/>
    </sheetView>
  </sheetViews>
  <sheetFormatPr defaultRowHeight="15" x14ac:dyDescent="0.25"/>
  <cols>
    <col min="1" max="1" width="7.5703125" bestFit="1" customWidth="1"/>
    <col min="2" max="2" width="9" bestFit="1" customWidth="1"/>
    <col min="3" max="3" width="14.7109375" bestFit="1" customWidth="1"/>
    <col min="4" max="4" width="8.140625" bestFit="1" customWidth="1"/>
    <col min="5" max="5" width="12.85546875" bestFit="1" customWidth="1"/>
    <col min="6" max="6" width="14.7109375" bestFit="1" customWidth="1"/>
  </cols>
  <sheetData>
    <row r="1" spans="1:11" ht="23.25" x14ac:dyDescent="0.25">
      <c r="A1" s="81" t="s">
        <v>92</v>
      </c>
      <c r="B1" s="85"/>
      <c r="C1" s="85"/>
      <c r="D1" s="85"/>
      <c r="E1" s="86"/>
      <c r="F1" s="86"/>
      <c r="G1" s="86"/>
      <c r="H1" s="86"/>
      <c r="I1" s="86"/>
      <c r="J1" s="86"/>
      <c r="K1" s="86"/>
    </row>
    <row r="2" spans="1:11" ht="56.25" customHeight="1" x14ac:dyDescent="0.25">
      <c r="A2" s="83" t="s">
        <v>72</v>
      </c>
      <c r="B2" s="87"/>
      <c r="C2" s="87"/>
      <c r="D2" s="87"/>
      <c r="E2" s="88"/>
      <c r="F2" s="88"/>
      <c r="G2" s="88"/>
      <c r="H2" s="88"/>
      <c r="I2" s="88"/>
      <c r="J2" s="88"/>
      <c r="K2" s="88"/>
    </row>
    <row r="4" spans="1:11" x14ac:dyDescent="0.25">
      <c r="A4" s="43" t="s">
        <v>73</v>
      </c>
      <c r="B4" s="44">
        <v>53009106</v>
      </c>
      <c r="C4" s="43" t="s">
        <v>74</v>
      </c>
      <c r="D4" s="44">
        <v>2</v>
      </c>
      <c r="E4" s="43" t="s">
        <v>75</v>
      </c>
      <c r="F4" s="44">
        <v>0</v>
      </c>
    </row>
    <row r="5" spans="1:11" x14ac:dyDescent="0.25">
      <c r="A5" s="43" t="s">
        <v>73</v>
      </c>
      <c r="B5" s="44">
        <v>53009155</v>
      </c>
      <c r="C5" s="43" t="s">
        <v>76</v>
      </c>
      <c r="D5" s="44">
        <v>3</v>
      </c>
      <c r="E5" s="43" t="s">
        <v>77</v>
      </c>
      <c r="F5" s="44">
        <v>337.06000000000006</v>
      </c>
    </row>
    <row r="6" spans="1:11" x14ac:dyDescent="0.25">
      <c r="A6" s="43" t="s">
        <v>73</v>
      </c>
      <c r="B6" s="44">
        <v>53011501</v>
      </c>
      <c r="C6" s="43" t="s">
        <v>74</v>
      </c>
      <c r="D6" s="44">
        <v>2</v>
      </c>
      <c r="E6" s="43" t="s">
        <v>75</v>
      </c>
      <c r="F6" s="44">
        <v>227.48</v>
      </c>
    </row>
    <row r="7" spans="1:11" x14ac:dyDescent="0.25">
      <c r="A7" s="43" t="s">
        <v>73</v>
      </c>
      <c r="B7" s="44">
        <v>53011617</v>
      </c>
      <c r="C7" s="43" t="s">
        <v>74</v>
      </c>
      <c r="D7" s="44">
        <v>2</v>
      </c>
      <c r="E7" s="43" t="s">
        <v>75</v>
      </c>
      <c r="F7" s="44">
        <v>220.48</v>
      </c>
    </row>
    <row r="8" spans="1:11" x14ac:dyDescent="0.25">
      <c r="A8" s="43" t="s">
        <v>73</v>
      </c>
      <c r="B8" s="44">
        <v>53011639</v>
      </c>
      <c r="C8" s="43" t="s">
        <v>76</v>
      </c>
      <c r="D8" s="44">
        <v>3</v>
      </c>
      <c r="E8" s="43" t="s">
        <v>77</v>
      </c>
      <c r="F8" s="44">
        <v>245.44000000000005</v>
      </c>
    </row>
    <row r="9" spans="1:11" x14ac:dyDescent="0.25">
      <c r="A9" s="43" t="s">
        <v>73</v>
      </c>
      <c r="B9" s="44">
        <v>53011693</v>
      </c>
      <c r="C9" s="43" t="s">
        <v>74</v>
      </c>
      <c r="D9" s="44">
        <v>2</v>
      </c>
      <c r="E9" s="43" t="s">
        <v>75</v>
      </c>
      <c r="F9" s="44">
        <v>192.4</v>
      </c>
    </row>
    <row r="10" spans="1:11" x14ac:dyDescent="0.25">
      <c r="A10" s="43" t="s">
        <v>73</v>
      </c>
      <c r="B10" s="44">
        <v>53011991</v>
      </c>
      <c r="C10" s="43" t="s">
        <v>76</v>
      </c>
      <c r="D10" s="44">
        <v>3</v>
      </c>
      <c r="E10" s="43" t="s">
        <v>77</v>
      </c>
      <c r="F10" s="44">
        <v>322.36</v>
      </c>
    </row>
    <row r="11" spans="1:11" x14ac:dyDescent="0.25">
      <c r="A11" s="43" t="s">
        <v>73</v>
      </c>
      <c r="B11" s="44">
        <v>53013571</v>
      </c>
      <c r="C11" s="43" t="s">
        <v>76</v>
      </c>
      <c r="D11" s="44">
        <v>3</v>
      </c>
      <c r="E11" s="43" t="s">
        <v>77</v>
      </c>
      <c r="F11" s="44">
        <v>670.28</v>
      </c>
    </row>
    <row r="12" spans="1:11" x14ac:dyDescent="0.25">
      <c r="A12" s="43" t="s">
        <v>73</v>
      </c>
      <c r="B12" s="44">
        <v>53013611</v>
      </c>
      <c r="C12" s="43" t="s">
        <v>76</v>
      </c>
      <c r="D12" s="44">
        <v>3</v>
      </c>
      <c r="E12" s="43" t="s">
        <v>77</v>
      </c>
      <c r="F12" s="44">
        <v>403.03</v>
      </c>
    </row>
    <row r="13" spans="1:11" x14ac:dyDescent="0.25">
      <c r="A13" s="43" t="s">
        <v>73</v>
      </c>
      <c r="B13" s="44">
        <v>53013668</v>
      </c>
      <c r="C13" s="43" t="s">
        <v>74</v>
      </c>
      <c r="D13" s="44">
        <v>2</v>
      </c>
      <c r="E13" s="43" t="s">
        <v>75</v>
      </c>
      <c r="F13" s="44">
        <v>193.07</v>
      </c>
    </row>
    <row r="14" spans="1:11" x14ac:dyDescent="0.25">
      <c r="A14" s="43" t="s">
        <v>78</v>
      </c>
      <c r="B14" s="44">
        <v>53013777</v>
      </c>
      <c r="C14" s="43" t="s">
        <v>76</v>
      </c>
      <c r="D14" s="44">
        <v>3</v>
      </c>
      <c r="E14" s="43" t="s">
        <v>77</v>
      </c>
      <c r="F14" s="44">
        <v>586.97</v>
      </c>
    </row>
    <row r="15" spans="1:11" x14ac:dyDescent="0.25">
      <c r="A15" s="43" t="s">
        <v>73</v>
      </c>
      <c r="B15" s="44">
        <v>53013868</v>
      </c>
      <c r="C15" s="43" t="s">
        <v>76</v>
      </c>
      <c r="D15" s="44">
        <v>3</v>
      </c>
      <c r="E15" s="43" t="s">
        <v>77</v>
      </c>
      <c r="F15" s="44">
        <v>0</v>
      </c>
    </row>
    <row r="16" spans="1:11" x14ac:dyDescent="0.25">
      <c r="A16" s="43" t="s">
        <v>73</v>
      </c>
      <c r="B16" s="44">
        <v>53015101</v>
      </c>
      <c r="C16" s="43" t="s">
        <v>74</v>
      </c>
      <c r="D16" s="44">
        <v>2</v>
      </c>
      <c r="E16" s="43" t="s">
        <v>75</v>
      </c>
      <c r="F16" s="44">
        <v>221.7</v>
      </c>
    </row>
    <row r="17" spans="1:6" x14ac:dyDescent="0.25">
      <c r="A17" s="43" t="s">
        <v>73</v>
      </c>
      <c r="B17" s="44">
        <v>53015158</v>
      </c>
      <c r="C17" s="43" t="s">
        <v>76</v>
      </c>
      <c r="D17" s="44">
        <v>2</v>
      </c>
      <c r="E17" s="43" t="s">
        <v>77</v>
      </c>
      <c r="F17" s="44">
        <v>254.4</v>
      </c>
    </row>
    <row r="18" spans="1:6" x14ac:dyDescent="0.25">
      <c r="A18" s="43" t="s">
        <v>73</v>
      </c>
      <c r="B18" s="44">
        <v>53015167</v>
      </c>
      <c r="C18" s="43" t="s">
        <v>76</v>
      </c>
      <c r="D18" s="44">
        <v>3</v>
      </c>
      <c r="E18" s="43" t="s">
        <v>77</v>
      </c>
      <c r="F18" s="44">
        <v>259.77000000000004</v>
      </c>
    </row>
    <row r="19" spans="1:6" x14ac:dyDescent="0.25">
      <c r="A19" s="43" t="s">
        <v>73</v>
      </c>
      <c r="B19" s="44">
        <v>53015197</v>
      </c>
      <c r="C19" s="43" t="s">
        <v>76</v>
      </c>
      <c r="D19" s="44">
        <v>2</v>
      </c>
      <c r="E19" s="43" t="s">
        <v>77</v>
      </c>
      <c r="F19" s="44">
        <v>41.300000000000004</v>
      </c>
    </row>
    <row r="20" spans="1:6" x14ac:dyDescent="0.25">
      <c r="A20" s="43" t="s">
        <v>73</v>
      </c>
      <c r="B20" s="44">
        <v>53015315</v>
      </c>
      <c r="C20" s="43" t="s">
        <v>76</v>
      </c>
      <c r="D20" s="44">
        <v>3</v>
      </c>
      <c r="E20" s="43" t="s">
        <v>77</v>
      </c>
      <c r="F20" s="44">
        <v>229.06000000000003</v>
      </c>
    </row>
    <row r="21" spans="1:6" x14ac:dyDescent="0.25">
      <c r="A21" s="43" t="s">
        <v>73</v>
      </c>
      <c r="B21" s="44">
        <v>53015555</v>
      </c>
      <c r="C21" s="43" t="s">
        <v>74</v>
      </c>
      <c r="D21" s="44">
        <v>2</v>
      </c>
      <c r="E21" s="43" t="s">
        <v>75</v>
      </c>
      <c r="F21" s="44">
        <v>0</v>
      </c>
    </row>
    <row r="22" spans="1:6" x14ac:dyDescent="0.25">
      <c r="A22" s="43" t="s">
        <v>73</v>
      </c>
      <c r="B22" s="44">
        <v>53015591</v>
      </c>
      <c r="C22" s="43" t="s">
        <v>76</v>
      </c>
      <c r="D22" s="44">
        <v>2</v>
      </c>
      <c r="E22" s="43" t="s">
        <v>77</v>
      </c>
      <c r="F22" s="44">
        <v>261.39999999999998</v>
      </c>
    </row>
    <row r="23" spans="1:6" x14ac:dyDescent="0.25">
      <c r="A23" s="43" t="s">
        <v>73</v>
      </c>
      <c r="B23" s="44">
        <v>53015597</v>
      </c>
      <c r="C23" s="43" t="s">
        <v>76</v>
      </c>
      <c r="D23" s="44">
        <v>3</v>
      </c>
      <c r="E23" s="43" t="s">
        <v>77</v>
      </c>
      <c r="F23" s="44">
        <v>251.74000000000004</v>
      </c>
    </row>
    <row r="24" spans="1:6" x14ac:dyDescent="0.25">
      <c r="A24" s="43" t="s">
        <v>73</v>
      </c>
      <c r="B24" s="44">
        <v>53015657</v>
      </c>
      <c r="C24" s="43" t="s">
        <v>76</v>
      </c>
      <c r="D24" s="44">
        <v>3</v>
      </c>
      <c r="E24" s="43" t="s">
        <v>77</v>
      </c>
      <c r="F24" s="44">
        <v>198.70000000000005</v>
      </c>
    </row>
    <row r="25" spans="1:6" x14ac:dyDescent="0.25">
      <c r="A25" s="43" t="s">
        <v>73</v>
      </c>
      <c r="B25" s="44">
        <v>53015671</v>
      </c>
      <c r="C25" s="43" t="s">
        <v>74</v>
      </c>
      <c r="D25" s="44">
        <v>2</v>
      </c>
      <c r="E25" s="43" t="s">
        <v>75</v>
      </c>
      <c r="F25" s="44">
        <v>333.90999999999997</v>
      </c>
    </row>
    <row r="26" spans="1:6" x14ac:dyDescent="0.25">
      <c r="A26" s="43" t="s">
        <v>73</v>
      </c>
      <c r="B26" s="44">
        <v>53015697</v>
      </c>
      <c r="C26" s="43" t="s">
        <v>74</v>
      </c>
      <c r="D26" s="44">
        <v>2</v>
      </c>
      <c r="E26" s="43" t="s">
        <v>75</v>
      </c>
      <c r="F26" s="44">
        <v>331.09000000000003</v>
      </c>
    </row>
    <row r="27" spans="1:6" x14ac:dyDescent="0.25">
      <c r="A27" s="43" t="s">
        <v>73</v>
      </c>
      <c r="B27" s="44">
        <v>53015750</v>
      </c>
      <c r="C27" s="43" t="s">
        <v>74</v>
      </c>
      <c r="D27" s="44">
        <v>2</v>
      </c>
      <c r="E27" s="43" t="s">
        <v>77</v>
      </c>
      <c r="F27" s="44">
        <v>241.82999999999998</v>
      </c>
    </row>
    <row r="28" spans="1:6" x14ac:dyDescent="0.25">
      <c r="A28" s="43" t="s">
        <v>73</v>
      </c>
      <c r="B28" s="44">
        <v>53015779</v>
      </c>
      <c r="C28" s="43" t="s">
        <v>76</v>
      </c>
      <c r="D28" s="44">
        <v>3</v>
      </c>
      <c r="E28" s="43" t="s">
        <v>77</v>
      </c>
      <c r="F28" s="44">
        <v>247.96000000000004</v>
      </c>
    </row>
    <row r="29" spans="1:6" x14ac:dyDescent="0.25">
      <c r="A29" s="43" t="s">
        <v>73</v>
      </c>
      <c r="B29" s="44">
        <v>53015796</v>
      </c>
      <c r="C29" s="43" t="s">
        <v>74</v>
      </c>
      <c r="D29" s="44">
        <v>2</v>
      </c>
      <c r="E29" s="43" t="s">
        <v>75</v>
      </c>
      <c r="F29" s="44">
        <v>179.77</v>
      </c>
    </row>
    <row r="30" spans="1:6" x14ac:dyDescent="0.25">
      <c r="A30" s="43" t="s">
        <v>73</v>
      </c>
      <c r="B30" s="44">
        <v>53015936</v>
      </c>
      <c r="C30" s="43" t="s">
        <v>76</v>
      </c>
      <c r="D30" s="44">
        <v>3</v>
      </c>
      <c r="E30" s="43" t="s">
        <v>77</v>
      </c>
      <c r="F30" s="44">
        <v>260.56000000000006</v>
      </c>
    </row>
    <row r="31" spans="1:6" x14ac:dyDescent="0.25">
      <c r="A31" s="43" t="s">
        <v>73</v>
      </c>
      <c r="B31" s="44">
        <v>53015938</v>
      </c>
      <c r="C31" s="43" t="s">
        <v>76</v>
      </c>
      <c r="D31" s="44">
        <v>3</v>
      </c>
      <c r="E31" s="43" t="s">
        <v>77</v>
      </c>
      <c r="F31" s="44">
        <v>229.31000000000003</v>
      </c>
    </row>
    <row r="32" spans="1:6" x14ac:dyDescent="0.25">
      <c r="A32" s="43" t="s">
        <v>73</v>
      </c>
      <c r="B32" s="44">
        <v>53015969</v>
      </c>
      <c r="C32" s="43" t="s">
        <v>76</v>
      </c>
      <c r="D32" s="44">
        <v>3</v>
      </c>
      <c r="E32" s="43" t="s">
        <v>77</v>
      </c>
      <c r="F32" s="44">
        <v>248.53000000000003</v>
      </c>
    </row>
    <row r="33" spans="1:6" x14ac:dyDescent="0.25">
      <c r="A33" s="43" t="s">
        <v>73</v>
      </c>
      <c r="B33" s="44">
        <v>53015985</v>
      </c>
      <c r="C33" s="43" t="s">
        <v>74</v>
      </c>
      <c r="D33" s="44">
        <v>2</v>
      </c>
      <c r="E33" s="43" t="s">
        <v>77</v>
      </c>
      <c r="F33" s="44">
        <v>0</v>
      </c>
    </row>
    <row r="34" spans="1:6" x14ac:dyDescent="0.25">
      <c r="A34" s="43" t="s">
        <v>73</v>
      </c>
      <c r="B34" s="44">
        <v>53015996</v>
      </c>
      <c r="C34" s="43" t="s">
        <v>76</v>
      </c>
      <c r="D34" s="44">
        <v>3</v>
      </c>
      <c r="E34" s="43" t="s">
        <v>77</v>
      </c>
      <c r="F34" s="44">
        <v>799.57999999999993</v>
      </c>
    </row>
    <row r="35" spans="1:6" x14ac:dyDescent="0.25">
      <c r="A35" s="43" t="s">
        <v>73</v>
      </c>
      <c r="B35" s="44">
        <v>53015999</v>
      </c>
      <c r="C35" s="43" t="s">
        <v>74</v>
      </c>
      <c r="D35" s="44">
        <v>2</v>
      </c>
      <c r="E35" s="43" t="s">
        <v>75</v>
      </c>
      <c r="F35" s="44">
        <v>220.48</v>
      </c>
    </row>
    <row r="36" spans="1:6" x14ac:dyDescent="0.25">
      <c r="A36" s="43" t="s">
        <v>73</v>
      </c>
      <c r="B36" s="44">
        <v>53017568</v>
      </c>
      <c r="C36" s="43" t="s">
        <v>74</v>
      </c>
      <c r="D36" s="44">
        <v>2</v>
      </c>
      <c r="E36" s="43" t="s">
        <v>75</v>
      </c>
      <c r="F36" s="44">
        <v>314.48</v>
      </c>
    </row>
    <row r="37" spans="1:6" x14ac:dyDescent="0.25">
      <c r="A37" s="43" t="s">
        <v>73</v>
      </c>
      <c r="B37" s="44">
        <v>53017597</v>
      </c>
      <c r="C37" s="43" t="s">
        <v>76</v>
      </c>
      <c r="D37" s="44">
        <v>3</v>
      </c>
      <c r="E37" s="43" t="s">
        <v>77</v>
      </c>
      <c r="F37" s="44">
        <v>258.04000000000002</v>
      </c>
    </row>
    <row r="38" spans="1:6" x14ac:dyDescent="0.25">
      <c r="A38" s="43" t="s">
        <v>73</v>
      </c>
      <c r="B38" s="44">
        <v>53017663</v>
      </c>
      <c r="C38" s="43" t="s">
        <v>76</v>
      </c>
      <c r="D38" s="44">
        <v>2</v>
      </c>
      <c r="E38" s="43" t="s">
        <v>77</v>
      </c>
      <c r="F38" s="44">
        <v>247.7</v>
      </c>
    </row>
    <row r="39" spans="1:6" x14ac:dyDescent="0.25">
      <c r="A39" s="43" t="s">
        <v>73</v>
      </c>
      <c r="B39" s="44">
        <v>53018379</v>
      </c>
      <c r="C39" s="43" t="s">
        <v>76</v>
      </c>
      <c r="D39" s="44">
        <v>3</v>
      </c>
      <c r="E39" s="43" t="s">
        <v>77</v>
      </c>
      <c r="F39" s="44">
        <v>472.24</v>
      </c>
    </row>
    <row r="40" spans="1:6" x14ac:dyDescent="0.25">
      <c r="A40" s="43" t="s">
        <v>73</v>
      </c>
      <c r="B40" s="44">
        <v>53019995</v>
      </c>
      <c r="C40" s="43" t="s">
        <v>76</v>
      </c>
      <c r="D40" s="44">
        <v>2</v>
      </c>
      <c r="E40" s="43" t="s">
        <v>79</v>
      </c>
      <c r="F40" s="44">
        <v>314.5</v>
      </c>
    </row>
    <row r="41" spans="1:6" x14ac:dyDescent="0.25">
      <c r="A41" s="43" t="s">
        <v>80</v>
      </c>
      <c r="B41" s="44">
        <v>53030307</v>
      </c>
      <c r="C41" s="43" t="s">
        <v>76</v>
      </c>
      <c r="D41" s="44">
        <v>3</v>
      </c>
      <c r="E41" s="43" t="s">
        <v>77</v>
      </c>
      <c r="F41" s="44">
        <v>657.2</v>
      </c>
    </row>
    <row r="42" spans="1:6" x14ac:dyDescent="0.25">
      <c r="A42" s="43" t="s">
        <v>73</v>
      </c>
      <c r="B42" s="44">
        <v>53031311</v>
      </c>
      <c r="C42" s="43" t="s">
        <v>76</v>
      </c>
      <c r="D42" s="44">
        <v>2</v>
      </c>
      <c r="E42" s="43" t="s">
        <v>79</v>
      </c>
      <c r="F42" s="44">
        <v>485.53</v>
      </c>
    </row>
    <row r="43" spans="1:6" x14ac:dyDescent="0.25">
      <c r="A43" s="43" t="s">
        <v>73</v>
      </c>
      <c r="B43" s="44">
        <v>53031359</v>
      </c>
      <c r="C43" s="43" t="s">
        <v>76</v>
      </c>
      <c r="D43" s="44">
        <v>3</v>
      </c>
      <c r="E43" s="43" t="s">
        <v>77</v>
      </c>
      <c r="F43" s="44">
        <v>415.22</v>
      </c>
    </row>
    <row r="44" spans="1:6" x14ac:dyDescent="0.25">
      <c r="A44" s="43" t="s">
        <v>73</v>
      </c>
      <c r="B44" s="44">
        <v>53031363</v>
      </c>
      <c r="C44" s="43" t="s">
        <v>76</v>
      </c>
      <c r="D44" s="44">
        <v>3</v>
      </c>
      <c r="E44" s="43" t="s">
        <v>77</v>
      </c>
      <c r="F44" s="44">
        <v>245.44000000000005</v>
      </c>
    </row>
    <row r="45" spans="1:6" x14ac:dyDescent="0.25">
      <c r="A45" s="43" t="s">
        <v>73</v>
      </c>
      <c r="B45" s="44">
        <v>53031367</v>
      </c>
      <c r="C45" s="43" t="s">
        <v>76</v>
      </c>
      <c r="D45" s="44">
        <v>3</v>
      </c>
      <c r="E45" s="43" t="s">
        <v>77</v>
      </c>
      <c r="F45" s="44">
        <v>197.76</v>
      </c>
    </row>
    <row r="46" spans="1:6" x14ac:dyDescent="0.25">
      <c r="A46" s="43" t="s">
        <v>73</v>
      </c>
      <c r="B46" s="44">
        <v>53031535</v>
      </c>
      <c r="C46" s="43" t="s">
        <v>76</v>
      </c>
      <c r="D46" s="44">
        <v>3</v>
      </c>
      <c r="E46" s="43" t="s">
        <v>77</v>
      </c>
      <c r="F46" s="44">
        <v>196.11000000000004</v>
      </c>
    </row>
    <row r="47" spans="1:6" x14ac:dyDescent="0.25">
      <c r="A47" s="43" t="s">
        <v>73</v>
      </c>
      <c r="B47" s="44">
        <v>53031579</v>
      </c>
      <c r="C47" s="43" t="s">
        <v>76</v>
      </c>
      <c r="D47" s="44">
        <v>3</v>
      </c>
      <c r="E47" s="43" t="s">
        <v>77</v>
      </c>
      <c r="F47" s="44">
        <v>43.84</v>
      </c>
    </row>
    <row r="48" spans="1:6" x14ac:dyDescent="0.25">
      <c r="A48" s="43" t="s">
        <v>73</v>
      </c>
      <c r="B48" s="44">
        <v>53031639</v>
      </c>
      <c r="C48" s="43" t="s">
        <v>76</v>
      </c>
      <c r="D48" s="44">
        <v>3</v>
      </c>
      <c r="E48" s="43" t="s">
        <v>77</v>
      </c>
      <c r="F48" s="44">
        <v>255.52000000000004</v>
      </c>
    </row>
    <row r="49" spans="1:6" x14ac:dyDescent="0.25">
      <c r="A49" s="43" t="s">
        <v>80</v>
      </c>
      <c r="B49" s="44">
        <v>53031680</v>
      </c>
      <c r="C49" s="43" t="s">
        <v>74</v>
      </c>
      <c r="D49" s="44">
        <v>2</v>
      </c>
      <c r="E49" s="43" t="s">
        <v>75</v>
      </c>
      <c r="F49" s="44">
        <v>189.08</v>
      </c>
    </row>
    <row r="50" spans="1:6" x14ac:dyDescent="0.25">
      <c r="A50" s="43" t="s">
        <v>73</v>
      </c>
      <c r="B50" s="44">
        <v>53031699</v>
      </c>
      <c r="C50" s="43" t="s">
        <v>74</v>
      </c>
      <c r="D50" s="44">
        <v>2</v>
      </c>
      <c r="E50" s="43" t="s">
        <v>75</v>
      </c>
      <c r="F50" s="44">
        <v>39.39</v>
      </c>
    </row>
    <row r="51" spans="1:6" x14ac:dyDescent="0.25">
      <c r="A51" s="43" t="s">
        <v>73</v>
      </c>
      <c r="B51" s="44">
        <v>53031705</v>
      </c>
      <c r="C51" s="43" t="s">
        <v>76</v>
      </c>
      <c r="D51" s="44">
        <v>3</v>
      </c>
      <c r="E51" s="43" t="s">
        <v>77</v>
      </c>
      <c r="F51" s="44">
        <v>232.84000000000003</v>
      </c>
    </row>
    <row r="52" spans="1:6" x14ac:dyDescent="0.25">
      <c r="A52" s="43" t="s">
        <v>73</v>
      </c>
      <c r="B52" s="44">
        <v>53031710</v>
      </c>
      <c r="C52" s="43" t="s">
        <v>76</v>
      </c>
      <c r="D52" s="44">
        <v>3</v>
      </c>
      <c r="E52" s="43" t="s">
        <v>77</v>
      </c>
      <c r="F52" s="44">
        <v>315.21000000000004</v>
      </c>
    </row>
    <row r="53" spans="1:6" x14ac:dyDescent="0.25">
      <c r="A53" s="43" t="s">
        <v>73</v>
      </c>
      <c r="B53" s="44">
        <v>53031713</v>
      </c>
      <c r="C53" s="43" t="s">
        <v>76</v>
      </c>
      <c r="D53" s="44">
        <v>1</v>
      </c>
      <c r="E53" s="43" t="s">
        <v>77</v>
      </c>
      <c r="F53" s="44">
        <v>240.2</v>
      </c>
    </row>
    <row r="54" spans="1:6" x14ac:dyDescent="0.25">
      <c r="C54" t="s">
        <v>99</v>
      </c>
      <c r="D54" t="s">
        <v>97</v>
      </c>
      <c r="E54" t="s">
        <v>98</v>
      </c>
      <c r="F54" t="s">
        <v>96</v>
      </c>
    </row>
  </sheetData>
  <mergeCells count="2">
    <mergeCell ref="A1:K1"/>
    <mergeCell ref="A2:K2"/>
  </mergeCells>
  <phoneticPr fontId="19" type="noConversion"/>
  <conditionalFormatting sqref="C4:C53">
    <cfRule type="containsText" dxfId="3" priority="2" operator="containsText" text="BIG">
      <formula>NOT(ISERROR(SEARCH("BIG",C4)))</formula>
    </cfRule>
  </conditionalFormatting>
  <conditionalFormatting sqref="D4:D53">
    <cfRule type="cellIs" dxfId="2" priority="1" operator="equal">
      <formula>1</formula>
    </cfRule>
  </conditionalFormatting>
  <conditionalFormatting sqref="E4:E53">
    <cfRule type="containsText" dxfId="1" priority="3" operator="containsText" text="Premium">
      <formula>NOT(ISERROR(SEARCH("Premium",E4)))</formula>
    </cfRule>
  </conditionalFormatting>
  <conditionalFormatting sqref="F4:F53">
    <cfRule type="cellIs" dxfId="0" priority="4" operator="greaterThan">
      <formula>100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F5E3-32A9-4B07-B3F7-B424678EE245}">
  <dimension ref="A1:V31"/>
  <sheetViews>
    <sheetView tabSelected="1" topLeftCell="A10" workbookViewId="0">
      <selection activeCell="N24" sqref="N24"/>
    </sheetView>
  </sheetViews>
  <sheetFormatPr defaultRowHeight="15" x14ac:dyDescent="0.25"/>
  <cols>
    <col min="1" max="1" width="5.140625" bestFit="1" customWidth="1"/>
    <col min="2" max="2" width="17.28515625" customWidth="1"/>
    <col min="3" max="3" width="7.140625" bestFit="1" customWidth="1"/>
    <col min="4" max="4" width="7.42578125" bestFit="1" customWidth="1"/>
    <col min="5" max="5" width="9.85546875" bestFit="1" customWidth="1"/>
    <col min="6" max="8" width="9.7109375" bestFit="1" customWidth="1"/>
    <col min="12" max="12" width="14.7109375" bestFit="1" customWidth="1"/>
    <col min="13" max="13" width="13.5703125" bestFit="1" customWidth="1"/>
  </cols>
  <sheetData>
    <row r="1" spans="1:13" ht="23.25" x14ac:dyDescent="0.25">
      <c r="A1" s="81" t="s">
        <v>12</v>
      </c>
      <c r="B1" s="85"/>
      <c r="C1" s="85"/>
      <c r="D1" s="85"/>
      <c r="E1" s="86"/>
      <c r="F1" s="86"/>
      <c r="G1" s="86"/>
      <c r="H1" s="86"/>
      <c r="I1" s="86"/>
      <c r="J1" s="86"/>
      <c r="K1" s="86"/>
      <c r="L1" s="3"/>
      <c r="M1" s="3"/>
    </row>
    <row r="2" spans="1:13" ht="154.5" customHeight="1" x14ac:dyDescent="0.25">
      <c r="A2" s="83" t="s">
        <v>81</v>
      </c>
      <c r="B2" s="87"/>
      <c r="C2" s="87"/>
      <c r="D2" s="87"/>
      <c r="E2" s="86"/>
      <c r="F2" s="86"/>
      <c r="G2" s="86"/>
      <c r="H2" s="86"/>
      <c r="I2" s="86"/>
      <c r="J2" s="86"/>
      <c r="K2" s="86"/>
      <c r="L2" s="3"/>
      <c r="M2" s="3"/>
    </row>
    <row r="3" spans="1:13" ht="15.75" thickBo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8" x14ac:dyDescent="0.25">
      <c r="A4" s="89" t="s">
        <v>82</v>
      </c>
      <c r="B4" s="89" t="s">
        <v>83</v>
      </c>
      <c r="C4" s="91" t="s">
        <v>84</v>
      </c>
      <c r="D4" s="92"/>
      <c r="E4" s="93"/>
      <c r="F4" s="94" t="s">
        <v>85</v>
      </c>
      <c r="G4" s="95"/>
      <c r="H4" s="96"/>
      <c r="I4" s="3"/>
      <c r="J4" s="3"/>
      <c r="K4" s="3"/>
      <c r="L4" s="45" t="s">
        <v>86</v>
      </c>
      <c r="M4" s="45" t="s">
        <v>87</v>
      </c>
    </row>
    <row r="5" spans="1:13" ht="15.75" thickBot="1" x14ac:dyDescent="0.3">
      <c r="A5" s="90"/>
      <c r="B5" s="90"/>
      <c r="C5" s="46" t="s">
        <v>88</v>
      </c>
      <c r="D5" s="47" t="s">
        <v>89</v>
      </c>
      <c r="E5" s="48" t="s">
        <v>90</v>
      </c>
      <c r="F5" s="46" t="s">
        <v>88</v>
      </c>
      <c r="G5" s="47" t="s">
        <v>89</v>
      </c>
      <c r="H5" s="48" t="s">
        <v>90</v>
      </c>
      <c r="I5" s="3"/>
      <c r="J5" s="3"/>
      <c r="K5" s="3"/>
      <c r="L5" s="49" t="s">
        <v>88</v>
      </c>
      <c r="M5" s="50">
        <v>1.5</v>
      </c>
    </row>
    <row r="6" spans="1:13" x14ac:dyDescent="0.25">
      <c r="A6" s="51">
        <v>1</v>
      </c>
      <c r="B6" s="52">
        <v>0.4236111111111111</v>
      </c>
      <c r="C6" s="53">
        <v>5</v>
      </c>
      <c r="D6" s="54">
        <v>2</v>
      </c>
      <c r="E6" s="55">
        <v>13</v>
      </c>
      <c r="F6" s="56">
        <f>C6*$M$5</f>
        <v>7.5</v>
      </c>
      <c r="G6" s="56">
        <f>D6*$M$6</f>
        <v>6.4</v>
      </c>
      <c r="H6" s="56">
        <f>E6*$M$7</f>
        <v>9.75</v>
      </c>
      <c r="I6" s="3"/>
      <c r="J6" s="3"/>
      <c r="K6" s="3"/>
      <c r="L6" s="49" t="s">
        <v>89</v>
      </c>
      <c r="M6" s="50">
        <v>3.2</v>
      </c>
    </row>
    <row r="7" spans="1:13" x14ac:dyDescent="0.25">
      <c r="A7" s="57">
        <v>2</v>
      </c>
      <c r="B7" s="58">
        <v>0.43402777777777773</v>
      </c>
      <c r="C7" s="59">
        <v>7</v>
      </c>
      <c r="D7" s="60">
        <v>3</v>
      </c>
      <c r="E7" s="61">
        <v>27</v>
      </c>
      <c r="F7" s="56">
        <f t="shared" ref="F7:F25" si="0">C7*$M$5</f>
        <v>10.5</v>
      </c>
      <c r="G7" s="56">
        <f t="shared" ref="G7:G25" si="1">D7*$M$6</f>
        <v>9.6000000000000014</v>
      </c>
      <c r="H7" s="56">
        <f t="shared" ref="H7:H25" si="2">E7*$M$7</f>
        <v>20.25</v>
      </c>
      <c r="I7" s="3"/>
      <c r="J7" s="3"/>
      <c r="K7" s="3"/>
      <c r="L7" s="49" t="s">
        <v>90</v>
      </c>
      <c r="M7" s="50">
        <v>0.75</v>
      </c>
    </row>
    <row r="8" spans="1:13" x14ac:dyDescent="0.25">
      <c r="A8" s="57">
        <v>3</v>
      </c>
      <c r="B8" s="52">
        <v>0.44444444444444398</v>
      </c>
      <c r="C8" s="53">
        <v>8</v>
      </c>
      <c r="D8" s="54">
        <v>1</v>
      </c>
      <c r="E8" s="55">
        <v>11</v>
      </c>
      <c r="F8" s="56">
        <f t="shared" si="0"/>
        <v>12</v>
      </c>
      <c r="G8" s="56">
        <f t="shared" si="1"/>
        <v>3.2</v>
      </c>
      <c r="H8" s="56">
        <f t="shared" si="2"/>
        <v>8.25</v>
      </c>
      <c r="I8" s="3"/>
      <c r="J8" s="3"/>
      <c r="K8" s="3"/>
      <c r="L8" s="3"/>
      <c r="M8" s="3"/>
    </row>
    <row r="9" spans="1:13" x14ac:dyDescent="0.25">
      <c r="A9" s="57">
        <v>4</v>
      </c>
      <c r="B9" s="58">
        <v>0.45486111111111099</v>
      </c>
      <c r="C9" s="59">
        <v>8</v>
      </c>
      <c r="D9" s="60">
        <v>5</v>
      </c>
      <c r="E9" s="61">
        <v>33</v>
      </c>
      <c r="F9" s="56">
        <f t="shared" si="0"/>
        <v>12</v>
      </c>
      <c r="G9" s="56">
        <f t="shared" si="1"/>
        <v>16</v>
      </c>
      <c r="H9" s="56">
        <f t="shared" si="2"/>
        <v>24.75</v>
      </c>
      <c r="I9" s="3"/>
      <c r="J9" s="3"/>
      <c r="K9" s="3"/>
      <c r="L9" s="3"/>
      <c r="M9" s="3"/>
    </row>
    <row r="10" spans="1:13" x14ac:dyDescent="0.25">
      <c r="A10" s="57">
        <v>5</v>
      </c>
      <c r="B10" s="52">
        <v>0.46527777777777801</v>
      </c>
      <c r="C10" s="53">
        <v>5</v>
      </c>
      <c r="D10" s="54">
        <v>4</v>
      </c>
      <c r="E10" s="55">
        <v>30</v>
      </c>
      <c r="F10" s="56">
        <f t="shared" si="0"/>
        <v>7.5</v>
      </c>
      <c r="G10" s="56">
        <f t="shared" si="1"/>
        <v>12.8</v>
      </c>
      <c r="H10" s="56">
        <f t="shared" si="2"/>
        <v>22.5</v>
      </c>
      <c r="I10" s="3"/>
      <c r="J10" s="3"/>
      <c r="K10" s="3"/>
      <c r="L10" s="3"/>
      <c r="M10" s="3"/>
    </row>
    <row r="11" spans="1:13" x14ac:dyDescent="0.25">
      <c r="A11" s="57">
        <v>6</v>
      </c>
      <c r="B11" s="58">
        <v>0.47569444444444398</v>
      </c>
      <c r="C11" s="59">
        <v>2</v>
      </c>
      <c r="D11" s="60">
        <v>9</v>
      </c>
      <c r="E11" s="61">
        <v>12</v>
      </c>
      <c r="F11" s="56">
        <f t="shared" si="0"/>
        <v>3</v>
      </c>
      <c r="G11" s="56">
        <f t="shared" si="1"/>
        <v>28.8</v>
      </c>
      <c r="H11" s="56">
        <f t="shared" si="2"/>
        <v>9</v>
      </c>
      <c r="I11" s="3"/>
      <c r="J11" s="3"/>
      <c r="K11" s="3"/>
      <c r="L11" s="3"/>
      <c r="M11" s="3"/>
    </row>
    <row r="12" spans="1:13" x14ac:dyDescent="0.25">
      <c r="A12" s="57">
        <v>7</v>
      </c>
      <c r="B12" s="52">
        <v>0.48611111111111099</v>
      </c>
      <c r="C12" s="59">
        <v>9</v>
      </c>
      <c r="D12" s="54">
        <v>2</v>
      </c>
      <c r="E12" s="55">
        <v>29</v>
      </c>
      <c r="F12" s="56">
        <f t="shared" si="0"/>
        <v>13.5</v>
      </c>
      <c r="G12" s="56">
        <f t="shared" si="1"/>
        <v>6.4</v>
      </c>
      <c r="H12" s="56">
        <f t="shared" si="2"/>
        <v>21.75</v>
      </c>
      <c r="I12" s="3"/>
      <c r="J12" s="3"/>
      <c r="K12" s="3"/>
      <c r="L12" s="3"/>
      <c r="M12" s="3"/>
    </row>
    <row r="13" spans="1:13" x14ac:dyDescent="0.25">
      <c r="A13" s="57">
        <v>8</v>
      </c>
      <c r="B13" s="58">
        <v>0.49652777777777801</v>
      </c>
      <c r="C13" s="59">
        <v>6</v>
      </c>
      <c r="D13" s="60">
        <v>7</v>
      </c>
      <c r="E13" s="61">
        <v>16</v>
      </c>
      <c r="F13" s="56">
        <f t="shared" si="0"/>
        <v>9</v>
      </c>
      <c r="G13" s="56">
        <f t="shared" si="1"/>
        <v>22.400000000000002</v>
      </c>
      <c r="H13" s="56">
        <f t="shared" si="2"/>
        <v>12</v>
      </c>
      <c r="I13" s="3"/>
      <c r="J13" s="3"/>
      <c r="K13" s="3"/>
      <c r="L13" s="3"/>
      <c r="M13" s="3"/>
    </row>
    <row r="14" spans="1:13" x14ac:dyDescent="0.25">
      <c r="A14" s="57">
        <v>9</v>
      </c>
      <c r="B14" s="52">
        <v>0.50694444444444398</v>
      </c>
      <c r="C14" s="59">
        <v>10</v>
      </c>
      <c r="D14" s="54">
        <v>4</v>
      </c>
      <c r="E14" s="61">
        <v>22</v>
      </c>
      <c r="F14" s="56">
        <f t="shared" si="0"/>
        <v>15</v>
      </c>
      <c r="G14" s="56">
        <f t="shared" si="1"/>
        <v>12.8</v>
      </c>
      <c r="H14" s="56">
        <f t="shared" si="2"/>
        <v>16.5</v>
      </c>
      <c r="I14" s="3"/>
      <c r="J14" s="3"/>
      <c r="K14" s="3"/>
      <c r="L14" s="3"/>
      <c r="M14" s="3"/>
    </row>
    <row r="15" spans="1:13" x14ac:dyDescent="0.25">
      <c r="A15" s="57">
        <v>10</v>
      </c>
      <c r="B15" s="58">
        <v>0.51736111111111105</v>
      </c>
      <c r="C15" s="59">
        <v>14</v>
      </c>
      <c r="D15" s="60">
        <v>6</v>
      </c>
      <c r="E15" s="61">
        <v>10</v>
      </c>
      <c r="F15" s="56">
        <f t="shared" si="0"/>
        <v>21</v>
      </c>
      <c r="G15" s="56">
        <f t="shared" si="1"/>
        <v>19.200000000000003</v>
      </c>
      <c r="H15" s="56">
        <f t="shared" si="2"/>
        <v>7.5</v>
      </c>
      <c r="I15" s="3"/>
      <c r="J15" s="3"/>
      <c r="K15" s="3"/>
      <c r="L15" s="3"/>
      <c r="M15" s="3"/>
    </row>
    <row r="16" spans="1:13" x14ac:dyDescent="0.25">
      <c r="A16" s="57">
        <v>11</v>
      </c>
      <c r="B16" s="52">
        <v>0.52777777777777701</v>
      </c>
      <c r="C16" s="59">
        <v>11</v>
      </c>
      <c r="D16" s="54">
        <v>5</v>
      </c>
      <c r="E16" s="61">
        <v>12</v>
      </c>
      <c r="F16" s="56">
        <f t="shared" si="0"/>
        <v>16.5</v>
      </c>
      <c r="G16" s="56">
        <f t="shared" si="1"/>
        <v>16</v>
      </c>
      <c r="H16" s="56">
        <f t="shared" si="2"/>
        <v>9</v>
      </c>
      <c r="I16" s="3"/>
      <c r="J16" s="3"/>
      <c r="K16" s="3"/>
      <c r="L16" s="3"/>
      <c r="M16" s="3"/>
    </row>
    <row r="17" spans="1:22" x14ac:dyDescent="0.25">
      <c r="A17" s="57">
        <v>12</v>
      </c>
      <c r="B17" s="58">
        <v>0.53819444444444398</v>
      </c>
      <c r="C17" s="59">
        <v>9</v>
      </c>
      <c r="D17" s="60">
        <v>3</v>
      </c>
      <c r="E17" s="61">
        <v>23</v>
      </c>
      <c r="F17" s="56">
        <f t="shared" si="0"/>
        <v>13.5</v>
      </c>
      <c r="G17" s="56">
        <f t="shared" si="1"/>
        <v>9.6000000000000014</v>
      </c>
      <c r="H17" s="56">
        <f t="shared" si="2"/>
        <v>17.25</v>
      </c>
      <c r="I17" s="3"/>
      <c r="J17" s="3"/>
      <c r="K17" s="3"/>
      <c r="L17" s="3"/>
      <c r="M17" s="3"/>
    </row>
    <row r="18" spans="1:22" x14ac:dyDescent="0.25">
      <c r="A18" s="57">
        <v>13</v>
      </c>
      <c r="B18" s="52">
        <v>0.54861111111111105</v>
      </c>
      <c r="C18" s="59">
        <v>7</v>
      </c>
      <c r="D18" s="60">
        <v>3</v>
      </c>
      <c r="E18" s="61">
        <v>24</v>
      </c>
      <c r="F18" s="56">
        <f t="shared" si="0"/>
        <v>10.5</v>
      </c>
      <c r="G18" s="56">
        <f t="shared" si="1"/>
        <v>9.6000000000000014</v>
      </c>
      <c r="H18" s="56">
        <f t="shared" si="2"/>
        <v>18</v>
      </c>
      <c r="I18" s="3"/>
      <c r="J18" s="3"/>
      <c r="K18" s="3"/>
      <c r="L18" s="3"/>
      <c r="M18" s="3"/>
    </row>
    <row r="19" spans="1:22" x14ac:dyDescent="0.25">
      <c r="A19" s="57">
        <v>14</v>
      </c>
      <c r="B19" s="58">
        <v>0.55902777777777701</v>
      </c>
      <c r="C19" s="59">
        <v>5</v>
      </c>
      <c r="D19" s="60">
        <v>1</v>
      </c>
      <c r="E19" s="61">
        <v>19</v>
      </c>
      <c r="F19" s="56">
        <f t="shared" si="0"/>
        <v>7.5</v>
      </c>
      <c r="G19" s="56">
        <f t="shared" si="1"/>
        <v>3.2</v>
      </c>
      <c r="H19" s="56">
        <f t="shared" si="2"/>
        <v>14.25</v>
      </c>
      <c r="I19" s="3"/>
      <c r="J19" s="3"/>
      <c r="K19" s="3"/>
      <c r="L19" s="3"/>
      <c r="M19" s="3"/>
    </row>
    <row r="20" spans="1:22" x14ac:dyDescent="0.25">
      <c r="A20" s="57">
        <v>15</v>
      </c>
      <c r="B20" s="52">
        <v>0.56944444444444298</v>
      </c>
      <c r="C20" s="60">
        <v>4</v>
      </c>
      <c r="D20" s="60">
        <v>9</v>
      </c>
      <c r="E20" s="61">
        <v>12</v>
      </c>
      <c r="F20" s="56">
        <f t="shared" si="0"/>
        <v>6</v>
      </c>
      <c r="G20" s="56">
        <f t="shared" si="1"/>
        <v>28.8</v>
      </c>
      <c r="H20" s="56">
        <f t="shared" si="2"/>
        <v>9</v>
      </c>
      <c r="I20" s="3"/>
      <c r="J20" s="3"/>
      <c r="K20" s="3"/>
      <c r="L20" s="3"/>
      <c r="M20" s="3"/>
    </row>
    <row r="21" spans="1:22" x14ac:dyDescent="0.25">
      <c r="A21" s="57">
        <v>16</v>
      </c>
      <c r="B21" s="58">
        <v>0.57986111111110905</v>
      </c>
      <c r="C21" s="60">
        <v>7</v>
      </c>
      <c r="D21" s="60">
        <v>4</v>
      </c>
      <c r="E21" s="61">
        <v>11</v>
      </c>
      <c r="F21" s="56">
        <f t="shared" si="0"/>
        <v>10.5</v>
      </c>
      <c r="G21" s="56">
        <f t="shared" si="1"/>
        <v>12.8</v>
      </c>
      <c r="H21" s="56">
        <f t="shared" si="2"/>
        <v>8.25</v>
      </c>
      <c r="I21" s="3"/>
      <c r="J21" s="3"/>
      <c r="K21" s="3"/>
      <c r="L21" s="3"/>
      <c r="M21" s="3"/>
    </row>
    <row r="22" spans="1:22" x14ac:dyDescent="0.25">
      <c r="A22" s="57">
        <v>17</v>
      </c>
      <c r="B22" s="52">
        <v>0.59027777777777501</v>
      </c>
      <c r="C22" s="60">
        <v>6</v>
      </c>
      <c r="D22" s="60">
        <v>6</v>
      </c>
      <c r="E22" s="61">
        <v>36</v>
      </c>
      <c r="F22" s="56">
        <f t="shared" si="0"/>
        <v>9</v>
      </c>
      <c r="G22" s="56">
        <f t="shared" si="1"/>
        <v>19.200000000000003</v>
      </c>
      <c r="H22" s="56">
        <f t="shared" si="2"/>
        <v>27</v>
      </c>
      <c r="I22" s="3"/>
      <c r="J22" s="3"/>
      <c r="K22" s="3"/>
      <c r="L22" s="3"/>
      <c r="M22" s="3"/>
    </row>
    <row r="23" spans="1:22" x14ac:dyDescent="0.25">
      <c r="A23" s="57">
        <v>18</v>
      </c>
      <c r="B23" s="58">
        <v>0.60069444444444098</v>
      </c>
      <c r="C23" s="60">
        <v>11</v>
      </c>
      <c r="D23" s="60">
        <v>0</v>
      </c>
      <c r="E23" s="61">
        <v>25</v>
      </c>
      <c r="F23" s="56">
        <f t="shared" si="0"/>
        <v>16.5</v>
      </c>
      <c r="G23" s="56">
        <f t="shared" si="1"/>
        <v>0</v>
      </c>
      <c r="H23" s="56">
        <f t="shared" si="2"/>
        <v>18.75</v>
      </c>
      <c r="I23" s="3"/>
      <c r="J23" s="3"/>
      <c r="K23" s="3"/>
      <c r="L23" s="3"/>
      <c r="M23" s="3"/>
    </row>
    <row r="24" spans="1:22" x14ac:dyDescent="0.25">
      <c r="A24" s="57">
        <v>19</v>
      </c>
      <c r="B24" s="52">
        <v>0.61111111111110705</v>
      </c>
      <c r="C24" s="60">
        <v>7</v>
      </c>
      <c r="D24" s="60">
        <v>5</v>
      </c>
      <c r="E24" s="61">
        <v>20</v>
      </c>
      <c r="F24" s="56">
        <f t="shared" si="0"/>
        <v>10.5</v>
      </c>
      <c r="G24" s="56">
        <f t="shared" si="1"/>
        <v>16</v>
      </c>
      <c r="H24" s="56">
        <f t="shared" si="2"/>
        <v>15</v>
      </c>
      <c r="I24" s="3"/>
      <c r="J24" s="3"/>
      <c r="K24" s="3"/>
      <c r="L24" s="3"/>
      <c r="M24" s="3"/>
    </row>
    <row r="25" spans="1:22" x14ac:dyDescent="0.25">
      <c r="A25" s="71">
        <v>20</v>
      </c>
      <c r="B25" s="78">
        <v>0.62152777777777701</v>
      </c>
      <c r="C25" s="72">
        <v>12</v>
      </c>
      <c r="D25" s="73">
        <v>2</v>
      </c>
      <c r="E25" s="74">
        <v>12</v>
      </c>
      <c r="F25" s="56">
        <f t="shared" si="0"/>
        <v>18</v>
      </c>
      <c r="G25" s="56">
        <f t="shared" si="1"/>
        <v>6.4</v>
      </c>
      <c r="H25" s="56">
        <f t="shared" si="2"/>
        <v>9</v>
      </c>
      <c r="I25" s="3"/>
      <c r="J25" s="3"/>
      <c r="K25" s="3"/>
      <c r="L25" s="3"/>
      <c r="M25" s="3"/>
    </row>
    <row r="26" spans="1:22" x14ac:dyDescent="0.25">
      <c r="A26" s="79"/>
      <c r="B26" s="80"/>
      <c r="C26" s="60"/>
      <c r="D26" s="60"/>
      <c r="E26" s="60"/>
      <c r="F26" s="56"/>
      <c r="G26" s="56"/>
      <c r="H26" s="56"/>
      <c r="I26" s="3"/>
      <c r="J26" s="3"/>
      <c r="K26" s="3"/>
      <c r="L26" s="3"/>
      <c r="M26" s="3"/>
    </row>
    <row r="27" spans="1:22" x14ac:dyDescent="0.25">
      <c r="A27" s="79"/>
      <c r="B27" s="80"/>
      <c r="C27" s="60"/>
      <c r="D27" s="60"/>
      <c r="E27" s="60"/>
      <c r="F27" s="56"/>
      <c r="G27" s="56"/>
      <c r="H27" s="56"/>
      <c r="I27" s="3"/>
      <c r="J27" s="3"/>
      <c r="K27" s="3"/>
      <c r="L27" s="3"/>
      <c r="M27" s="3"/>
    </row>
    <row r="28" spans="1:22" x14ac:dyDescent="0.25">
      <c r="A28" s="79"/>
      <c r="B28" s="80"/>
      <c r="C28" s="60"/>
      <c r="D28" s="60"/>
      <c r="E28" s="60"/>
      <c r="F28" s="56"/>
      <c r="G28" s="56"/>
      <c r="H28" s="56"/>
      <c r="I28" s="3"/>
      <c r="J28" s="3"/>
      <c r="K28" s="3"/>
      <c r="L28" s="3"/>
      <c r="M28" s="3"/>
      <c r="O28" s="75"/>
      <c r="P28" s="76"/>
      <c r="Q28" s="3"/>
      <c r="R28" s="3"/>
      <c r="S28" s="3"/>
      <c r="T28" s="77"/>
      <c r="U28" s="77"/>
      <c r="V28" s="77"/>
    </row>
    <row r="29" spans="1:22" x14ac:dyDescent="0.25">
      <c r="A29" s="79"/>
      <c r="B29" s="80"/>
      <c r="C29" s="60"/>
      <c r="D29" s="60"/>
      <c r="E29" s="60"/>
      <c r="F29" s="56"/>
      <c r="G29" s="56"/>
      <c r="H29" s="56"/>
      <c r="I29" s="3"/>
      <c r="J29" s="3"/>
      <c r="K29" s="3"/>
      <c r="L29" s="3"/>
      <c r="M29" s="3"/>
      <c r="O29" s="75"/>
      <c r="P29" s="76"/>
      <c r="Q29" s="3"/>
      <c r="R29" s="3"/>
      <c r="S29" s="3"/>
      <c r="T29" s="77"/>
      <c r="U29" s="77"/>
      <c r="V29" s="77"/>
    </row>
    <row r="30" spans="1:22" x14ac:dyDescent="0.25">
      <c r="A30" s="79"/>
      <c r="B30" s="80"/>
      <c r="C30" s="60"/>
      <c r="D30" s="60"/>
      <c r="E30" s="60"/>
      <c r="F30" s="56"/>
      <c r="G30" s="56"/>
      <c r="H30" s="56"/>
      <c r="I30" s="3"/>
      <c r="J30" s="3"/>
      <c r="K30" s="3"/>
      <c r="L30" s="3"/>
      <c r="M30" s="3"/>
      <c r="O30" s="75"/>
      <c r="P30" s="76"/>
      <c r="Q30" s="3"/>
      <c r="R30" s="3"/>
      <c r="S30" s="3"/>
      <c r="T30" s="77"/>
      <c r="U30" s="77"/>
      <c r="V30" s="77"/>
    </row>
    <row r="31" spans="1:22" ht="18" x14ac:dyDescent="0.25">
      <c r="A31" s="3"/>
      <c r="B31" s="3"/>
      <c r="C31" s="3"/>
      <c r="D31" s="3"/>
      <c r="E31" s="62" t="s">
        <v>91</v>
      </c>
      <c r="F31" s="56">
        <f>SUM(F6:F25)</f>
        <v>229.5</v>
      </c>
      <c r="G31" s="56">
        <f>SUM(G6:G25)</f>
        <v>259.2</v>
      </c>
      <c r="H31" s="56">
        <f>SUM(H6:H25)</f>
        <v>297.75</v>
      </c>
      <c r="I31" s="3"/>
      <c r="J31" s="3"/>
      <c r="K31" s="3"/>
      <c r="L31" s="3"/>
      <c r="M31" s="3"/>
    </row>
  </sheetData>
  <mergeCells count="6">
    <mergeCell ref="A1:K1"/>
    <mergeCell ref="A2:K2"/>
    <mergeCell ref="A4:A5"/>
    <mergeCell ref="B4:B5"/>
    <mergeCell ref="C4:E4"/>
    <mergeCell ref="F4:H4"/>
  </mergeCells>
  <dataValidations count="2">
    <dataValidation type="whole" operator="greaterThanOrEqual" allowBlank="1" showInputMessage="1" showErrorMessage="1" errorTitle="błąd" error="wprowadzona wartość mniejsza od 0" promptTitle="komunikat" prompt="wprowadź liczby &gt; 0" sqref="C26:D30" xr:uid="{AE7502EA-D769-4942-AE76-A130D52058A1}">
      <formula1>0</formula1>
    </dataValidation>
    <dataValidation type="list" showInputMessage="1" showErrorMessage="1" sqref="E26:E30" xr:uid="{E6538AE6-E3D3-4DD0-802B-FDD672F515DE}">
      <formula1>"1, 3, 4, 5, 10"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Zadanie 1</vt:lpstr>
      <vt:lpstr>Zadanie 2</vt:lpstr>
      <vt:lpstr>Przykład do zadania 3</vt:lpstr>
      <vt:lpstr>Zadanie 3</vt:lpstr>
      <vt:lpstr>Zadanie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Mularczyk</dc:creator>
  <cp:lastModifiedBy>Heniu Piotrowski</cp:lastModifiedBy>
  <dcterms:created xsi:type="dcterms:W3CDTF">2022-09-30T07:42:09Z</dcterms:created>
  <dcterms:modified xsi:type="dcterms:W3CDTF">2023-10-22T12:40:20Z</dcterms:modified>
</cp:coreProperties>
</file>