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a\polska\eksploracja-danych\excel\zj3\"/>
    </mc:Choice>
  </mc:AlternateContent>
  <xr:revisionPtr revIDLastSave="0" documentId="13_ncr:1_{45820252-9FC5-4C33-B037-58C71CA41AA8}" xr6:coauthVersionLast="47" xr6:coauthVersionMax="47" xr10:uidLastSave="{00000000-0000-0000-0000-000000000000}"/>
  <bookViews>
    <workbookView xWindow="1275" yWindow="-120" windowWidth="27645" windowHeight="16440" activeTab="3" xr2:uid="{2442E5F2-B0F8-4C57-9220-FE571B1E356C}"/>
  </bookViews>
  <sheets>
    <sheet name="Część 1" sheetId="1" r:id="rId1"/>
    <sheet name="Część 2" sheetId="2" r:id="rId2"/>
    <sheet name="Część 3" sheetId="4" r:id="rId3"/>
    <sheet name="Część 4" sheetId="5" r:id="rId4"/>
  </sheets>
  <definedNames>
    <definedName name="solver_adj" localSheetId="0" hidden="1">'Część 1'!$B$14:$C$14</definedName>
    <definedName name="solver_adj" localSheetId="1" hidden="1">'Część 2'!$B$17:$E$17</definedName>
    <definedName name="solver_adj" localSheetId="2" hidden="1">'Część 3'!$B$17:$E$17</definedName>
    <definedName name="solver_adj" localSheetId="3" hidden="1">'Część 4'!$B$15:$E$15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3" hidden="1">'Część 4'!#REF!</definedName>
    <definedName name="solver_lhs1" localSheetId="0" hidden="1">'Część 1'!$B$14</definedName>
    <definedName name="solver_lhs1" localSheetId="1" hidden="1">'Część 2'!$B$17</definedName>
    <definedName name="solver_lhs1" localSheetId="2" hidden="1">'Część 3'!$B$17</definedName>
    <definedName name="solver_lhs1" localSheetId="3" hidden="1">'Część 4'!$B$15</definedName>
    <definedName name="solver_lhs10" localSheetId="1" hidden="1">'Część 2'!$C$30</definedName>
    <definedName name="solver_lhs10" localSheetId="2" hidden="1">'Część 3'!$C$30</definedName>
    <definedName name="solver_lhs10" localSheetId="3" hidden="1">'Część 4'!$C$28</definedName>
    <definedName name="solver_lhs11" localSheetId="1" hidden="1">'Część 2'!$C$31</definedName>
    <definedName name="solver_lhs11" localSheetId="2" hidden="1">'Część 3'!$C$31</definedName>
    <definedName name="solver_lhs11" localSheetId="3" hidden="1">'Część 4'!$C$29</definedName>
    <definedName name="solver_lhs12" localSheetId="1" hidden="1">'Część 2'!$D$17</definedName>
    <definedName name="solver_lhs12" localSheetId="2" hidden="1">'Część 3'!$D$17</definedName>
    <definedName name="solver_lhs12" localSheetId="3" hidden="1">'Część 4'!$D$15</definedName>
    <definedName name="solver_lhs13" localSheetId="1" hidden="1">'Część 2'!$E$17</definedName>
    <definedName name="solver_lhs13" localSheetId="2" hidden="1">'Część 3'!$E$17</definedName>
    <definedName name="solver_lhs13" localSheetId="3" hidden="1">'Część 4'!$E$15</definedName>
    <definedName name="solver_lhs2" localSheetId="0" hidden="1">'Część 1'!$C$14</definedName>
    <definedName name="solver_lhs2" localSheetId="1" hidden="1">'Część 2'!$C$17</definedName>
    <definedName name="solver_lhs2" localSheetId="2" hidden="1">'Część 3'!$C$17</definedName>
    <definedName name="solver_lhs2" localSheetId="3" hidden="1">'Część 4'!$C$15</definedName>
    <definedName name="solver_lhs3" localSheetId="0" hidden="1">'Część 1'!$C$20</definedName>
    <definedName name="solver_lhs3" localSheetId="1" hidden="1">'Część 2'!$C$23</definedName>
    <definedName name="solver_lhs3" localSheetId="2" hidden="1">'Część 3'!$C$23</definedName>
    <definedName name="solver_lhs3" localSheetId="3" hidden="1">'Część 4'!$C$21</definedName>
    <definedName name="solver_lhs4" localSheetId="0" hidden="1">'Część 1'!$C$21</definedName>
    <definedName name="solver_lhs4" localSheetId="1" hidden="1">'Część 2'!$C$24</definedName>
    <definedName name="solver_lhs4" localSheetId="2" hidden="1">'Część 3'!$C$24</definedName>
    <definedName name="solver_lhs4" localSheetId="3" hidden="1">'Część 4'!$C$22</definedName>
    <definedName name="solver_lhs5" localSheetId="0" hidden="1">'Część 1'!$C$22</definedName>
    <definedName name="solver_lhs5" localSheetId="1" hidden="1">'Część 2'!$C$25</definedName>
    <definedName name="solver_lhs5" localSheetId="2" hidden="1">'Część 3'!$C$25</definedName>
    <definedName name="solver_lhs5" localSheetId="3" hidden="1">'Część 4'!$C$23</definedName>
    <definedName name="solver_lhs6" localSheetId="0" hidden="1">'Część 1'!$C$23</definedName>
    <definedName name="solver_lhs6" localSheetId="1" hidden="1">'Część 2'!$C$26</definedName>
    <definedName name="solver_lhs6" localSheetId="2" hidden="1">'Część 3'!$C$26</definedName>
    <definedName name="solver_lhs6" localSheetId="3" hidden="1">'Część 4'!$C$24</definedName>
    <definedName name="solver_lhs7" localSheetId="0" hidden="1">'Część 1'!$C$24</definedName>
    <definedName name="solver_lhs7" localSheetId="1" hidden="1">'Część 2'!$C$27</definedName>
    <definedName name="solver_lhs7" localSheetId="2" hidden="1">'Część 3'!$C$27</definedName>
    <definedName name="solver_lhs7" localSheetId="3" hidden="1">'Część 4'!$C$25</definedName>
    <definedName name="solver_lhs8" localSheetId="1" hidden="1">'Część 2'!$C$28</definedName>
    <definedName name="solver_lhs8" localSheetId="2" hidden="1">'Część 3'!$C$28</definedName>
    <definedName name="solver_lhs8" localSheetId="3" hidden="1">'Część 4'!$C$26</definedName>
    <definedName name="solver_lhs9" localSheetId="1" hidden="1">'Część 2'!$C$29</definedName>
    <definedName name="solver_lhs9" localSheetId="2" hidden="1">'Część 3'!$C$29</definedName>
    <definedName name="solver_lhs9" localSheetId="3" hidden="1">'Część 4'!$C$27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13</definedName>
    <definedName name="solver_num" localSheetId="2" hidden="1">13</definedName>
    <definedName name="solver_num" localSheetId="3" hidden="1">13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'Część 1'!$B$17</definedName>
    <definedName name="solver_opt" localSheetId="1" hidden="1">'Część 2'!$B$20</definedName>
    <definedName name="solver_opt" localSheetId="2" hidden="1">'Część 3'!$B$20</definedName>
    <definedName name="solver_opt" localSheetId="3" hidden="1">'Część 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0" localSheetId="3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0" localSheetId="1" hidden="1">3</definedName>
    <definedName name="solver_rel10" localSheetId="2" hidden="1">1</definedName>
    <definedName name="solver_rel10" localSheetId="3" hidden="1">3</definedName>
    <definedName name="solver_rel11" localSheetId="1" hidden="1">3</definedName>
    <definedName name="solver_rel11" localSheetId="2" hidden="1">1</definedName>
    <definedName name="solver_rel11" localSheetId="3" hidden="1">3</definedName>
    <definedName name="solver_rel12" localSheetId="1" hidden="1">4</definedName>
    <definedName name="solver_rel12" localSheetId="2" hidden="1">4</definedName>
    <definedName name="solver_rel12" localSheetId="3" hidden="1">4</definedName>
    <definedName name="solver_rel13" localSheetId="1" hidden="1">4</definedName>
    <definedName name="solver_rel13" localSheetId="2" hidden="1">4</definedName>
    <definedName name="solver_rel13" localSheetId="3" hidden="1">4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2" localSheetId="3" hidden="1">4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6" localSheetId="0" hidden="1">3</definedName>
    <definedName name="solver_rel6" localSheetId="1" hidden="1">1</definedName>
    <definedName name="solver_rel6" localSheetId="2" hidden="1">1</definedName>
    <definedName name="solver_rel6" localSheetId="3" hidden="1">1</definedName>
    <definedName name="solver_rel7" localSheetId="0" hidden="1">3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el8" localSheetId="1" hidden="1">3</definedName>
    <definedName name="solver_rel8" localSheetId="2" hidden="1">1</definedName>
    <definedName name="solver_rel8" localSheetId="3" hidden="1">3</definedName>
    <definedName name="solver_rel9" localSheetId="1" hidden="1">3</definedName>
    <definedName name="solver_rel9" localSheetId="2" hidden="1">1</definedName>
    <definedName name="solver_rel9" localSheetId="3" hidden="1">3</definedName>
    <definedName name="solver_rhs0" localSheetId="3" hidden="1">0</definedName>
    <definedName name="solver_rhs1" localSheetId="0" hidden="1">"całkowita"</definedName>
    <definedName name="solver_rhs1" localSheetId="1" hidden="1">"całkowita"</definedName>
    <definedName name="solver_rhs1" localSheetId="2" hidden="1">"całkowita"</definedName>
    <definedName name="solver_rhs1" localSheetId="3" hidden="1">"całkowita"</definedName>
    <definedName name="solver_rhs10" localSheetId="1" hidden="1">0</definedName>
    <definedName name="solver_rhs10" localSheetId="2" hidden="1">100</definedName>
    <definedName name="solver_rhs10" localSheetId="3" hidden="1">0</definedName>
    <definedName name="solver_rhs11" localSheetId="1" hidden="1">0</definedName>
    <definedName name="solver_rhs11" localSheetId="2" hidden="1">150</definedName>
    <definedName name="solver_rhs11" localSheetId="3" hidden="1">0</definedName>
    <definedName name="solver_rhs12" localSheetId="1" hidden="1">"całkowita"</definedName>
    <definedName name="solver_rhs12" localSheetId="2" hidden="1">"całkowita"</definedName>
    <definedName name="solver_rhs12" localSheetId="3" hidden="1">"całkowita"</definedName>
    <definedName name="solver_rhs13" localSheetId="1" hidden="1">"całkowita"</definedName>
    <definedName name="solver_rhs13" localSheetId="2" hidden="1">"całkowita"</definedName>
    <definedName name="solver_rhs13" localSheetId="3" hidden="1">"całkowita"</definedName>
    <definedName name="solver_rhs2" localSheetId="0" hidden="1">"całkowita"</definedName>
    <definedName name="solver_rhs2" localSheetId="1" hidden="1">"całkowita"</definedName>
    <definedName name="solver_rhs2" localSheetId="2" hidden="1">"całkowita"</definedName>
    <definedName name="solver_rhs2" localSheetId="3" hidden="1">"całkowita"</definedName>
    <definedName name="solver_rhs3" localSheetId="0" hidden="1">1000</definedName>
    <definedName name="solver_rhs3" localSheetId="1" hidden="1">1000</definedName>
    <definedName name="solver_rhs3" localSheetId="2" hidden="1">1000</definedName>
    <definedName name="solver_rhs3" localSheetId="3" hidden="1">'Część 4'!$G$6</definedName>
    <definedName name="solver_rhs4" localSheetId="0" hidden="1">2400</definedName>
    <definedName name="solver_rhs4" localSheetId="1" hidden="1">2400</definedName>
    <definedName name="solver_rhs4" localSheetId="2" hidden="1">2400</definedName>
    <definedName name="solver_rhs4" localSheetId="3" hidden="1">'Część 4'!$G$7</definedName>
    <definedName name="solver_rhs5" localSheetId="0" hidden="1">600</definedName>
    <definedName name="solver_rhs5" localSheetId="1" hidden="1">600</definedName>
    <definedName name="solver_rhs5" localSheetId="2" hidden="1">600</definedName>
    <definedName name="solver_rhs5" localSheetId="3" hidden="1">'Część 4'!$G$8</definedName>
    <definedName name="solver_rhs6" localSheetId="0" hidden="1">0</definedName>
    <definedName name="solver_rhs6" localSheetId="1" hidden="1">3000</definedName>
    <definedName name="solver_rhs6" localSheetId="2" hidden="1">3000</definedName>
    <definedName name="solver_rhs6" localSheetId="3" hidden="1">'Część 4'!$G$9</definedName>
    <definedName name="solver_rhs7" localSheetId="0" hidden="1">0</definedName>
    <definedName name="solver_rhs7" localSheetId="1" hidden="1">2000</definedName>
    <definedName name="solver_rhs7" localSheetId="2" hidden="1">2000</definedName>
    <definedName name="solver_rhs7" localSheetId="3" hidden="1">'Część 4'!$G$10</definedName>
    <definedName name="solver_rhs8" localSheetId="1" hidden="1">0</definedName>
    <definedName name="solver_rhs8" localSheetId="2" hidden="1">200</definedName>
    <definedName name="solver_rhs8" localSheetId="3" hidden="1">0</definedName>
    <definedName name="solver_rhs9" localSheetId="1" hidden="1">0</definedName>
    <definedName name="solver_rhs9" localSheetId="2" hidden="1">400</definedName>
    <definedName name="solver_rhs9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C28" i="5"/>
  <c r="C27" i="5"/>
  <c r="C26" i="5"/>
  <c r="C25" i="5"/>
  <c r="C24" i="5"/>
  <c r="C23" i="5"/>
  <c r="C22" i="5"/>
  <c r="C21" i="5"/>
  <c r="B18" i="5"/>
  <c r="B17" i="1"/>
  <c r="B20" i="4" l="1"/>
  <c r="C28" i="4"/>
  <c r="C21" i="1"/>
  <c r="C20" i="1"/>
  <c r="C31" i="4" l="1"/>
  <c r="C30" i="4"/>
  <c r="C29" i="4"/>
  <c r="C31" i="2"/>
  <c r="C30" i="2"/>
  <c r="C29" i="2"/>
  <c r="C27" i="2"/>
  <c r="C26" i="2"/>
  <c r="C25" i="2"/>
  <c r="C24" i="2"/>
  <c r="C23" i="2"/>
  <c r="C28" i="2"/>
  <c r="B20" i="2"/>
  <c r="C26" i="1"/>
  <c r="C25" i="1"/>
  <c r="C24" i="1"/>
  <c r="C23" i="1"/>
  <c r="C22" i="1"/>
  <c r="C27" i="4" l="1"/>
  <c r="C25" i="4"/>
  <c r="C24" i="4"/>
  <c r="C26" i="4"/>
  <c r="C23" i="4"/>
</calcChain>
</file>

<file path=xl/sharedStrings.xml><?xml version="1.0" encoding="utf-8"?>
<sst xmlns="http://schemas.openxmlformats.org/spreadsheetml/2006/main" count="116" uniqueCount="42">
  <si>
    <t>Zadanie</t>
  </si>
  <si>
    <t>Maszyna</t>
  </si>
  <si>
    <t>M1</t>
  </si>
  <si>
    <t>M2</t>
  </si>
  <si>
    <t>M3</t>
  </si>
  <si>
    <t>Cena</t>
  </si>
  <si>
    <t>W1</t>
  </si>
  <si>
    <t>W2</t>
  </si>
  <si>
    <t>W3</t>
  </si>
  <si>
    <t>W4</t>
  </si>
  <si>
    <t>M4</t>
  </si>
  <si>
    <t>M5</t>
  </si>
  <si>
    <t>Zużycie czasu
 pracy maszyny</t>
  </si>
  <si>
    <t>Dopuszczalny czas 
pracy maszyny</t>
  </si>
  <si>
    <t>Dopuszczalny czas
 pracy maszyny</t>
  </si>
  <si>
    <t>Zużycie czasu 
pracy maszyny</t>
  </si>
  <si>
    <t>Okazało się, że Twój magazyn nie jest przystosowany do długoterminowego trzymania produktów. 
Maksymalnie można trzymać:
200 szt W1, 400 szt W2, 100 szt W3 oraz 150 szt W4. Dodaj tabele oraz ograniczenia, Wyznacz ponownie funkcję celu.</t>
  </si>
  <si>
    <t>Nagle twoi księgowi zauważają, że za duże wyprodukowanie, znacznie zmniejsza zyski, ponieważ przekraczając próg 15 000 zł należy zapłacić dodatkowy podatek w wysokości 32% od sprzedaży. Wyznacz jakie czy warto wyprodukować więcej elementów przy założeniu progu podatkowego.</t>
  </si>
  <si>
    <t xml:space="preserve">Po pewnym czasie przedsiębiorstwo postanowiło powiększyć swoją siedzibę. W tym celu pojawiły się nowe maszyny i nowe wyroby. Dane zostały przedstwione w tabeli. Wyznacz ponownie maksymalny zysk jaki można uzyskać dla poszczególnych parametrów.
</t>
  </si>
  <si>
    <t>Przedsiębiorstwo produkuje dwa wyroby : W1 i W2. Ograniczeniem w procesie produkcji jest
czas pracy maszyn: M1, M2 i M3. W tablicy podano zużycie czasu pracy każdej z tych maszyn
na produkcje jednostki poszczególnych wyrobów, dopuszczalne czasy pracy maszyn oraz
ceny wyrobów. Określić w jakich ilościach produkować poszczególne wyroby, aby przy istniejących
ograniczeniach przychód z ich sprzedaży był możliwie największy. Wykreśl ograniczenia. Sprawdź czy otrzymane wyniki zgadzają się z metodą graficzną.</t>
  </si>
  <si>
    <t>w1</t>
  </si>
  <si>
    <t>w2</t>
  </si>
  <si>
    <t>ograniczania:</t>
  </si>
  <si>
    <t>kom. zmieniane</t>
  </si>
  <si>
    <t>funkcja celu</t>
  </si>
  <si>
    <t>2*B14+1*C14</t>
  </si>
  <si>
    <t>3*B14+3*C14</t>
  </si>
  <si>
    <t>1,5*B14</t>
  </si>
  <si>
    <t>B14</t>
  </si>
  <si>
    <t>C14</t>
  </si>
  <si>
    <t>w3</t>
  </si>
  <si>
    <t>w4</t>
  </si>
  <si>
    <t>ograniczania</t>
  </si>
  <si>
    <t>C8*B17+D8*C17+E8*D17+E17*F8</t>
  </si>
  <si>
    <t>C9*B17+D9*C17+E9*D17+E17*F9</t>
  </si>
  <si>
    <t>C10*B17+D10*C17+E10*D17+F10*E17</t>
  </si>
  <si>
    <t>B17*C11+C17*D11+D17*E11+E17*F11</t>
  </si>
  <si>
    <t>B17*C12+C17*D12+D17*E12+E17*F12</t>
  </si>
  <si>
    <t>B17</t>
  </si>
  <si>
    <t>C17</t>
  </si>
  <si>
    <t>D17</t>
  </si>
  <si>
    <t>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</si>
</sst>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8"/>
      <name val="Times New Roman"/>
      <family val="1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3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6" fillId="3" borderId="0" xfId="3"/>
    <xf numFmtId="0" fontId="2" fillId="2" borderId="0" xfId="1" applyFont="1" applyFill="1" applyAlignment="1">
      <alignment vertical="top" wrapText="1"/>
    </xf>
    <xf numFmtId="0" fontId="2" fillId="2" borderId="0" xfId="2" applyFont="1" applyFill="1" applyAlignment="1">
      <alignment vertical="top" wrapText="1"/>
    </xf>
    <xf numFmtId="0" fontId="4" fillId="0" borderId="0" xfId="2" applyFont="1" applyAlignment="1">
      <alignment wrapText="1"/>
    </xf>
    <xf numFmtId="0" fontId="4" fillId="0" borderId="0" xfId="2" applyFont="1"/>
    <xf numFmtId="0" fontId="5" fillId="2" borderId="0" xfId="1" applyFont="1" applyFill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wrapText="1"/>
    </xf>
    <xf numFmtId="0" fontId="5" fillId="0" borderId="0" xfId="2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3" borderId="0" xfId="3" applyAlignment="1">
      <alignment horizontal="center"/>
    </xf>
  </cellXfs>
  <cellStyles count="4">
    <cellStyle name="Neutralny" xfId="3" builtinId="28"/>
    <cellStyle name="Normalny" xfId="0" builtinId="0"/>
    <cellStyle name="Normalny 3" xfId="2" xr:uid="{49425FB2-387E-4836-8732-214430969806}"/>
    <cellStyle name="Normalny_exc_cw1-1" xfId="1" xr:uid="{105961BE-5075-48FF-859F-091A69D77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18</xdr:col>
      <xdr:colOff>447675</xdr:colOff>
      <xdr:row>48</xdr:row>
      <xdr:rowOff>124837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6EFC742-13EC-345E-50BD-DE47C8495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1962150"/>
          <a:ext cx="7772400" cy="8744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8DB2-88C2-4515-959D-60481AC0AD05}">
  <dimension ref="A1:Q26"/>
  <sheetViews>
    <sheetView workbookViewId="0">
      <selection activeCell="D20" sqref="D20"/>
    </sheetView>
  </sheetViews>
  <sheetFormatPr defaultRowHeight="15" x14ac:dyDescent="0.25"/>
  <cols>
    <col min="2" max="2" width="8.5703125" bestFit="1" customWidth="1"/>
    <col min="3" max="3" width="9" customWidth="1"/>
    <col min="4" max="4" width="13.85546875" customWidth="1"/>
    <col min="5" max="5" width="19.28515625" customWidth="1"/>
  </cols>
  <sheetData>
    <row r="1" spans="1:17" ht="22.5" x14ac:dyDescent="0.25">
      <c r="A1" s="3" t="s">
        <v>0</v>
      </c>
      <c r="B1" s="4"/>
      <c r="C1" s="4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</row>
    <row r="2" spans="1:17" ht="101.25" customHeight="1" x14ac:dyDescent="0.25">
      <c r="A2" s="7" t="s">
        <v>19</v>
      </c>
      <c r="B2" s="8"/>
      <c r="C2" s="8"/>
      <c r="D2" s="8"/>
      <c r="E2" s="9"/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10"/>
    </row>
    <row r="5" spans="1:17" ht="34.5" customHeight="1" x14ac:dyDescent="0.25">
      <c r="B5" s="1"/>
      <c r="C5" s="11" t="s">
        <v>12</v>
      </c>
      <c r="D5" s="12"/>
      <c r="E5" s="11" t="s">
        <v>13</v>
      </c>
    </row>
    <row r="6" spans="1:17" x14ac:dyDescent="0.25">
      <c r="B6" s="1" t="s">
        <v>1</v>
      </c>
      <c r="C6" s="1" t="s">
        <v>6</v>
      </c>
      <c r="D6" s="1" t="s">
        <v>7</v>
      </c>
      <c r="E6" s="12"/>
    </row>
    <row r="7" spans="1:17" x14ac:dyDescent="0.25">
      <c r="B7" s="1" t="s">
        <v>2</v>
      </c>
      <c r="C7" s="1">
        <v>2</v>
      </c>
      <c r="D7" s="1">
        <v>1</v>
      </c>
      <c r="E7" s="1">
        <v>1000</v>
      </c>
    </row>
    <row r="8" spans="1:17" x14ac:dyDescent="0.25">
      <c r="B8" s="1" t="s">
        <v>3</v>
      </c>
      <c r="C8" s="1">
        <v>3</v>
      </c>
      <c r="D8" s="1">
        <v>3</v>
      </c>
      <c r="E8" s="1">
        <v>2400</v>
      </c>
    </row>
    <row r="9" spans="1:17" x14ac:dyDescent="0.25">
      <c r="B9" s="1" t="s">
        <v>4</v>
      </c>
      <c r="C9" s="1">
        <v>1.5</v>
      </c>
      <c r="D9" s="1">
        <v>0</v>
      </c>
      <c r="E9" s="1">
        <v>600</v>
      </c>
    </row>
    <row r="10" spans="1:17" x14ac:dyDescent="0.25">
      <c r="B10" s="1" t="s">
        <v>5</v>
      </c>
      <c r="C10" s="1">
        <v>30</v>
      </c>
      <c r="D10" s="1">
        <v>20</v>
      </c>
      <c r="E10" s="1"/>
    </row>
    <row r="12" spans="1:17" x14ac:dyDescent="0.25">
      <c r="B12" s="2" t="s">
        <v>23</v>
      </c>
      <c r="C12" s="2"/>
    </row>
    <row r="13" spans="1:17" x14ac:dyDescent="0.25">
      <c r="B13" s="2" t="s">
        <v>20</v>
      </c>
      <c r="C13" s="2" t="s">
        <v>21</v>
      </c>
    </row>
    <row r="14" spans="1:17" x14ac:dyDescent="0.25">
      <c r="B14" s="2">
        <v>200</v>
      </c>
      <c r="C14" s="2">
        <v>600</v>
      </c>
    </row>
    <row r="15" spans="1:17" x14ac:dyDescent="0.25">
      <c r="B15" s="2"/>
      <c r="C15" s="2"/>
    </row>
    <row r="16" spans="1:17" x14ac:dyDescent="0.25">
      <c r="B16" s="2" t="s">
        <v>24</v>
      </c>
      <c r="C16" s="2"/>
    </row>
    <row r="17" spans="2:3" x14ac:dyDescent="0.25">
      <c r="B17" s="2">
        <f>B14*C10+C14*D10</f>
        <v>18000</v>
      </c>
      <c r="C17" s="2"/>
    </row>
    <row r="18" spans="2:3" x14ac:dyDescent="0.25">
      <c r="B18" s="2"/>
      <c r="C18" s="2"/>
    </row>
    <row r="19" spans="2:3" x14ac:dyDescent="0.25">
      <c r="B19" s="2" t="s">
        <v>22</v>
      </c>
      <c r="C19" s="2"/>
    </row>
    <row r="20" spans="2:3" x14ac:dyDescent="0.25">
      <c r="B20" s="2" t="s">
        <v>25</v>
      </c>
      <c r="C20" s="2">
        <f>2*B14+1*C14</f>
        <v>1000</v>
      </c>
    </row>
    <row r="21" spans="2:3" x14ac:dyDescent="0.25">
      <c r="B21" s="2" t="s">
        <v>26</v>
      </c>
      <c r="C21" s="2">
        <f>3*B14+3*C14</f>
        <v>2400</v>
      </c>
    </row>
    <row r="22" spans="2:3" x14ac:dyDescent="0.25">
      <c r="B22" s="2" t="s">
        <v>27</v>
      </c>
      <c r="C22" s="2">
        <f>1.5*B14</f>
        <v>300</v>
      </c>
    </row>
    <row r="23" spans="2:3" x14ac:dyDescent="0.25">
      <c r="B23" s="2" t="s">
        <v>28</v>
      </c>
      <c r="C23" s="2">
        <f>B14</f>
        <v>200</v>
      </c>
    </row>
    <row r="24" spans="2:3" x14ac:dyDescent="0.25">
      <c r="B24" s="2" t="s">
        <v>29</v>
      </c>
      <c r="C24" s="2">
        <f>C14</f>
        <v>600</v>
      </c>
    </row>
    <row r="25" spans="2:3" x14ac:dyDescent="0.25">
      <c r="B25" s="2" t="s">
        <v>28</v>
      </c>
      <c r="C25" s="2">
        <f>B14</f>
        <v>200</v>
      </c>
    </row>
    <row r="26" spans="2:3" x14ac:dyDescent="0.25">
      <c r="B26" s="2" t="s">
        <v>29</v>
      </c>
      <c r="C26" s="2">
        <f>C14</f>
        <v>600</v>
      </c>
    </row>
  </sheetData>
  <mergeCells count="4">
    <mergeCell ref="A1:Q1"/>
    <mergeCell ref="A2:Q2"/>
    <mergeCell ref="C5:D5"/>
    <mergeCell ref="E5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F0FF-305E-4E01-B77B-F85627724555}">
  <dimension ref="A1:Q31"/>
  <sheetViews>
    <sheetView zoomScale="98" workbookViewId="0">
      <selection activeCell="C31" sqref="C31:E31"/>
    </sheetView>
  </sheetViews>
  <sheetFormatPr defaultRowHeight="15" x14ac:dyDescent="0.25"/>
  <cols>
    <col min="2" max="2" width="33" customWidth="1"/>
    <col min="7" max="7" width="17" customWidth="1"/>
  </cols>
  <sheetData>
    <row r="1" spans="1:17" ht="22.5" x14ac:dyDescent="0.25">
      <c r="A1" s="3" t="s">
        <v>0</v>
      </c>
      <c r="B1" s="4"/>
      <c r="C1" s="4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</row>
    <row r="2" spans="1:17" ht="77.25" customHeight="1" x14ac:dyDescent="0.25">
      <c r="A2" s="7" t="s">
        <v>18</v>
      </c>
      <c r="B2" s="8"/>
      <c r="C2" s="8"/>
      <c r="D2" s="8"/>
      <c r="E2" s="9"/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10"/>
    </row>
    <row r="6" spans="1:17" ht="30" customHeight="1" x14ac:dyDescent="0.25">
      <c r="B6" s="1"/>
      <c r="C6" s="11" t="s">
        <v>15</v>
      </c>
      <c r="D6" s="11"/>
      <c r="E6" s="11"/>
      <c r="F6" s="11"/>
      <c r="G6" s="11" t="s">
        <v>14</v>
      </c>
    </row>
    <row r="7" spans="1:17" x14ac:dyDescent="0.25">
      <c r="B7" s="1" t="s">
        <v>1</v>
      </c>
      <c r="C7" s="1" t="s">
        <v>6</v>
      </c>
      <c r="D7" s="1" t="s">
        <v>7</v>
      </c>
      <c r="E7" s="1" t="s">
        <v>8</v>
      </c>
      <c r="F7" s="1" t="s">
        <v>9</v>
      </c>
      <c r="G7" s="12"/>
    </row>
    <row r="8" spans="1:17" x14ac:dyDescent="0.25">
      <c r="B8" s="1" t="s">
        <v>2</v>
      </c>
      <c r="C8" s="1">
        <v>2</v>
      </c>
      <c r="D8" s="1">
        <v>1</v>
      </c>
      <c r="E8" s="1">
        <v>2</v>
      </c>
      <c r="F8" s="1">
        <v>5</v>
      </c>
      <c r="G8" s="1">
        <v>1000</v>
      </c>
    </row>
    <row r="9" spans="1:17" x14ac:dyDescent="0.25">
      <c r="B9" s="1" t="s">
        <v>3</v>
      </c>
      <c r="C9" s="1">
        <v>3</v>
      </c>
      <c r="D9" s="1">
        <v>3</v>
      </c>
      <c r="E9" s="1">
        <v>1</v>
      </c>
      <c r="F9" s="1">
        <v>1</v>
      </c>
      <c r="G9" s="1">
        <v>2400</v>
      </c>
    </row>
    <row r="10" spans="1:17" x14ac:dyDescent="0.25">
      <c r="B10" s="1" t="s">
        <v>4</v>
      </c>
      <c r="C10" s="1">
        <v>1.5</v>
      </c>
      <c r="D10" s="1">
        <v>0</v>
      </c>
      <c r="E10" s="1">
        <v>1</v>
      </c>
      <c r="F10" s="1">
        <v>1</v>
      </c>
      <c r="G10" s="1">
        <v>600</v>
      </c>
    </row>
    <row r="11" spans="1:17" x14ac:dyDescent="0.25">
      <c r="B11" s="1" t="s">
        <v>10</v>
      </c>
      <c r="C11" s="1">
        <v>0</v>
      </c>
      <c r="D11" s="1">
        <v>0</v>
      </c>
      <c r="E11" s="1">
        <v>4</v>
      </c>
      <c r="F11" s="1">
        <v>6</v>
      </c>
      <c r="G11" s="1">
        <v>3000</v>
      </c>
    </row>
    <row r="12" spans="1:17" x14ac:dyDescent="0.25">
      <c r="B12" s="1" t="s">
        <v>11</v>
      </c>
      <c r="C12" s="1">
        <v>0</v>
      </c>
      <c r="D12" s="1">
        <v>0</v>
      </c>
      <c r="E12" s="1">
        <v>3</v>
      </c>
      <c r="F12" s="1">
        <v>3</v>
      </c>
      <c r="G12" s="1">
        <v>2000</v>
      </c>
    </row>
    <row r="13" spans="1:17" x14ac:dyDescent="0.25">
      <c r="B13" s="1" t="s">
        <v>5</v>
      </c>
      <c r="C13" s="1">
        <v>30</v>
      </c>
      <c r="D13" s="1">
        <v>20</v>
      </c>
      <c r="E13" s="1">
        <v>50</v>
      </c>
      <c r="F13" s="1">
        <v>80</v>
      </c>
      <c r="G13" s="1"/>
    </row>
    <row r="15" spans="1:17" x14ac:dyDescent="0.25">
      <c r="B15" s="13" t="s">
        <v>23</v>
      </c>
      <c r="C15" s="13"/>
      <c r="D15" s="13"/>
      <c r="E15" s="13"/>
    </row>
    <row r="16" spans="1:17" x14ac:dyDescent="0.25">
      <c r="B16" s="2" t="s">
        <v>20</v>
      </c>
      <c r="C16" s="2" t="s">
        <v>21</v>
      </c>
      <c r="D16" s="2" t="s">
        <v>30</v>
      </c>
      <c r="E16" s="2" t="s">
        <v>31</v>
      </c>
    </row>
    <row r="17" spans="2:5" x14ac:dyDescent="0.25">
      <c r="B17" s="2">
        <v>0</v>
      </c>
      <c r="C17" s="2">
        <v>0</v>
      </c>
      <c r="D17" s="2">
        <v>500</v>
      </c>
      <c r="E17" s="2">
        <v>0</v>
      </c>
    </row>
    <row r="18" spans="2:5" x14ac:dyDescent="0.25">
      <c r="B18" s="2"/>
      <c r="C18" s="2"/>
      <c r="D18" s="2"/>
      <c r="E18" s="2"/>
    </row>
    <row r="19" spans="2:5" x14ac:dyDescent="0.25">
      <c r="B19" s="13" t="s">
        <v>24</v>
      </c>
      <c r="C19" s="13"/>
      <c r="D19" s="13"/>
      <c r="E19" s="13"/>
    </row>
    <row r="20" spans="2:5" x14ac:dyDescent="0.25">
      <c r="B20" s="13">
        <f>B17*C13+C17*D13+D17*E13+E17*F13</f>
        <v>25000</v>
      </c>
      <c r="C20" s="13"/>
      <c r="D20" s="13"/>
      <c r="E20" s="13"/>
    </row>
    <row r="21" spans="2:5" x14ac:dyDescent="0.25">
      <c r="B21" s="2"/>
      <c r="C21" s="2"/>
      <c r="D21" s="2"/>
      <c r="E21" s="2"/>
    </row>
    <row r="22" spans="2:5" x14ac:dyDescent="0.25">
      <c r="B22" s="13" t="s">
        <v>32</v>
      </c>
      <c r="C22" s="13"/>
      <c r="D22" s="13"/>
      <c r="E22" s="13"/>
    </row>
    <row r="23" spans="2:5" x14ac:dyDescent="0.25">
      <c r="B23" s="2" t="s">
        <v>33</v>
      </c>
      <c r="C23" s="13">
        <f>C8*B17+D8*C17+E8*D17+E17*F8</f>
        <v>1000</v>
      </c>
      <c r="D23" s="13"/>
      <c r="E23" s="13"/>
    </row>
    <row r="24" spans="2:5" x14ac:dyDescent="0.25">
      <c r="B24" s="2" t="s">
        <v>34</v>
      </c>
      <c r="C24" s="13">
        <f>C9*B17+D9*C17+E9*D17+E17*F9</f>
        <v>500</v>
      </c>
      <c r="D24" s="13"/>
      <c r="E24" s="13"/>
    </row>
    <row r="25" spans="2:5" x14ac:dyDescent="0.25">
      <c r="B25" s="2" t="s">
        <v>35</v>
      </c>
      <c r="C25" s="13">
        <f>C10*B17+D10*C17+E10*D17+F10*E17</f>
        <v>500</v>
      </c>
      <c r="D25" s="13"/>
      <c r="E25" s="13"/>
    </row>
    <row r="26" spans="2:5" x14ac:dyDescent="0.25">
      <c r="B26" s="2" t="s">
        <v>36</v>
      </c>
      <c r="C26" s="13">
        <f>B17*C11+C17*D11+D17*E11+E17*F11</f>
        <v>2000</v>
      </c>
      <c r="D26" s="13"/>
      <c r="E26" s="13"/>
    </row>
    <row r="27" spans="2:5" x14ac:dyDescent="0.25">
      <c r="B27" s="2" t="s">
        <v>37</v>
      </c>
      <c r="C27" s="13">
        <f>B17*C12+C17*D12+D17*E12+E17*F12</f>
        <v>1500</v>
      </c>
      <c r="D27" s="13"/>
      <c r="E27" s="13"/>
    </row>
    <row r="28" spans="2:5" x14ac:dyDescent="0.25">
      <c r="B28" s="2" t="s">
        <v>38</v>
      </c>
      <c r="C28" s="13">
        <f>B17</f>
        <v>0</v>
      </c>
      <c r="D28" s="13"/>
      <c r="E28" s="13"/>
    </row>
    <row r="29" spans="2:5" x14ac:dyDescent="0.25">
      <c r="B29" s="2" t="s">
        <v>39</v>
      </c>
      <c r="C29" s="13">
        <f>C17</f>
        <v>0</v>
      </c>
      <c r="D29" s="13"/>
      <c r="E29" s="13"/>
    </row>
    <row r="30" spans="2:5" x14ac:dyDescent="0.25">
      <c r="B30" s="2" t="s">
        <v>40</v>
      </c>
      <c r="C30" s="13">
        <f>D17</f>
        <v>500</v>
      </c>
      <c r="D30" s="13"/>
      <c r="E30" s="13"/>
    </row>
    <row r="31" spans="2:5" x14ac:dyDescent="0.25">
      <c r="B31" s="2" t="s">
        <v>41</v>
      </c>
      <c r="C31" s="13">
        <f>E17</f>
        <v>0</v>
      </c>
      <c r="D31" s="13"/>
      <c r="E31" s="13"/>
    </row>
  </sheetData>
  <mergeCells count="17">
    <mergeCell ref="C28:E28"/>
    <mergeCell ref="C29:E29"/>
    <mergeCell ref="C30:E30"/>
    <mergeCell ref="C31:E31"/>
    <mergeCell ref="C25:E25"/>
    <mergeCell ref="C27:E27"/>
    <mergeCell ref="C26:E26"/>
    <mergeCell ref="B19:E19"/>
    <mergeCell ref="B22:E22"/>
    <mergeCell ref="B20:E20"/>
    <mergeCell ref="C23:E23"/>
    <mergeCell ref="C24:E24"/>
    <mergeCell ref="A1:Q1"/>
    <mergeCell ref="A2:Q2"/>
    <mergeCell ref="G6:G7"/>
    <mergeCell ref="C6:F6"/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8721-BB6A-4CB6-AA3D-D42A0158C5FE}">
  <dimension ref="A1:Q31"/>
  <sheetViews>
    <sheetView topLeftCell="A2" workbookViewId="0">
      <selection activeCell="B22" sqref="B22:E22"/>
    </sheetView>
  </sheetViews>
  <sheetFormatPr defaultRowHeight="15" x14ac:dyDescent="0.25"/>
  <cols>
    <col min="7" max="7" width="17.42578125" customWidth="1"/>
  </cols>
  <sheetData>
    <row r="1" spans="1:17" ht="22.5" x14ac:dyDescent="0.25">
      <c r="A1" s="3" t="s">
        <v>0</v>
      </c>
      <c r="B1" s="4"/>
      <c r="C1" s="4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</row>
    <row r="2" spans="1:17" ht="77.25" customHeight="1" x14ac:dyDescent="0.25">
      <c r="A2" s="7" t="s">
        <v>16</v>
      </c>
      <c r="B2" s="8"/>
      <c r="C2" s="8"/>
      <c r="D2" s="8"/>
      <c r="E2" s="9"/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10"/>
    </row>
    <row r="6" spans="1:17" ht="36" customHeight="1" x14ac:dyDescent="0.25">
      <c r="B6" s="1"/>
      <c r="C6" s="11" t="s">
        <v>15</v>
      </c>
      <c r="D6" s="11"/>
      <c r="E6" s="11"/>
      <c r="F6" s="11"/>
      <c r="G6" s="11" t="s">
        <v>14</v>
      </c>
    </row>
    <row r="7" spans="1:17" x14ac:dyDescent="0.25">
      <c r="B7" s="1" t="s">
        <v>1</v>
      </c>
      <c r="C7" s="1" t="s">
        <v>6</v>
      </c>
      <c r="D7" s="1" t="s">
        <v>7</v>
      </c>
      <c r="E7" s="1" t="s">
        <v>8</v>
      </c>
      <c r="F7" s="1" t="s">
        <v>9</v>
      </c>
      <c r="G7" s="12"/>
    </row>
    <row r="8" spans="1:17" x14ac:dyDescent="0.25">
      <c r="B8" s="1" t="s">
        <v>2</v>
      </c>
      <c r="C8" s="1">
        <v>2</v>
      </c>
      <c r="D8" s="1">
        <v>1</v>
      </c>
      <c r="E8" s="1">
        <v>2</v>
      </c>
      <c r="F8" s="1">
        <v>5</v>
      </c>
      <c r="G8" s="1">
        <v>1000</v>
      </c>
    </row>
    <row r="9" spans="1:17" x14ac:dyDescent="0.25">
      <c r="B9" s="1" t="s">
        <v>3</v>
      </c>
      <c r="C9" s="1">
        <v>3</v>
      </c>
      <c r="D9" s="1">
        <v>3</v>
      </c>
      <c r="E9" s="1">
        <v>1</v>
      </c>
      <c r="F9" s="1">
        <v>1</v>
      </c>
      <c r="G9" s="1">
        <v>2400</v>
      </c>
    </row>
    <row r="10" spans="1:17" x14ac:dyDescent="0.25">
      <c r="B10" s="1" t="s">
        <v>4</v>
      </c>
      <c r="C10" s="1">
        <v>1.5</v>
      </c>
      <c r="D10" s="1">
        <v>0</v>
      </c>
      <c r="E10" s="1">
        <v>1</v>
      </c>
      <c r="F10" s="1">
        <v>1</v>
      </c>
      <c r="G10" s="1">
        <v>600</v>
      </c>
    </row>
    <row r="11" spans="1:17" x14ac:dyDescent="0.25">
      <c r="B11" s="1" t="s">
        <v>10</v>
      </c>
      <c r="C11" s="1">
        <v>0</v>
      </c>
      <c r="D11" s="1">
        <v>0</v>
      </c>
      <c r="E11" s="1">
        <v>4</v>
      </c>
      <c r="F11" s="1">
        <v>6</v>
      </c>
      <c r="G11" s="1">
        <v>3000</v>
      </c>
    </row>
    <row r="12" spans="1:17" x14ac:dyDescent="0.25">
      <c r="B12" s="1" t="s">
        <v>11</v>
      </c>
      <c r="C12" s="1">
        <v>0</v>
      </c>
      <c r="D12" s="1">
        <v>0</v>
      </c>
      <c r="E12" s="1">
        <v>3</v>
      </c>
      <c r="F12" s="1">
        <v>3</v>
      </c>
      <c r="G12" s="1">
        <v>2000</v>
      </c>
    </row>
    <row r="13" spans="1:17" x14ac:dyDescent="0.25">
      <c r="B13" s="1" t="s">
        <v>5</v>
      </c>
      <c r="C13" s="1">
        <v>30</v>
      </c>
      <c r="D13" s="1">
        <v>20</v>
      </c>
      <c r="E13" s="1">
        <v>50</v>
      </c>
      <c r="F13" s="1">
        <v>80</v>
      </c>
      <c r="G13" s="1"/>
    </row>
    <row r="15" spans="1:17" x14ac:dyDescent="0.25">
      <c r="B15" s="13" t="s">
        <v>23</v>
      </c>
      <c r="C15" s="13"/>
      <c r="D15" s="13"/>
      <c r="E15" s="13"/>
    </row>
    <row r="16" spans="1:17" x14ac:dyDescent="0.25">
      <c r="B16" s="2" t="s">
        <v>20</v>
      </c>
      <c r="C16" s="2" t="s">
        <v>21</v>
      </c>
      <c r="D16" s="2" t="s">
        <v>30</v>
      </c>
      <c r="E16" s="2" t="s">
        <v>31</v>
      </c>
    </row>
    <row r="17" spans="2:5" x14ac:dyDescent="0.25">
      <c r="B17" s="2">
        <v>0</v>
      </c>
      <c r="C17" s="2">
        <v>400</v>
      </c>
      <c r="D17" s="2">
        <v>100</v>
      </c>
      <c r="E17" s="2">
        <v>80</v>
      </c>
    </row>
    <row r="18" spans="2:5" x14ac:dyDescent="0.25">
      <c r="B18" s="2"/>
      <c r="C18" s="2"/>
      <c r="D18" s="2"/>
      <c r="E18" s="2"/>
    </row>
    <row r="19" spans="2:5" x14ac:dyDescent="0.25">
      <c r="B19" s="13" t="s">
        <v>24</v>
      </c>
      <c r="C19" s="13"/>
      <c r="D19" s="13"/>
      <c r="E19" s="13"/>
    </row>
    <row r="20" spans="2:5" x14ac:dyDescent="0.25">
      <c r="B20" s="13">
        <f>B17*C13+C17*D13+D17*E13+E17*F13</f>
        <v>19400</v>
      </c>
      <c r="C20" s="13"/>
      <c r="D20" s="13"/>
      <c r="E20" s="13"/>
    </row>
    <row r="21" spans="2:5" x14ac:dyDescent="0.25">
      <c r="B21" s="2"/>
      <c r="C21" s="2"/>
      <c r="D21" s="2"/>
      <c r="E21" s="2"/>
    </row>
    <row r="22" spans="2:5" x14ac:dyDescent="0.25">
      <c r="B22" s="13" t="s">
        <v>32</v>
      </c>
      <c r="C22" s="13"/>
      <c r="D22" s="13"/>
      <c r="E22" s="13"/>
    </row>
    <row r="23" spans="2:5" x14ac:dyDescent="0.25">
      <c r="B23" s="2" t="s">
        <v>33</v>
      </c>
      <c r="C23" s="13">
        <f>C8*B17+D8*C17+E8*D17+E17*F8</f>
        <v>1000</v>
      </c>
      <c r="D23" s="13"/>
      <c r="E23" s="13"/>
    </row>
    <row r="24" spans="2:5" x14ac:dyDescent="0.25">
      <c r="B24" s="2" t="s">
        <v>34</v>
      </c>
      <c r="C24" s="13">
        <f>C9*B17+D9*C17+E9*D17+E17*F9</f>
        <v>1380</v>
      </c>
      <c r="D24" s="13"/>
      <c r="E24" s="13"/>
    </row>
    <row r="25" spans="2:5" x14ac:dyDescent="0.25">
      <c r="B25" s="2" t="s">
        <v>35</v>
      </c>
      <c r="C25" s="13">
        <f>C10*B17+D10*C17+E10*D17+F10*E17</f>
        <v>180</v>
      </c>
      <c r="D25" s="13"/>
      <c r="E25" s="13"/>
    </row>
    <row r="26" spans="2:5" x14ac:dyDescent="0.25">
      <c r="B26" s="2" t="s">
        <v>36</v>
      </c>
      <c r="C26" s="13">
        <f>B17*C11+C17*D11+D17*E11+E17*F11</f>
        <v>880</v>
      </c>
      <c r="D26" s="13"/>
      <c r="E26" s="13"/>
    </row>
    <row r="27" spans="2:5" x14ac:dyDescent="0.25">
      <c r="B27" s="2" t="s">
        <v>37</v>
      </c>
      <c r="C27" s="13">
        <f>B17*C12+C17*D12+D17*E12+E17*F12</f>
        <v>540</v>
      </c>
      <c r="D27" s="13"/>
      <c r="E27" s="13"/>
    </row>
    <row r="28" spans="2:5" x14ac:dyDescent="0.25">
      <c r="B28" s="2" t="s">
        <v>38</v>
      </c>
      <c r="C28" s="13">
        <f>B17</f>
        <v>0</v>
      </c>
      <c r="D28" s="13"/>
      <c r="E28" s="13"/>
    </row>
    <row r="29" spans="2:5" x14ac:dyDescent="0.25">
      <c r="B29" s="2" t="s">
        <v>39</v>
      </c>
      <c r="C29" s="13">
        <f>C17</f>
        <v>400</v>
      </c>
      <c r="D29" s="13"/>
      <c r="E29" s="13"/>
    </row>
    <row r="30" spans="2:5" x14ac:dyDescent="0.25">
      <c r="B30" s="2" t="s">
        <v>40</v>
      </c>
      <c r="C30" s="13">
        <f>D17</f>
        <v>100</v>
      </c>
      <c r="D30" s="13"/>
      <c r="E30" s="13"/>
    </row>
    <row r="31" spans="2:5" x14ac:dyDescent="0.25">
      <c r="B31" s="2" t="s">
        <v>41</v>
      </c>
      <c r="C31" s="13">
        <f>E17</f>
        <v>80</v>
      </c>
      <c r="D31" s="13"/>
      <c r="E31" s="13"/>
    </row>
  </sheetData>
  <mergeCells count="17">
    <mergeCell ref="C30:E30"/>
    <mergeCell ref="C31:E31"/>
    <mergeCell ref="C25:E25"/>
    <mergeCell ref="C26:E26"/>
    <mergeCell ref="C27:E27"/>
    <mergeCell ref="C28:E28"/>
    <mergeCell ref="C29:E29"/>
    <mergeCell ref="B19:E19"/>
    <mergeCell ref="B20:E20"/>
    <mergeCell ref="B22:E22"/>
    <mergeCell ref="C23:E23"/>
    <mergeCell ref="C24:E24"/>
    <mergeCell ref="A1:Q1"/>
    <mergeCell ref="A2:Q2"/>
    <mergeCell ref="C6:F6"/>
    <mergeCell ref="G6:G7"/>
    <mergeCell ref="B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B20-78FC-4782-A0FC-B3C86C017F76}">
  <dimension ref="A1:Q29"/>
  <sheetViews>
    <sheetView tabSelected="1" zoomScale="125" workbookViewId="0">
      <selection activeCell="K12" sqref="K12"/>
    </sheetView>
  </sheetViews>
  <sheetFormatPr defaultRowHeight="15" x14ac:dyDescent="0.25"/>
  <cols>
    <col min="2" max="2" width="34.140625" bestFit="1" customWidth="1"/>
    <col min="3" max="3" width="12" bestFit="1" customWidth="1"/>
    <col min="17" max="17" width="10.140625" customWidth="1"/>
  </cols>
  <sheetData>
    <row r="1" spans="1:17" ht="22.5" x14ac:dyDescent="0.25">
      <c r="A1" s="3" t="s">
        <v>0</v>
      </c>
      <c r="B1" s="4"/>
      <c r="C1" s="4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</row>
    <row r="2" spans="1:17" ht="75" customHeight="1" x14ac:dyDescent="0.25">
      <c r="A2" s="7" t="s">
        <v>17</v>
      </c>
      <c r="B2" s="8"/>
      <c r="C2" s="8"/>
      <c r="D2" s="8"/>
      <c r="E2" s="9"/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10"/>
    </row>
    <row r="4" spans="1:17" x14ac:dyDescent="0.25">
      <c r="B4" s="1"/>
      <c r="C4" s="11" t="s">
        <v>15</v>
      </c>
      <c r="D4" s="11"/>
      <c r="E4" s="11"/>
      <c r="F4" s="11"/>
      <c r="G4" s="11" t="s">
        <v>14</v>
      </c>
    </row>
    <row r="5" spans="1:17" x14ac:dyDescent="0.25">
      <c r="B5" s="1" t="s">
        <v>1</v>
      </c>
      <c r="C5" s="1" t="s">
        <v>6</v>
      </c>
      <c r="D5" s="1" t="s">
        <v>7</v>
      </c>
      <c r="E5" s="1" t="s">
        <v>8</v>
      </c>
      <c r="F5" s="1" t="s">
        <v>9</v>
      </c>
      <c r="G5" s="12"/>
    </row>
    <row r="6" spans="1:17" x14ac:dyDescent="0.25">
      <c r="B6" s="1" t="s">
        <v>2</v>
      </c>
      <c r="C6" s="1">
        <v>2</v>
      </c>
      <c r="D6" s="1">
        <v>1</v>
      </c>
      <c r="E6" s="1">
        <v>2</v>
      </c>
      <c r="F6" s="1">
        <v>5</v>
      </c>
      <c r="G6" s="1">
        <v>1000</v>
      </c>
    </row>
    <row r="7" spans="1:17" x14ac:dyDescent="0.25">
      <c r="B7" s="1" t="s">
        <v>3</v>
      </c>
      <c r="C7" s="1">
        <v>3</v>
      </c>
      <c r="D7" s="1">
        <v>3</v>
      </c>
      <c r="E7" s="1">
        <v>1</v>
      </c>
      <c r="F7" s="1">
        <v>1</v>
      </c>
      <c r="G7" s="1">
        <v>2400</v>
      </c>
    </row>
    <row r="8" spans="1:17" x14ac:dyDescent="0.25">
      <c r="B8" s="1" t="s">
        <v>4</v>
      </c>
      <c r="C8" s="1">
        <v>1.5</v>
      </c>
      <c r="D8" s="1">
        <v>0</v>
      </c>
      <c r="E8" s="1">
        <v>1</v>
      </c>
      <c r="F8" s="1">
        <v>1</v>
      </c>
      <c r="G8" s="1">
        <v>600</v>
      </c>
    </row>
    <row r="9" spans="1:17" x14ac:dyDescent="0.25">
      <c r="B9" s="1" t="s">
        <v>10</v>
      </c>
      <c r="C9" s="1">
        <v>0</v>
      </c>
      <c r="D9" s="1">
        <v>0</v>
      </c>
      <c r="E9" s="1">
        <v>4</v>
      </c>
      <c r="F9" s="1">
        <v>6</v>
      </c>
      <c r="G9" s="1">
        <v>3000</v>
      </c>
    </row>
    <row r="10" spans="1:17" x14ac:dyDescent="0.25">
      <c r="B10" s="1" t="s">
        <v>11</v>
      </c>
      <c r="C10" s="1">
        <v>0</v>
      </c>
      <c r="D10" s="1">
        <v>0</v>
      </c>
      <c r="E10" s="1">
        <v>3</v>
      </c>
      <c r="F10" s="1">
        <v>3</v>
      </c>
      <c r="G10" s="1">
        <v>2000</v>
      </c>
    </row>
    <row r="11" spans="1:17" x14ac:dyDescent="0.25">
      <c r="B11" s="1" t="s">
        <v>5</v>
      </c>
      <c r="C11" s="1">
        <v>30</v>
      </c>
      <c r="D11" s="1">
        <v>20</v>
      </c>
      <c r="E11" s="1">
        <v>50</v>
      </c>
      <c r="F11" s="1">
        <v>80</v>
      </c>
      <c r="G11" s="1"/>
    </row>
    <row r="13" spans="1:17" x14ac:dyDescent="0.25">
      <c r="B13" s="13" t="s">
        <v>23</v>
      </c>
      <c r="C13" s="13"/>
      <c r="D13" s="13"/>
      <c r="E13" s="13"/>
    </row>
    <row r="14" spans="1:17" x14ac:dyDescent="0.25">
      <c r="B14" s="2" t="s">
        <v>20</v>
      </c>
      <c r="C14" s="2" t="s">
        <v>21</v>
      </c>
      <c r="D14" s="2" t="s">
        <v>30</v>
      </c>
      <c r="E14" s="2" t="s">
        <v>31</v>
      </c>
    </row>
    <row r="15" spans="1:17" x14ac:dyDescent="0.25">
      <c r="B15" s="2">
        <v>0</v>
      </c>
      <c r="C15" s="2">
        <v>0</v>
      </c>
      <c r="D15" s="2">
        <v>500</v>
      </c>
      <c r="E15" s="2">
        <v>0</v>
      </c>
    </row>
    <row r="16" spans="1:17" x14ac:dyDescent="0.25">
      <c r="B16" s="2"/>
      <c r="C16" s="2"/>
      <c r="D16" s="2"/>
      <c r="E16" s="2"/>
    </row>
    <row r="17" spans="2:5" x14ac:dyDescent="0.25">
      <c r="B17" s="13" t="s">
        <v>24</v>
      </c>
      <c r="C17" s="13"/>
      <c r="D17" s="13"/>
      <c r="E17" s="13"/>
    </row>
    <row r="18" spans="2:5" x14ac:dyDescent="0.25">
      <c r="B18" s="13">
        <f>IF((B15*C11+D11*C15+E11*D15+F11*E15)&gt;15000, (B15*C11+D11*C15+E11*D15+F11*E15)*0.68,(B15*C11+D11*C15+E11*D15+F11*E15))</f>
        <v>17000</v>
      </c>
      <c r="C18" s="13"/>
      <c r="D18" s="13"/>
      <c r="E18" s="13"/>
    </row>
    <row r="19" spans="2:5" x14ac:dyDescent="0.25">
      <c r="B19" s="2"/>
      <c r="C19" s="2"/>
      <c r="D19" s="2"/>
      <c r="E19" s="2"/>
    </row>
    <row r="20" spans="2:5" x14ac:dyDescent="0.25">
      <c r="B20" s="13" t="s">
        <v>32</v>
      </c>
      <c r="C20" s="13"/>
      <c r="D20" s="13"/>
      <c r="E20" s="13"/>
    </row>
    <row r="21" spans="2:5" x14ac:dyDescent="0.25">
      <c r="B21" s="2" t="s">
        <v>33</v>
      </c>
      <c r="C21" s="13">
        <f>C6*B15+D6*C15+E6*D15+E15*F6</f>
        <v>1000</v>
      </c>
      <c r="D21" s="13"/>
      <c r="E21" s="13"/>
    </row>
    <row r="22" spans="2:5" x14ac:dyDescent="0.25">
      <c r="B22" s="2" t="s">
        <v>34</v>
      </c>
      <c r="C22" s="13">
        <f>C7*B15+D7*C15+E7*D15+E15*F7</f>
        <v>500</v>
      </c>
      <c r="D22" s="13"/>
      <c r="E22" s="13"/>
    </row>
    <row r="23" spans="2:5" x14ac:dyDescent="0.25">
      <c r="B23" s="2" t="s">
        <v>35</v>
      </c>
      <c r="C23" s="13">
        <f>C8*B15+D8*C15+E8*D15+F8*E15</f>
        <v>500</v>
      </c>
      <c r="D23" s="13"/>
      <c r="E23" s="13"/>
    </row>
    <row r="24" spans="2:5" x14ac:dyDescent="0.25">
      <c r="B24" s="2" t="s">
        <v>36</v>
      </c>
      <c r="C24" s="13">
        <f>B15*C9+C15*D9+D15*E9+E15*F9</f>
        <v>2000</v>
      </c>
      <c r="D24" s="13"/>
      <c r="E24" s="13"/>
    </row>
    <row r="25" spans="2:5" x14ac:dyDescent="0.25">
      <c r="B25" s="2" t="s">
        <v>37</v>
      </c>
      <c r="C25" s="13">
        <f>B15*C10+C15*D10+D15*E10+E15*F10</f>
        <v>1500</v>
      </c>
      <c r="D25" s="13"/>
      <c r="E25" s="13"/>
    </row>
    <row r="26" spans="2:5" x14ac:dyDescent="0.25">
      <c r="B26" s="2" t="s">
        <v>38</v>
      </c>
      <c r="C26" s="13">
        <f>B15</f>
        <v>0</v>
      </c>
      <c r="D26" s="13"/>
      <c r="E26" s="13"/>
    </row>
    <row r="27" spans="2:5" x14ac:dyDescent="0.25">
      <c r="B27" s="2" t="s">
        <v>39</v>
      </c>
      <c r="C27" s="13">
        <f>C15</f>
        <v>0</v>
      </c>
      <c r="D27" s="13"/>
      <c r="E27" s="13"/>
    </row>
    <row r="28" spans="2:5" x14ac:dyDescent="0.25">
      <c r="B28" s="2" t="s">
        <v>40</v>
      </c>
      <c r="C28" s="13">
        <f>D15</f>
        <v>500</v>
      </c>
      <c r="D28" s="13"/>
      <c r="E28" s="13"/>
    </row>
    <row r="29" spans="2:5" x14ac:dyDescent="0.25">
      <c r="B29" s="2" t="s">
        <v>41</v>
      </c>
      <c r="C29" s="13">
        <f>E15</f>
        <v>0</v>
      </c>
      <c r="D29" s="13"/>
      <c r="E29" s="13"/>
    </row>
  </sheetData>
  <mergeCells count="17">
    <mergeCell ref="C28:E28"/>
    <mergeCell ref="C29:E29"/>
    <mergeCell ref="C22:E22"/>
    <mergeCell ref="C23:E23"/>
    <mergeCell ref="C24:E24"/>
    <mergeCell ref="C25:E25"/>
    <mergeCell ref="C26:E26"/>
    <mergeCell ref="B17:E17"/>
    <mergeCell ref="B18:E18"/>
    <mergeCell ref="B20:E20"/>
    <mergeCell ref="C21:E21"/>
    <mergeCell ref="C27:E27"/>
    <mergeCell ref="A1:Q1"/>
    <mergeCell ref="A2:Q2"/>
    <mergeCell ref="C4:F4"/>
    <mergeCell ref="G4:G5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Część 1</vt:lpstr>
      <vt:lpstr>Część 2</vt:lpstr>
      <vt:lpstr>Część 3</vt:lpstr>
      <vt:lpstr>Część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Mularczyk</dc:creator>
  <cp:lastModifiedBy>Heniu Piotrowski</cp:lastModifiedBy>
  <dcterms:created xsi:type="dcterms:W3CDTF">2023-04-03T06:39:07Z</dcterms:created>
  <dcterms:modified xsi:type="dcterms:W3CDTF">2024-01-20T09:29:54Z</dcterms:modified>
</cp:coreProperties>
</file>