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OneDrive\Desktop\"/>
    </mc:Choice>
  </mc:AlternateContent>
  <bookViews>
    <workbookView minimized="1" xWindow="0" yWindow="0" windowWidth="23040" windowHeight="9072" activeTab="8"/>
  </bookViews>
  <sheets>
    <sheet name="Matches Win by Team " sheetId="3" r:id="rId1"/>
    <sheet name="Toss Based Decision" sheetId="4" r:id="rId2"/>
    <sheet name="Top 10 Venues" sheetId="6" r:id="rId3"/>
    <sheet name="MoM" sheetId="7" r:id="rId4"/>
    <sheet name="KPI" sheetId="10" r:id="rId5"/>
    <sheet name="IPL Matches 2008-2018" sheetId="1" r:id="rId6"/>
    <sheet name="Title Winner" sheetId="9" r:id="rId7"/>
    <sheet name="Winner Data" sheetId="2" r:id="rId8"/>
    <sheet name="Dashboard" sheetId="11" r:id="rId9"/>
  </sheets>
  <definedNames>
    <definedName name="_xlchart.0" hidden="1">'Title Winner'!$D$4:$D$9</definedName>
    <definedName name="_xlchart.1" hidden="1">'Title Winner'!$E$4:$E$9</definedName>
    <definedName name="_xlchart.2" hidden="1">'Title Winner'!$D$4:$D$9</definedName>
    <definedName name="_xlchart.3" hidden="1">'Title Winner'!$E$4:$E$9</definedName>
    <definedName name="Slicer_Season2">#N/A</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0" l="1"/>
  <c r="H4" i="10" s="1"/>
  <c r="D5" i="9"/>
  <c r="D6" i="9"/>
  <c r="D7" i="9"/>
  <c r="D8" i="9"/>
  <c r="D9" i="9"/>
  <c r="D4" i="9"/>
  <c r="D12" i="7"/>
  <c r="D13" i="7"/>
  <c r="D5" i="7"/>
  <c r="D6" i="7"/>
  <c r="D7" i="7"/>
  <c r="D8" i="7"/>
  <c r="D9" i="7"/>
  <c r="D10" i="7"/>
  <c r="D11" i="7"/>
  <c r="D4" i="7"/>
  <c r="E5" i="9"/>
  <c r="E8" i="9"/>
  <c r="E6" i="9"/>
  <c r="E7" i="9"/>
  <c r="E9" i="9"/>
  <c r="E4" i="9"/>
  <c r="E4" i="7"/>
  <c r="E10" i="7"/>
  <c r="E8" i="7"/>
  <c r="E5" i="7"/>
  <c r="E13" i="7"/>
  <c r="E12" i="7"/>
  <c r="E11" i="7"/>
  <c r="E9" i="7"/>
  <c r="E6" i="7"/>
  <c r="E7" i="7"/>
  <c r="E4" i="10" l="1"/>
  <c r="F4" i="10"/>
  <c r="G4" i="10"/>
</calcChain>
</file>

<file path=xl/sharedStrings.xml><?xml version="1.0" encoding="utf-8"?>
<sst xmlns="http://schemas.openxmlformats.org/spreadsheetml/2006/main" count="8585" uniqueCount="431">
  <si>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</si>
  <si>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</si>
  <si>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</si>
  <si>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</si>
  <si>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</si>
  <si>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</si>
  <si>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</si>
  <si>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</si>
  <si>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</si>
  <si>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</si>
  <si>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</si>
  <si>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</si>
  <si>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</si>
  <si>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</si>
  <si>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</si>
  <si>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</si>
  <si>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</si>
  <si>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</si>
  <si>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</si>
  <si>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</si>
  <si>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</si>
  <si>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</si>
  <si>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</si>
  <si>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</si>
  <si>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</si>
  <si>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</si>
  <si>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</si>
  <si>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</si>
  <si>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</si>
  <si>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</si>
  <si>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</si>
  <si>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</si>
  <si>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</si>
  <si>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</si>
  <si>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</si>
  <si>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</si>
  <si>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</si>
  <si>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</si>
  <si>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</si>
  <si>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</si>
  <si>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</si>
  <si>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</si>
  <si>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</si>
  <si>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</si>
  <si>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</si>
  <si>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</si>
  <si>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</si>
  <si>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</si>
  <si>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</si>
  <si>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</si>
  <si>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</si>
  <si>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</si>
  <si>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</si>
  <si>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</si>
  <si>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</si>
  <si>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</si>
  <si>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</si>
  <si>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</si>
  <si>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</si>
  <si>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</si>
  <si>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</si>
  <si>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</si>
  <si>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</si>
  <si>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</si>
  <si>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</si>
  <si>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</si>
  <si>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</si>
  <si>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</si>
  <si>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</si>
  <si>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</si>
  <si>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</si>
  <si>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</si>
  <si>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</si>
  <si>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</si>
  <si>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</si>
  <si>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</si>
  <si>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</si>
  <si>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</si>
  <si>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</si>
  <si>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</si>
  <si>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</si>
  <si>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</si>
  <si>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</si>
  <si>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</si>
  <si>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</si>
  <si>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</si>
  <si>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</si>
  <si>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</si>
  <si>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</si>
  <si>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</si>
  <si>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</si>
  <si>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</si>
  <si>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</si>
  <si>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</si>
  <si>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</si>
  <si>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</si>
  <si>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</si>
  <si>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</si>
  <si>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</si>
  <si>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</si>
  <si>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</si>
  <si>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</si>
  <si>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</si>
  <si>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</si>
  <si>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</si>
  <si>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</si>
  <si>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</si>
  <si>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</si>
  <si>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</si>
  <si>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</si>
  <si>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</si>
  <si>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</si>
  <si>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</si>
  <si>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</si>
  <si>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</si>
  <si>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</si>
  <si>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</si>
  <si>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</si>
  <si>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</si>
  <si>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</si>
  <si>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</si>
  <si>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</si>
  <si>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</si>
  <si>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</si>
  <si>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</si>
  <si>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</si>
  <si>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</si>
  <si>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</si>
  <si>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</si>
  <si>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</si>
  <si>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</si>
  <si>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</si>
  <si>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</si>
  <si>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</si>
  <si>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</si>
  <si>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</si>
  <si>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</si>
  <si>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</si>
  <si>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</si>
  <si>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</si>
  <si>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</si>
  <si>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</si>
  <si>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</si>
  <si>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</si>
  <si>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</si>
  <si>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</si>
  <si>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</si>
  <si>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</si>
  <si>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</si>
  <si>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</si>
  <si>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</si>
  <si>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</si>
  <si>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</si>
  <si>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</si>
  <si>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</si>
  <si>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</si>
  <si>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</si>
  <si>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</si>
  <si>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</si>
  <si>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</si>
  <si>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</si>
  <si>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</si>
  <si>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</si>
  <si>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</si>
  <si>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</si>
  <si>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</si>
  <si>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</si>
  <si>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</si>
  <si>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</si>
  <si>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</si>
  <si>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</si>
  <si>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</si>
  <si>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</si>
  <si>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</si>
  <si>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</si>
  <si>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</si>
  <si>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</si>
  <si>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</si>
  <si>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</si>
  <si>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</si>
  <si>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</si>
  <si>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</si>
  <si>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</si>
  <si>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</si>
  <si>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</si>
  <si>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</si>
  <si>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</si>
  <si>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</si>
  <si>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</si>
  <si>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</si>
  <si>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</si>
  <si>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</si>
  <si>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</si>
  <si>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</si>
  <si>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</si>
  <si>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</si>
  <si>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</si>
  <si>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</si>
  <si>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</si>
  <si>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</si>
  <si>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</si>
  <si>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</si>
  <si>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</si>
  <si>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</si>
  <si>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</si>
  <si>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</si>
  <si>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</si>
  <si>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</si>
  <si>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</si>
  <si>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</si>
  <si>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</si>
  <si>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</si>
  <si>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</si>
  <si>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</si>
  <si>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</si>
  <si>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</si>
  <si>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</si>
  <si>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</si>
  <si>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</si>
  <si>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</si>
  <si>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</si>
  <si>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</si>
  <si>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</si>
  <si>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</si>
  <si>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</si>
  <si>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</si>
  <si>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</si>
  <si>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</si>
  <si>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</si>
  <si>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</si>
  <si>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</si>
  <si>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</si>
  <si>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</si>
  <si>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</si>
  <si>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</si>
  <si>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</si>
  <si>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</si>
  <si>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</si>
  <si>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</si>
  <si>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</si>
  <si>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</si>
  <si>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</si>
  <si>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</si>
  <si>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</si>
  <si>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</si>
  <si>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</si>
  <si>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</si>
  <si>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</si>
  <si>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</si>
  <si>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</si>
  <si>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</si>
  <si>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</si>
  <si>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</si>
  <si>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</si>
  <si>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</si>
  <si>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</si>
  <si>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</si>
  <si>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</si>
  <si>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</si>
  <si>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</si>
  <si>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</si>
  <si>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</si>
  <si>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</si>
  <si>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</si>
  <si>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</si>
  <si>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</si>
  <si>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</si>
  <si>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</si>
  <si>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</si>
  <si>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</si>
  <si>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</si>
  <si>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</si>
  <si>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</si>
  <si>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</si>
  <si>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</si>
  <si>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</si>
  <si>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</si>
  <si>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</si>
  <si>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</si>
  <si>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</si>
  <si>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</si>
  <si>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</si>
  <si>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</si>
  <si>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</si>
  <si>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</si>
  <si>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</si>
  <si>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</si>
  <si>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</si>
  <si>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</si>
  <si>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</si>
  <si>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</si>
  <si>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</si>
  <si>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</si>
  <si>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</si>
  <si>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</si>
  <si>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</si>
  <si>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</si>
  <si>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</si>
  <si>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</si>
  <si>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</si>
  <si>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</si>
  <si>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</si>
  <si>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</si>
  <si>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</si>
  <si>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</si>
  <si>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</si>
  <si>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</si>
  <si>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</si>
  <si>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</si>
  <si>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</si>
  <si>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</si>
  <si>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</si>
  <si>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</si>
  <si>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</si>
  <si>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</si>
  <si>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</si>
  <si>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</si>
  <si>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</si>
  <si>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</si>
  <si>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</si>
  <si>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</si>
  <si>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</si>
  <si>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</si>
  <si>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</si>
  <si>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</si>
  <si>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</si>
  <si>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</si>
  <si>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</si>
  <si>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</si>
  <si>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</si>
  <si>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</si>
  <si>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</si>
  <si>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</si>
  <si>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</si>
  <si>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</si>
  <si>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</si>
  <si>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</si>
  <si>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</si>
  <si>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</si>
  <si>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</si>
  <si>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</si>
  <si>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</si>
  <si>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</si>
  <si>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</si>
  <si>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</si>
  <si>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</si>
  <si>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</si>
  <si>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</si>
  <si>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</si>
  <si>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</si>
  <si>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</si>
  <si>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</si>
  <si>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</si>
  <si>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</si>
  <si>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</si>
  <si>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</si>
  <si>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</si>
  <si>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</si>
  <si>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</si>
  <si>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</si>
  <si>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</si>
  <si>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</si>
  <si>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</si>
  <si>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</si>
  <si>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</si>
  <si>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</si>
  <si>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</si>
  <si>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</si>
  <si>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</si>
  <si>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</si>
  <si>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</si>
  <si>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</si>
  <si>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</si>
  <si>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</si>
  <si>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</si>
  <si>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</si>
  <si>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</si>
  <si>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</si>
  <si>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</si>
  <si>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</si>
  <si>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</si>
  <si>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</si>
  <si>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</si>
  <si>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</si>
  <si>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</si>
  <si>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</si>
  <si>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</si>
  <si>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</si>
  <si>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</si>
  <si>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</si>
  <si>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</si>
  <si>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</si>
  <si>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</si>
  <si>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</si>
  <si>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</si>
  <si>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</si>
  <si>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</si>
  <si>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</si>
  <si>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</si>
  <si>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</si>
  <si>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</si>
  <si>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</si>
  <si>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</si>
  <si>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</si>
  <si>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</si>
  <si>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</si>
  <si>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</si>
  <si>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</si>
  <si>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</si>
  <si>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</si>
  <si>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</si>
  <si>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</si>
  <si>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</si>
  <si>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</si>
  <si>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</si>
  <si>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</si>
  <si>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</si>
  <si>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</si>
  <si>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</si>
  <si>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</si>
  <si>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</si>
  <si>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</si>
  <si>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</si>
  <si>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</si>
  <si>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</si>
  <si>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</si>
  <si>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Player of match</t>
  </si>
  <si>
    <t>MoM</t>
  </si>
  <si>
    <t>Count of Winner</t>
  </si>
  <si>
    <t>IPL-2019</t>
  </si>
  <si>
    <t>Jasprit Bumrah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</si>
</sst>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8">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4" fillId="0" borderId="0" xfId="0" applyFon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5" borderId="2" xfId="0" applyFont="1" applyFill="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Dashboard.xlsx]Matches Win by Team !Matches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Bat First and </a:t>
            </a:r>
            <a:r>
              <a:rPr lang="en-IN" sz="100" b="1" baseline="0"/>
              <a:t>Field</a:t>
            </a:r>
            <a:r>
              <a:rPr lang="en-IN" b="1" baseline="0"/>
              <a:t> First since 2008</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179039770866625E-2"/>
          <c:y val="0.17171296296296296"/>
          <c:w val="0.91490784634063593"/>
          <c:h val="0.61445793234179047"/>
        </c:manualLayout>
      </c:layout>
      <c:barChart>
        <c:barDir val="col"/>
        <c:grouping val="stacked"/>
        <c:varyColors val="0"/>
        <c:ser>
          <c:idx val="0"/>
          <c:order val="0"/>
          <c:tx>
            <c:strRef>
              <c:f>'Matches Win by Team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 '!$B$5:$B$13</c:f>
              <c:numCache>
                <c:formatCode>General</c:formatCode>
                <c:ptCount val="8"/>
                <c:pt idx="0">
                  <c:v>5</c:v>
                </c:pt>
                <c:pt idx="1">
                  <c:v>7</c:v>
                </c:pt>
                <c:pt idx="2">
                  <c:v>5</c:v>
                </c:pt>
                <c:pt idx="3">
                  <c:v>6</c:v>
                </c:pt>
                <c:pt idx="4">
                  <c:v>4</c:v>
                </c:pt>
                <c:pt idx="5">
                  <c:v>3</c:v>
                </c:pt>
                <c:pt idx="6">
                  <c:v>4</c:v>
                </c:pt>
                <c:pt idx="7">
                  <c:v>1</c:v>
                </c:pt>
              </c:numCache>
            </c:numRef>
          </c:val>
          <c:extLst>
            <c:ext xmlns:c16="http://schemas.microsoft.com/office/drawing/2014/chart" uri="{C3380CC4-5D6E-409C-BE32-E72D297353CC}">
              <c16:uniqueId val="{00000000-7FF5-4A8D-A43D-A48FE6EABBE3}"/>
            </c:ext>
          </c:extLst>
        </c:ser>
        <c:ser>
          <c:idx val="1"/>
          <c:order val="1"/>
          <c:tx>
            <c:strRef>
              <c:f>'Matches Win by Team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 '!$C$5:$C$13</c:f>
              <c:numCache>
                <c:formatCode>General</c:formatCode>
                <c:ptCount val="8"/>
                <c:pt idx="0">
                  <c:v>5</c:v>
                </c:pt>
                <c:pt idx="1">
                  <c:v>2</c:v>
                </c:pt>
                <c:pt idx="2">
                  <c:v>4</c:v>
                </c:pt>
                <c:pt idx="3">
                  <c:v>2</c:v>
                </c:pt>
                <c:pt idx="4">
                  <c:v>3</c:v>
                </c:pt>
                <c:pt idx="5">
                  <c:v>3</c:v>
                </c:pt>
                <c:pt idx="6">
                  <c:v>1</c:v>
                </c:pt>
                <c:pt idx="7">
                  <c:v>2</c:v>
                </c:pt>
              </c:numCache>
            </c:numRef>
          </c:val>
          <c:extLst>
            <c:ext xmlns:c16="http://schemas.microsoft.com/office/drawing/2014/chart" uri="{C3380CC4-5D6E-409C-BE32-E72D297353CC}">
              <c16:uniqueId val="{00000001-7FF5-4A8D-A43D-A48FE6EABBE3}"/>
            </c:ext>
          </c:extLst>
        </c:ser>
        <c:dLbls>
          <c:dLblPos val="ctr"/>
          <c:showLegendKey val="0"/>
          <c:showVal val="1"/>
          <c:showCatName val="0"/>
          <c:showSerName val="0"/>
          <c:showPercent val="0"/>
          <c:showBubbleSize val="0"/>
        </c:dLbls>
        <c:gapWidth val="150"/>
        <c:overlap val="100"/>
        <c:axId val="315432319"/>
        <c:axId val="315431903"/>
      </c:barChart>
      <c:catAx>
        <c:axId val="31543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31903"/>
        <c:crosses val="autoZero"/>
        <c:auto val="1"/>
        <c:lblAlgn val="ctr"/>
        <c:lblOffset val="100"/>
        <c:noMultiLvlLbl val="0"/>
      </c:catAx>
      <c:valAx>
        <c:axId val="3154319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32319"/>
        <c:crosses val="autoZero"/>
        <c:crossBetween val="between"/>
      </c:valAx>
      <c:spPr>
        <a:noFill/>
        <a:ln>
          <a:noFill/>
        </a:ln>
        <a:effectLst/>
      </c:spPr>
    </c:plotArea>
    <c:legend>
      <c:legendPos val="r"/>
      <c:layout>
        <c:manualLayout>
          <c:xMode val="edge"/>
          <c:yMode val="edge"/>
          <c:x val="0.4162565922276476"/>
          <c:y val="0.10263815981335662"/>
          <c:w val="0.1256219132701219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Top</a:t>
            </a:r>
            <a:r>
              <a:rPr lang="en-US" b="0" baseline="0"/>
              <a:t> 10 MoM Award Winners</a:t>
            </a:r>
            <a:endParaRPr lang="en-US" b="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YK Pathan</c:v>
                </c:pt>
                <c:pt idx="1">
                  <c:v>LRPL Taylor</c:v>
                </c:pt>
                <c:pt idx="2">
                  <c:v>RG Sharma</c:v>
                </c:pt>
                <c:pt idx="3">
                  <c:v>MK Pandey</c:v>
                </c:pt>
                <c:pt idx="4">
                  <c:v>AC Gilchrist</c:v>
                </c:pt>
                <c:pt idx="5">
                  <c:v>Yuvraj Singh</c:v>
                </c:pt>
                <c:pt idx="6">
                  <c:v>DPMD Jayawardene</c:v>
                </c:pt>
                <c:pt idx="7">
                  <c:v>M Muralitharan</c:v>
                </c:pt>
                <c:pt idx="8">
                  <c:v>JH Kallis</c:v>
                </c:pt>
                <c:pt idx="9">
                  <c:v>ML Hayden</c:v>
                </c:pt>
              </c:strCache>
            </c:strRef>
          </c:cat>
          <c:val>
            <c:numRef>
              <c:f>MoM!$E$4:$E$13</c:f>
              <c:numCache>
                <c:formatCode>General</c:formatCode>
                <c:ptCount val="10"/>
                <c:pt idx="0">
                  <c:v>3</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4EDC-4BEB-8746-738F96B0752D}"/>
            </c:ext>
          </c:extLst>
        </c:ser>
        <c:dLbls>
          <c:showLegendKey val="0"/>
          <c:showVal val="0"/>
          <c:showCatName val="0"/>
          <c:showSerName val="0"/>
          <c:showPercent val="0"/>
          <c:showBubbleSize val="0"/>
        </c:dLbls>
        <c:gapWidth val="96"/>
        <c:overlap val="-27"/>
        <c:axId val="1880200639"/>
        <c:axId val="1880201055"/>
      </c:barChart>
      <c:catAx>
        <c:axId val="188020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0201055"/>
        <c:crosses val="autoZero"/>
        <c:auto val="1"/>
        <c:lblAlgn val="ctr"/>
        <c:lblOffset val="100"/>
        <c:noMultiLvlLbl val="0"/>
      </c:catAx>
      <c:valAx>
        <c:axId val="188020105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layout>
            <c:manualLayout>
              <c:xMode val="edge"/>
              <c:yMode val="edge"/>
              <c:x val="2.3333338232721938E-2"/>
              <c:y val="9.0249677847237808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200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Dashboard.xlsx]Toss Based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970690021449674"/>
          <c:y val="0.31964477667498509"/>
          <c:w val="0.50214188304790885"/>
          <c:h val="0.5566435346088252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E79-4702-8019-627C2CB20C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E79-4702-8019-627C2CB20C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0.61403508771929827</c:v>
                </c:pt>
                <c:pt idx="1">
                  <c:v>0.38596491228070173</c:v>
                </c:pt>
              </c:numCache>
            </c:numRef>
          </c:val>
          <c:extLst>
            <c:ext xmlns:c16="http://schemas.microsoft.com/office/drawing/2014/chart" uri="{C3380CC4-5D6E-409C-BE32-E72D297353CC}">
              <c16:uniqueId val="{00000000-3064-4B0E-9369-5E2F9CCB2F7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5608505855828071"/>
          <c:y val="0.11384390988753033"/>
          <c:w val="0.26097325301700214"/>
          <c:h val="0.1628086648358535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Top10</a:t>
            </a:r>
            <a:r>
              <a:rPr lang="en-IN" sz="1200" b="1" baseline="0"/>
              <a:t> Venues with most matches and winning Based on Bat First &amp; Filled First</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24578703703703703"/>
          <c:w val="0.37669116360454941"/>
          <c:h val="0.6757382526408002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Venues'!$B$5:$B$13</c:f>
              <c:numCache>
                <c:formatCode>General</c:formatCode>
                <c:ptCount val="8"/>
                <c:pt idx="0">
                  <c:v>1</c:v>
                </c:pt>
                <c:pt idx="1">
                  <c:v>3</c:v>
                </c:pt>
                <c:pt idx="2">
                  <c:v>2</c:v>
                </c:pt>
                <c:pt idx="3">
                  <c:v>4</c:v>
                </c:pt>
                <c:pt idx="4">
                  <c:v>7</c:v>
                </c:pt>
                <c:pt idx="5">
                  <c:v>2</c:v>
                </c:pt>
                <c:pt idx="6">
                  <c:v>6</c:v>
                </c:pt>
                <c:pt idx="7">
                  <c:v>10</c:v>
                </c:pt>
              </c:numCache>
            </c:numRef>
          </c:val>
          <c:extLst>
            <c:ext xmlns:c16="http://schemas.microsoft.com/office/drawing/2014/chart" uri="{C3380CC4-5D6E-409C-BE32-E72D297353CC}">
              <c16:uniqueId val="{00000000-7663-4367-832A-81ECFC10FFA9}"/>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Venues'!$C$5:$C$13</c:f>
              <c:numCache>
                <c:formatCode>General</c:formatCode>
                <c:ptCount val="8"/>
                <c:pt idx="0">
                  <c:v>1</c:v>
                </c:pt>
                <c:pt idx="2">
                  <c:v>1</c:v>
                </c:pt>
                <c:pt idx="3">
                  <c:v>3</c:v>
                </c:pt>
                <c:pt idx="5">
                  <c:v>6</c:v>
                </c:pt>
                <c:pt idx="6">
                  <c:v>6</c:v>
                </c:pt>
                <c:pt idx="7">
                  <c:v>5</c:v>
                </c:pt>
              </c:numCache>
            </c:numRef>
          </c:val>
          <c:extLst>
            <c:ext xmlns:c16="http://schemas.microsoft.com/office/drawing/2014/chart" uri="{C3380CC4-5D6E-409C-BE32-E72D297353CC}">
              <c16:uniqueId val="{00000001-7663-4367-832A-81ECFC10FFA9}"/>
            </c:ext>
          </c:extLst>
        </c:ser>
        <c:dLbls>
          <c:dLblPos val="ctr"/>
          <c:showLegendKey val="0"/>
          <c:showVal val="1"/>
          <c:showCatName val="0"/>
          <c:showSerName val="0"/>
          <c:showPercent val="0"/>
          <c:showBubbleSize val="0"/>
        </c:dLbls>
        <c:gapWidth val="150"/>
        <c:overlap val="100"/>
        <c:axId val="1894005391"/>
        <c:axId val="1894006223"/>
      </c:barChart>
      <c:catAx>
        <c:axId val="1894005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06223"/>
        <c:crosses val="autoZero"/>
        <c:auto val="1"/>
        <c:lblAlgn val="ctr"/>
        <c:lblOffset val="100"/>
        <c:noMultiLvlLbl val="0"/>
      </c:catAx>
      <c:valAx>
        <c:axId val="1894006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05391"/>
        <c:crosses val="autoZero"/>
        <c:crossBetween val="between"/>
      </c:valAx>
      <c:spPr>
        <a:noFill/>
        <a:ln>
          <a:noFill/>
        </a:ln>
        <a:effectLst/>
      </c:spPr>
    </c:plotArea>
    <c:legend>
      <c:legendPos val="r"/>
      <c:layout>
        <c:manualLayout>
          <c:xMode val="edge"/>
          <c:yMode val="edge"/>
          <c:x val="0.40563429571303589"/>
          <c:y val="0.1211566783318752"/>
          <c:w val="0.18325459317585302"/>
          <c:h val="8.68066491688538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Top</a:t>
            </a:r>
            <a:r>
              <a:rPr lang="en-US" b="0" baseline="0"/>
              <a:t> 10 MoM Award Winners</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YK Pathan</c:v>
                </c:pt>
                <c:pt idx="1">
                  <c:v>LRPL Taylor</c:v>
                </c:pt>
                <c:pt idx="2">
                  <c:v>RG Sharma</c:v>
                </c:pt>
                <c:pt idx="3">
                  <c:v>MK Pandey</c:v>
                </c:pt>
                <c:pt idx="4">
                  <c:v>AC Gilchrist</c:v>
                </c:pt>
                <c:pt idx="5">
                  <c:v>Yuvraj Singh</c:v>
                </c:pt>
                <c:pt idx="6">
                  <c:v>DPMD Jayawardene</c:v>
                </c:pt>
                <c:pt idx="7">
                  <c:v>M Muralitharan</c:v>
                </c:pt>
                <c:pt idx="8">
                  <c:v>JH Kallis</c:v>
                </c:pt>
                <c:pt idx="9">
                  <c:v>ML Hayden</c:v>
                </c:pt>
              </c:strCache>
            </c:strRef>
          </c:cat>
          <c:val>
            <c:numRef>
              <c:f>MoM!$E$4:$E$13</c:f>
              <c:numCache>
                <c:formatCode>General</c:formatCode>
                <c:ptCount val="10"/>
                <c:pt idx="0">
                  <c:v>3</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C3C9-4626-B7DA-84D882CE11D1}"/>
            </c:ext>
          </c:extLst>
        </c:ser>
        <c:dLbls>
          <c:showLegendKey val="0"/>
          <c:showVal val="0"/>
          <c:showCatName val="0"/>
          <c:showSerName val="0"/>
          <c:showPercent val="0"/>
          <c:showBubbleSize val="0"/>
        </c:dLbls>
        <c:gapWidth val="136"/>
        <c:overlap val="-27"/>
        <c:axId val="1880200639"/>
        <c:axId val="1880201055"/>
      </c:barChart>
      <c:catAx>
        <c:axId val="188020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0201055"/>
        <c:crosses val="autoZero"/>
        <c:auto val="1"/>
        <c:lblAlgn val="ctr"/>
        <c:lblOffset val="100"/>
        <c:noMultiLvlLbl val="0"/>
      </c:catAx>
      <c:valAx>
        <c:axId val="188020105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200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_xlchart.1</cx:f>
      </cx:numDim>
    </cx:data>
  </cx:chartData>
  <cx:chart>
    <cx:title pos="t" align="ctr" overlay="0">
      <cx:tx>
        <cx:rich>
          <a:bodyPr spcFirstLastPara="1" vertOverflow="ellipsis" wrap="square" lIns="0" tIns="0" rIns="0" bIns="0" anchor="ctr" anchorCtr="1"/>
          <a:lstStyle/>
          <a:p>
            <a:pPr algn="ctr">
              <a:defRPr/>
            </a:pPr>
            <a:r>
              <a:rPr lang="en-US" sz="1200" b="1"/>
              <a:t>Title Winner</a:t>
            </a:r>
          </a:p>
        </cx:rich>
      </cx:tx>
    </cx:title>
    <cx:plotArea>
      <cx:plotAreaRegion>
        <cx:series layoutId="treemap" uniqueId="{5FDBD616-5188-489A-A7B9-FA3B3F1606FA}">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Dashboard.xlsx]Matches Win by Team !Matches Win</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a:t>Matches</a:t>
            </a:r>
            <a:r>
              <a:rPr lang="en-IN" sz="1100" b="1" baseline="0"/>
              <a:t> win by Team wrt Bat First and Field First since 2008</a:t>
            </a:r>
            <a:endParaRPr lang="en-IN" sz="1100" b="1"/>
          </a:p>
        </c:rich>
      </c:tx>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9045718504508436E-2"/>
          <c:y val="0.20919925364110595"/>
          <c:w val="0.91490784634063593"/>
          <c:h val="0.61445793234179047"/>
        </c:manualLayout>
      </c:layout>
      <c:barChart>
        <c:barDir val="col"/>
        <c:grouping val="stacked"/>
        <c:varyColors val="0"/>
        <c:ser>
          <c:idx val="0"/>
          <c:order val="0"/>
          <c:tx>
            <c:strRef>
              <c:f>'Matches Win by Team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 '!$A$5:$A$13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 '!$B$5:$B$13</c:f>
              <c:numCache>
                <c:formatCode>General</c:formatCode>
                <c:ptCount val="8"/>
                <c:pt idx="0">
                  <c:v>5</c:v>
                </c:pt>
                <c:pt idx="1">
                  <c:v>7</c:v>
                </c:pt>
                <c:pt idx="2">
                  <c:v>5</c:v>
                </c:pt>
                <c:pt idx="3">
                  <c:v>6</c:v>
                </c:pt>
                <c:pt idx="4">
                  <c:v>4</c:v>
                </c:pt>
                <c:pt idx="5">
                  <c:v>3</c:v>
                </c:pt>
                <c:pt idx="6">
                  <c:v>4</c:v>
                </c:pt>
                <c:pt idx="7">
                  <c:v>1</c:v>
                </c:pt>
              </c:numCache>
            </c:numRef>
          </c:val>
          <c:extLst>
            <c:ext xmlns:c16="http://schemas.microsoft.com/office/drawing/2014/chart" uri="{C3380CC4-5D6E-409C-BE32-E72D297353CC}">
              <c16:uniqueId val="{00000000-D471-4FE2-92F7-F97DA6C892B7}"/>
            </c:ext>
          </c:extLst>
        </c:ser>
        <c:ser>
          <c:idx val="1"/>
          <c:order val="1"/>
          <c:tx>
            <c:strRef>
              <c:f>'Matches Win by Team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 '!$A$5:$A$13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 '!$C$5:$C$13</c:f>
              <c:numCache>
                <c:formatCode>General</c:formatCode>
                <c:ptCount val="8"/>
                <c:pt idx="0">
                  <c:v>5</c:v>
                </c:pt>
                <c:pt idx="1">
                  <c:v>2</c:v>
                </c:pt>
                <c:pt idx="2">
                  <c:v>4</c:v>
                </c:pt>
                <c:pt idx="3">
                  <c:v>2</c:v>
                </c:pt>
                <c:pt idx="4">
                  <c:v>3</c:v>
                </c:pt>
                <c:pt idx="5">
                  <c:v>3</c:v>
                </c:pt>
                <c:pt idx="6">
                  <c:v>1</c:v>
                </c:pt>
                <c:pt idx="7">
                  <c:v>2</c:v>
                </c:pt>
              </c:numCache>
            </c:numRef>
          </c:val>
          <c:extLst>
            <c:ext xmlns:c16="http://schemas.microsoft.com/office/drawing/2014/chart" uri="{C3380CC4-5D6E-409C-BE32-E72D297353CC}">
              <c16:uniqueId val="{00000001-D471-4FE2-92F7-F97DA6C892B7}"/>
            </c:ext>
          </c:extLst>
        </c:ser>
        <c:dLbls>
          <c:dLblPos val="ctr"/>
          <c:showLegendKey val="0"/>
          <c:showVal val="1"/>
          <c:showCatName val="0"/>
          <c:showSerName val="0"/>
          <c:showPercent val="0"/>
          <c:showBubbleSize val="0"/>
        </c:dLbls>
        <c:gapWidth val="150"/>
        <c:overlap val="100"/>
        <c:axId val="315432319"/>
        <c:axId val="315431903"/>
      </c:barChart>
      <c:catAx>
        <c:axId val="31543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315431903"/>
        <c:crosses val="autoZero"/>
        <c:auto val="1"/>
        <c:lblAlgn val="ctr"/>
        <c:lblOffset val="100"/>
        <c:noMultiLvlLbl val="0"/>
      </c:catAx>
      <c:valAx>
        <c:axId val="3154319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32319"/>
        <c:crosses val="autoZero"/>
        <c:crossBetween val="between"/>
      </c:valAx>
      <c:spPr>
        <a:noFill/>
        <a:ln>
          <a:noFill/>
        </a:ln>
        <a:effectLst/>
      </c:spPr>
    </c:plotArea>
    <c:legend>
      <c:legendPos val="r"/>
      <c:layout>
        <c:manualLayout>
          <c:xMode val="edge"/>
          <c:yMode val="edge"/>
          <c:x val="0.4162565922276476"/>
          <c:y val="0.10263815981335662"/>
          <c:w val="0.1256219132701219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Dashboard.xlsx]Toss Based Decision!PivotTable2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a:t>
            </a:r>
            <a:endParaRPr lang="en-US" sz="1200"/>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970690021449674"/>
          <c:y val="0.31964477667498509"/>
          <c:w val="0.50214188304790885"/>
          <c:h val="0.5566435346088252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21D-4B62-9B95-848EDE93DC1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21D-4B62-9B95-848EDE93DC1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'Toss Based Decision'!$A$4:$A$6</c:f>
              <c:strCache>
                <c:ptCount val="2"/>
                <c:pt idx="0">
                  <c:v>bat</c:v>
                </c:pt>
                <c:pt idx="1">
                  <c:v>field</c:v>
                </c:pt>
              </c:strCache>
            </c:strRef>
          </c:cat>
          <c:val>
            <c:numRef>
              <c:f>'Toss Based Decision'!$B$4:$B$6</c:f>
              <c:numCache>
                <c:formatCode>0.00%</c:formatCode>
                <c:ptCount val="2"/>
                <c:pt idx="0">
                  <c:v>0.61403508771929827</c:v>
                </c:pt>
                <c:pt idx="1">
                  <c:v>0.38596491228070173</c:v>
                </c:pt>
              </c:numCache>
            </c:numRef>
          </c:val>
          <c:extLst>
            <c:ext xmlns:c16="http://schemas.microsoft.com/office/drawing/2014/chart" uri="{C3380CC4-5D6E-409C-BE32-E72D297353CC}">
              <c16:uniqueId val="{00000004-D21D-4B62-9B95-848EDE93DC1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5608505855828071"/>
          <c:y val="0.11384390988753033"/>
          <c:w val="0.26097325301700214"/>
          <c:h val="0.1628086648358535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Dashboard.xlsx]Top 10 Venues!Top 10 Venues</c:name>
    <c:fmtId val="2"/>
  </c:pivotSource>
  <c:chart>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sz="1200" b="1"/>
              <a:t>Top10</a:t>
            </a:r>
            <a:r>
              <a:rPr lang="en-IN" sz="1200" b="1" baseline="0"/>
              <a:t> Venues with most matches and winning Based on Bat First &amp; Filled First</a:t>
            </a:r>
            <a:endParaRPr lang="en-IN" sz="1200" b="1"/>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7460979877515308"/>
          <c:y val="0.24578703703703703"/>
          <c:w val="0.37669116360454941"/>
          <c:h val="0.6757382526408002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delete val="1"/>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Venues'!$B$5:$B$13</c:f>
              <c:numCache>
                <c:formatCode>General</c:formatCode>
                <c:ptCount val="8"/>
                <c:pt idx="0">
                  <c:v>1</c:v>
                </c:pt>
                <c:pt idx="1">
                  <c:v>3</c:v>
                </c:pt>
                <c:pt idx="2">
                  <c:v>2</c:v>
                </c:pt>
                <c:pt idx="3">
                  <c:v>4</c:v>
                </c:pt>
                <c:pt idx="4">
                  <c:v>7</c:v>
                </c:pt>
                <c:pt idx="5">
                  <c:v>2</c:v>
                </c:pt>
                <c:pt idx="6">
                  <c:v>6</c:v>
                </c:pt>
                <c:pt idx="7">
                  <c:v>10</c:v>
                </c:pt>
              </c:numCache>
            </c:numRef>
          </c:val>
          <c:extLst>
            <c:ext xmlns:c16="http://schemas.microsoft.com/office/drawing/2014/chart" uri="{C3380CC4-5D6E-409C-BE32-E72D297353CC}">
              <c16:uniqueId val="{00000000-1781-4935-A628-2EF67BF5D216}"/>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Venues'!$C$5:$C$13</c:f>
              <c:numCache>
                <c:formatCode>General</c:formatCode>
                <c:ptCount val="8"/>
                <c:pt idx="0">
                  <c:v>1</c:v>
                </c:pt>
                <c:pt idx="2">
                  <c:v>1</c:v>
                </c:pt>
                <c:pt idx="3">
                  <c:v>3</c:v>
                </c:pt>
                <c:pt idx="5">
                  <c:v>6</c:v>
                </c:pt>
                <c:pt idx="6">
                  <c:v>6</c:v>
                </c:pt>
                <c:pt idx="7">
                  <c:v>5</c:v>
                </c:pt>
              </c:numCache>
            </c:numRef>
          </c:val>
          <c:extLst>
            <c:ext xmlns:c16="http://schemas.microsoft.com/office/drawing/2014/chart" uri="{C3380CC4-5D6E-409C-BE32-E72D297353CC}">
              <c16:uniqueId val="{00000001-1781-4935-A628-2EF67BF5D216}"/>
            </c:ext>
          </c:extLst>
        </c:ser>
        <c:dLbls>
          <c:dLblPos val="ctr"/>
          <c:showLegendKey val="0"/>
          <c:showVal val="1"/>
          <c:showCatName val="0"/>
          <c:showSerName val="0"/>
          <c:showPercent val="0"/>
          <c:showBubbleSize val="0"/>
        </c:dLbls>
        <c:gapWidth val="70"/>
        <c:overlap val="100"/>
        <c:axId val="1894005391"/>
        <c:axId val="1894006223"/>
      </c:barChart>
      <c:catAx>
        <c:axId val="1894005391"/>
        <c:scaling>
          <c:orientation val="minMax"/>
        </c:scaling>
        <c:delete val="0"/>
        <c:axPos val="l"/>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894006223"/>
        <c:crosses val="autoZero"/>
        <c:auto val="1"/>
        <c:lblAlgn val="ctr"/>
        <c:lblOffset val="100"/>
        <c:noMultiLvlLbl val="0"/>
      </c:catAx>
      <c:valAx>
        <c:axId val="1894006223"/>
        <c:scaling>
          <c:orientation val="minMax"/>
        </c:scaling>
        <c:delete val="0"/>
        <c:axPos val="b"/>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94005391"/>
        <c:crosses val="autoZero"/>
        <c:crossBetween val="between"/>
      </c:valAx>
      <c:spPr>
        <a:solidFill>
          <a:schemeClr val="bg1"/>
        </a:solidFill>
        <a:ln>
          <a:noFill/>
        </a:ln>
        <a:effectLst/>
      </c:spPr>
    </c:plotArea>
    <c:legend>
      <c:legendPos val="r"/>
      <c:layout>
        <c:manualLayout>
          <c:xMode val="edge"/>
          <c:yMode val="edge"/>
          <c:x val="0.25876757553850194"/>
          <c:y val="0.15572458447624055"/>
          <c:w val="0.32567052762272086"/>
          <c:h val="5.511948725172175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x:chartSpace xmlns:a="http://schemas.openxmlformats.org/drawingml/2006/main" xmlns:r="http://schemas.openxmlformats.org/officeDocument/2006/relationships" xmlns:cx="http://schemas.microsoft.com/office/drawing/2014/chartex">
  <cx:chartData>
    <cx:data id="0">
      <cx:strDim type="cat">
        <cx:f>_xlchart.2</cx:f>
      </cx:strDim>
      <cx:numDim type="size">
        <cx:f>_xlchart.3</cx:f>
      </cx:numDim>
    </cx:data>
  </cx:chartData>
  <cx:chart>
    <cx:title pos="t" align="ctr" overlay="0">
      <cx:tx>
        <cx:rich>
          <a:bodyPr spcFirstLastPara="1" vertOverflow="ellipsis" wrap="square" lIns="0" tIns="0" rIns="0" bIns="0" anchor="ctr" anchorCtr="1"/>
          <a:lstStyle/>
          <a:p>
            <a:pPr algn="ctr">
              <a:defRPr/>
            </a:pPr>
            <a:r>
              <a:rPr lang="en-US" sz="1200" b="1"/>
              <a:t>Title Winner</a:t>
            </a:r>
          </a:p>
        </cx:rich>
      </cx:tx>
    </cx:title>
    <cx:plotArea>
      <cx:plotAreaRegion>
        <cx:series layoutId="treemap" uniqueId="{5FDBD616-5188-489A-A7B9-FA3B3F1606FA}">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wrap="square" lIns="0" tIns="0" rIns="0" bIns="0" anchor="ctr" anchorCtr="1"/>
        <a:lstStyle/>
        <a:p>
          <a:pPr>
            <a:defRPr sz="800" b="1"/>
          </a:pPr>
          <a:endParaRPr lang="en-US" sz="800" b="1"/>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952500</xdr:colOff>
      <xdr:row>17</xdr:row>
      <xdr:rowOff>87630</xdr:rowOff>
    </xdr:from>
    <xdr:to>
      <xdr:col>15</xdr:col>
      <xdr:colOff>198120</xdr:colOff>
      <xdr:row>31</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6</xdr:row>
      <xdr:rowOff>3810</xdr:rowOff>
    </xdr:from>
    <xdr:to>
      <xdr:col>6</xdr:col>
      <xdr:colOff>541020</xdr:colOff>
      <xdr:row>19</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525780</xdr:colOff>
      <xdr:row>7</xdr:row>
      <xdr:rowOff>11430</xdr:rowOff>
    </xdr:from>
    <xdr:to>
      <xdr:col>10</xdr:col>
      <xdr:colOff>243840</xdr:colOff>
      <xdr:row>25</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365760</xdr:colOff>
      <xdr:row>6</xdr:row>
      <xdr:rowOff>160020</xdr:rowOff>
    </xdr:from>
    <xdr:to>
      <xdr:col>14</xdr:col>
      <xdr:colOff>152400</xdr:colOff>
      <xdr:row>20</xdr:row>
      <xdr:rowOff>81915</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294620" y="1348740"/>
              <a:ext cx="179832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655320</xdr:colOff>
      <xdr:row>6</xdr:row>
      <xdr:rowOff>152400</xdr:rowOff>
    </xdr:from>
    <xdr:to>
      <xdr:col>17</xdr:col>
      <xdr:colOff>472440</xdr:colOff>
      <xdr:row>20</xdr:row>
      <xdr:rowOff>74295</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2100560" y="13411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434340</xdr:colOff>
      <xdr:row>6</xdr:row>
      <xdr:rowOff>80010</xdr:rowOff>
    </xdr:from>
    <xdr:to>
      <xdr:col>13</xdr:col>
      <xdr:colOff>266700</xdr:colOff>
      <xdr:row>20</xdr:row>
      <xdr:rowOff>49530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419100</xdr:colOff>
      <xdr:row>7</xdr:row>
      <xdr:rowOff>45720</xdr:rowOff>
    </xdr:from>
    <xdr:to>
      <xdr:col>14</xdr:col>
      <xdr:colOff>236220</xdr:colOff>
      <xdr:row>19</xdr:row>
      <xdr:rowOff>196215</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949940" y="16002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465355</xdr:colOff>
      <xdr:row>11</xdr:row>
      <xdr:rowOff>98151</xdr:rowOff>
    </xdr:from>
    <xdr:to>
      <xdr:col>5</xdr:col>
      <xdr:colOff>1811505</xdr:colOff>
      <xdr:row>15</xdr:row>
      <xdr:rowOff>39008</xdr:rowOff>
    </xdr:to>
    <xdr:grpSp>
      <xdr:nvGrpSpPr>
        <xdr:cNvPr id="28" name="Group 27"/>
        <xdr:cNvGrpSpPr/>
      </xdr:nvGrpSpPr>
      <xdr:grpSpPr>
        <a:xfrm>
          <a:off x="4930675" y="2445111"/>
          <a:ext cx="1346150" cy="733337"/>
          <a:chOff x="4930675" y="2445111"/>
          <a:chExt cx="4570928" cy="649517"/>
        </a:xfrm>
      </xdr:grpSpPr>
      <xdr:sp macro="" textlink="">
        <xdr:nvSpPr>
          <xdr:cNvPr id="22" name="Chevron 21"/>
          <xdr:cNvSpPr/>
        </xdr:nvSpPr>
        <xdr:spPr>
          <a:xfrm>
            <a:off x="4930675" y="24451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23" name="Freeform 22"/>
          <xdr:cNvSpPr/>
        </xdr:nvSpPr>
        <xdr:spPr>
          <a:xfrm>
            <a:off x="5137249" y="265883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220980</xdr:colOff>
      <xdr:row>6</xdr:row>
      <xdr:rowOff>133350</xdr:rowOff>
    </xdr:from>
    <xdr:to>
      <xdr:col>12</xdr:col>
      <xdr:colOff>99060</xdr:colOff>
      <xdr:row>20</xdr:row>
      <xdr:rowOff>102870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116166</xdr:colOff>
      <xdr:row>0</xdr:row>
      <xdr:rowOff>53807</xdr:rowOff>
    </xdr:from>
    <xdr:to>
      <xdr:col>6</xdr:col>
      <xdr:colOff>87552</xdr:colOff>
      <xdr:row>4</xdr:row>
      <xdr:rowOff>31101</xdr:rowOff>
    </xdr:to>
    <xdr:sp macro="" textlink="">
      <xdr:nvSpPr>
        <xdr:cNvPr id="2" name="Rounded Rectangle 1"/>
        <xdr:cNvSpPr/>
      </xdr:nvSpPr>
      <xdr:spPr>
        <a:xfrm>
          <a:off x="116166" y="53807"/>
          <a:ext cx="3983549" cy="7548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latin typeface="Latto black"/>
            </a:rPr>
            <a:t>INDIAN</a:t>
          </a:r>
          <a:r>
            <a:rPr lang="en-IN" sz="1800" b="1" baseline="0">
              <a:latin typeface="Latto black"/>
            </a:rPr>
            <a:t> PREMIER LEAGUE  </a:t>
          </a:r>
        </a:p>
        <a:p>
          <a:pPr algn="ctr"/>
          <a:r>
            <a:rPr lang="en-IN" sz="1800" b="1" baseline="0">
              <a:latin typeface="Latto black"/>
            </a:rPr>
            <a:t>ANALYSIS</a:t>
          </a:r>
          <a:endParaRPr lang="en-IN" sz="1800" b="1">
            <a:latin typeface="Latto black"/>
          </a:endParaRPr>
        </a:p>
      </xdr:txBody>
    </xdr:sp>
    <xdr:clientData/>
  </xdr:twoCellAnchor>
  <xdr:twoCellAnchor>
    <xdr:from>
      <xdr:col>6</xdr:col>
      <xdr:colOff>209939</xdr:colOff>
      <xdr:row>0</xdr:row>
      <xdr:rowOff>52251</xdr:rowOff>
    </xdr:from>
    <xdr:to>
      <xdr:col>18</xdr:col>
      <xdr:colOff>552061</xdr:colOff>
      <xdr:row>3</xdr:row>
      <xdr:rowOff>155509</xdr:rowOff>
    </xdr:to>
    <xdr:grpSp>
      <xdr:nvGrpSpPr>
        <xdr:cNvPr id="3" name="Group 2"/>
        <xdr:cNvGrpSpPr/>
      </xdr:nvGrpSpPr>
      <xdr:grpSpPr>
        <a:xfrm>
          <a:off x="4222102" y="52251"/>
          <a:ext cx="8366449" cy="686421"/>
          <a:chOff x="4930675" y="2445111"/>
          <a:chExt cx="4570928" cy="649517"/>
        </a:xfrm>
      </xdr:grpSpPr>
      <xdr:sp macro="" textlink="KPI!D3">
        <xdr:nvSpPr>
          <xdr:cNvPr id="4" name="Chevron 3"/>
          <xdr:cNvSpPr/>
        </xdr:nvSpPr>
        <xdr:spPr>
          <a:xfrm>
            <a:off x="4930675" y="24451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12FE547-BFDF-4163-BB1F-822FE4DA971A}" type="TxLink">
              <a:rPr lang="en-US" sz="1200" b="1" i="0" u="none" strike="noStrike">
                <a:solidFill>
                  <a:schemeClr val="bg1"/>
                </a:solidFill>
                <a:latin typeface="Latto black"/>
                <a:ea typeface="Calibri"/>
                <a:cs typeface="Calibri"/>
              </a:rPr>
              <a:pPr algn="ctr"/>
              <a:t>Season</a:t>
            </a:fld>
            <a:endParaRPr lang="en-IN" sz="1200">
              <a:solidFill>
                <a:schemeClr val="bg1"/>
              </a:solidFill>
              <a:latin typeface="Latto black"/>
            </a:endParaRPr>
          </a:p>
        </xdr:txBody>
      </xdr:sp>
      <xdr:sp macro="" textlink="KPI!D4">
        <xdr:nvSpPr>
          <xdr:cNvPr id="5" name="Freeform 4"/>
          <xdr:cNvSpPr/>
        </xdr:nvSpPr>
        <xdr:spPr>
          <a:xfrm>
            <a:off x="5137249" y="265883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EDDF5224-C9CB-4550-9B63-7EE37F087A12}" type="TxLink">
              <a:rPr lang="en-US" sz="1400" b="1" i="0" u="none" strike="noStrike" kern="1200">
                <a:solidFill>
                  <a:srgbClr val="000000"/>
                </a:solidFill>
                <a:latin typeface="Latto black"/>
                <a:ea typeface="Calibri"/>
                <a:cs typeface="Calibri"/>
              </a:rPr>
              <a:pPr lvl="0" algn="ctr" defTabSz="755650">
                <a:lnSpc>
                  <a:spcPct val="90000"/>
                </a:lnSpc>
                <a:spcBef>
                  <a:spcPct val="0"/>
                </a:spcBef>
                <a:spcAft>
                  <a:spcPct val="35000"/>
                </a:spcAft>
              </a:pPr>
              <a:t>IPL-2009</a:t>
            </a:fld>
            <a:endParaRPr lang="en-US" sz="2000" b="1" kern="1200">
              <a:latin typeface="Latto black"/>
            </a:endParaRPr>
          </a:p>
        </xdr:txBody>
      </xdr:sp>
    </xdr:grpSp>
    <xdr:clientData/>
  </xdr:twoCellAnchor>
  <xdr:twoCellAnchor>
    <xdr:from>
      <xdr:col>10</xdr:col>
      <xdr:colOff>124408</xdr:colOff>
      <xdr:row>0</xdr:row>
      <xdr:rowOff>67647</xdr:rowOff>
    </xdr:from>
    <xdr:to>
      <xdr:col>23</xdr:col>
      <xdr:colOff>505408</xdr:colOff>
      <xdr:row>3</xdr:row>
      <xdr:rowOff>124408</xdr:rowOff>
    </xdr:to>
    <xdr:grpSp>
      <xdr:nvGrpSpPr>
        <xdr:cNvPr id="6" name="Group 5"/>
        <xdr:cNvGrpSpPr/>
      </xdr:nvGrpSpPr>
      <xdr:grpSpPr>
        <a:xfrm>
          <a:off x="6811347" y="67647"/>
          <a:ext cx="9074020" cy="639924"/>
          <a:chOff x="4930675" y="2445111"/>
          <a:chExt cx="4570928" cy="649517"/>
        </a:xfrm>
      </xdr:grpSpPr>
      <xdr:sp macro="" textlink="KPI!E3">
        <xdr:nvSpPr>
          <xdr:cNvPr id="7" name="Chevron 6"/>
          <xdr:cNvSpPr/>
        </xdr:nvSpPr>
        <xdr:spPr>
          <a:xfrm>
            <a:off x="4930675" y="24451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A0F1636-5D57-4200-8DE1-4D5351274108}" type="TxLink">
              <a:rPr lang="en-US" sz="1200" b="1" i="0" u="none" strike="noStrike">
                <a:solidFill>
                  <a:schemeClr val="bg1"/>
                </a:solidFill>
                <a:latin typeface="Latto black"/>
                <a:ea typeface="Calibri"/>
                <a:cs typeface="Calibri"/>
              </a:rPr>
              <a:pPr algn="ctr"/>
              <a:t>Winner</a:t>
            </a:fld>
            <a:endParaRPr lang="en-IN" sz="1200">
              <a:solidFill>
                <a:schemeClr val="bg1"/>
              </a:solidFill>
              <a:latin typeface="Latto black"/>
            </a:endParaRPr>
          </a:p>
        </xdr:txBody>
      </xdr:sp>
      <xdr:sp macro="" textlink="KPI!E4">
        <xdr:nvSpPr>
          <xdr:cNvPr id="8" name="Freeform 7"/>
          <xdr:cNvSpPr/>
        </xdr:nvSpPr>
        <xdr:spPr>
          <a:xfrm>
            <a:off x="5137249" y="265883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6813914A-298C-4332-BCC7-FEB25B9F7D38}" type="TxLink">
              <a:rPr lang="en-US" sz="1400" b="1" i="0" u="none" strike="noStrike" kern="1200">
                <a:solidFill>
                  <a:srgbClr val="000000"/>
                </a:solidFill>
                <a:latin typeface="Calibri"/>
                <a:ea typeface="Calibri"/>
                <a:cs typeface="Calibri"/>
              </a:rPr>
              <a:pPr lvl="0" algn="ctr" defTabSz="755650">
                <a:lnSpc>
                  <a:spcPct val="90000"/>
                </a:lnSpc>
                <a:spcBef>
                  <a:spcPct val="0"/>
                </a:spcBef>
                <a:spcAft>
                  <a:spcPct val="35000"/>
                </a:spcAft>
              </a:pPr>
              <a:t>Deccan Chargers</a:t>
            </a:fld>
            <a:endParaRPr lang="en-US" sz="1800" b="1" kern="1200"/>
          </a:p>
        </xdr:txBody>
      </xdr:sp>
    </xdr:grpSp>
    <xdr:clientData/>
  </xdr:twoCellAnchor>
  <xdr:twoCellAnchor>
    <xdr:from>
      <xdr:col>14</xdr:col>
      <xdr:colOff>256593</xdr:colOff>
      <xdr:row>0</xdr:row>
      <xdr:rowOff>69979</xdr:rowOff>
    </xdr:from>
    <xdr:to>
      <xdr:col>26</xdr:col>
      <xdr:colOff>0</xdr:colOff>
      <xdr:row>3</xdr:row>
      <xdr:rowOff>139959</xdr:rowOff>
    </xdr:to>
    <xdr:grpSp>
      <xdr:nvGrpSpPr>
        <xdr:cNvPr id="9" name="Group 8"/>
        <xdr:cNvGrpSpPr/>
      </xdr:nvGrpSpPr>
      <xdr:grpSpPr>
        <a:xfrm>
          <a:off x="9618307" y="69979"/>
          <a:ext cx="7767734" cy="653143"/>
          <a:chOff x="4930675" y="2445111"/>
          <a:chExt cx="4570928" cy="649517"/>
        </a:xfrm>
      </xdr:grpSpPr>
      <xdr:sp macro="" textlink="KPI!F3">
        <xdr:nvSpPr>
          <xdr:cNvPr id="10" name="Chevron 9"/>
          <xdr:cNvSpPr/>
        </xdr:nvSpPr>
        <xdr:spPr>
          <a:xfrm>
            <a:off x="4930675" y="24451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86841C0-5F8B-435C-B2D1-B4B7D5925ADA}" type="TxLink">
              <a:rPr lang="en-US" sz="1200" b="1" i="0" u="none" strike="noStrike">
                <a:solidFill>
                  <a:schemeClr val="bg1"/>
                </a:solidFill>
                <a:latin typeface="Latto black"/>
                <a:ea typeface="Calibri"/>
                <a:cs typeface="Calibri"/>
              </a:rPr>
              <a:pPr algn="ctr"/>
              <a:t>Runner Up</a:t>
            </a:fld>
            <a:endParaRPr lang="en-IN" sz="1200">
              <a:solidFill>
                <a:schemeClr val="bg1"/>
              </a:solidFill>
              <a:latin typeface="Latto black"/>
            </a:endParaRPr>
          </a:p>
        </xdr:txBody>
      </xdr:sp>
      <xdr:sp macro="" textlink="KPI!F4">
        <xdr:nvSpPr>
          <xdr:cNvPr id="11" name="Freeform 10"/>
          <xdr:cNvSpPr/>
        </xdr:nvSpPr>
        <xdr:spPr>
          <a:xfrm>
            <a:off x="5137249" y="265883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6A33C386-C0EC-4A7C-A9E8-80A31D4963E1}" type="TxLink">
              <a:rPr lang="en-US" sz="1400" b="1" i="0" u="none" strike="noStrike" kern="1200">
                <a:solidFill>
                  <a:srgbClr val="000000"/>
                </a:solidFill>
                <a:latin typeface="Latto black"/>
                <a:ea typeface="Calibri"/>
                <a:cs typeface="Calibri"/>
              </a:rPr>
              <a:pPr lvl="0" algn="ctr" defTabSz="755650">
                <a:lnSpc>
                  <a:spcPct val="90000"/>
                </a:lnSpc>
                <a:spcBef>
                  <a:spcPct val="0"/>
                </a:spcBef>
                <a:spcAft>
                  <a:spcPct val="35000"/>
                </a:spcAft>
              </a:pPr>
              <a:t>Royal Challengers Bangalore</a:t>
            </a:fld>
            <a:endParaRPr lang="en-US" sz="1800" b="1" kern="1200">
              <a:latin typeface="Latto black"/>
            </a:endParaRPr>
          </a:p>
        </xdr:txBody>
      </xdr:sp>
    </xdr:grpSp>
    <xdr:clientData/>
  </xdr:twoCellAnchor>
  <xdr:twoCellAnchor>
    <xdr:from>
      <xdr:col>18</xdr:col>
      <xdr:colOff>10264</xdr:colOff>
      <xdr:row>0</xdr:row>
      <xdr:rowOff>83354</xdr:rowOff>
    </xdr:from>
    <xdr:to>
      <xdr:col>28</xdr:col>
      <xdr:colOff>303245</xdr:colOff>
      <xdr:row>3</xdr:row>
      <xdr:rowOff>132184</xdr:rowOff>
    </xdr:to>
    <xdr:grpSp>
      <xdr:nvGrpSpPr>
        <xdr:cNvPr id="12" name="Group 11"/>
        <xdr:cNvGrpSpPr/>
      </xdr:nvGrpSpPr>
      <xdr:grpSpPr>
        <a:xfrm>
          <a:off x="12046754" y="83354"/>
          <a:ext cx="6979920" cy="631993"/>
          <a:chOff x="4930675" y="2445111"/>
          <a:chExt cx="4570928" cy="649517"/>
        </a:xfrm>
      </xdr:grpSpPr>
      <xdr:sp macro="" textlink="KPI!H3">
        <xdr:nvSpPr>
          <xdr:cNvPr id="13" name="Chevron 12"/>
          <xdr:cNvSpPr/>
        </xdr:nvSpPr>
        <xdr:spPr>
          <a:xfrm>
            <a:off x="4930675" y="24451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D043C7C-C23E-422E-9295-C5AF6484595E}" type="TxLink">
              <a:rPr lang="en-US" sz="1200" b="1" i="0" u="none" strike="noStrike">
                <a:solidFill>
                  <a:schemeClr val="bg1"/>
                </a:solidFill>
                <a:latin typeface="Latto black"/>
                <a:ea typeface="Calibri"/>
                <a:cs typeface="Calibri"/>
              </a:rPr>
              <a:pPr algn="ctr"/>
              <a:t>Player of the Series</a:t>
            </a:fld>
            <a:endParaRPr lang="en-IN" sz="1200">
              <a:solidFill>
                <a:schemeClr val="bg1"/>
              </a:solidFill>
              <a:latin typeface="Latto black"/>
            </a:endParaRPr>
          </a:p>
        </xdr:txBody>
      </xdr:sp>
      <xdr:sp macro="" textlink="KPI!H4">
        <xdr:nvSpPr>
          <xdr:cNvPr id="14" name="Freeform 13"/>
          <xdr:cNvSpPr/>
        </xdr:nvSpPr>
        <xdr:spPr>
          <a:xfrm>
            <a:off x="5137249" y="265883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A63263C5-66CC-4BC0-9D9B-892C20FD3902}" type="TxLink">
              <a:rPr lang="en-US" sz="1400" b="1" i="0" u="none" strike="noStrike" kern="1200">
                <a:solidFill>
                  <a:srgbClr val="000000"/>
                </a:solidFill>
                <a:latin typeface="Latto black"/>
                <a:ea typeface="Calibri"/>
                <a:cs typeface="Calibri"/>
              </a:rPr>
              <a:pPr lvl="0" algn="ctr" defTabSz="755650">
                <a:lnSpc>
                  <a:spcPct val="90000"/>
                </a:lnSpc>
                <a:spcBef>
                  <a:spcPct val="0"/>
                </a:spcBef>
                <a:spcAft>
                  <a:spcPct val="35000"/>
                </a:spcAft>
              </a:pPr>
              <a:t>Adam Gilchrist</a:t>
            </a:fld>
            <a:endParaRPr lang="en-US" sz="1800" b="1" kern="1200">
              <a:latin typeface="Latto black"/>
            </a:endParaRPr>
          </a:p>
        </xdr:txBody>
      </xdr:sp>
    </xdr:grpSp>
    <xdr:clientData/>
  </xdr:twoCellAnchor>
  <xdr:twoCellAnchor editAs="oneCell">
    <xdr:from>
      <xdr:col>0</xdr:col>
      <xdr:colOff>101082</xdr:colOff>
      <xdr:row>4</xdr:row>
      <xdr:rowOff>93306</xdr:rowOff>
    </xdr:from>
    <xdr:to>
      <xdr:col>21</xdr:col>
      <xdr:colOff>124409</xdr:colOff>
      <xdr:row>6</xdr:row>
      <xdr:rowOff>132183</xdr:rowOff>
    </xdr:to>
    <mc:AlternateContent xmlns:mc="http://schemas.openxmlformats.org/markup-compatibility/2006" xmlns:a14="http://schemas.microsoft.com/office/drawing/2010/main">
      <mc:Choice Requires="a14">
        <xdr:graphicFrame macro="">
          <xdr:nvGraphicFramePr>
            <xdr:cNvPr id="15"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01082" y="870857"/>
              <a:ext cx="14065898" cy="4276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31105</xdr:colOff>
      <xdr:row>7</xdr:row>
      <xdr:rowOff>1</xdr:rowOff>
    </xdr:from>
    <xdr:to>
      <xdr:col>9</xdr:col>
      <xdr:colOff>435428</xdr:colOff>
      <xdr:row>18</xdr:row>
      <xdr:rowOff>23327</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466532</xdr:colOff>
      <xdr:row>6</xdr:row>
      <xdr:rowOff>186611</xdr:rowOff>
    </xdr:from>
    <xdr:to>
      <xdr:col>14</xdr:col>
      <xdr:colOff>272145</xdr:colOff>
      <xdr:row>18</xdr:row>
      <xdr:rowOff>38877</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318796</xdr:colOff>
      <xdr:row>6</xdr:row>
      <xdr:rowOff>171063</xdr:rowOff>
    </xdr:from>
    <xdr:to>
      <xdr:col>21</xdr:col>
      <xdr:colOff>108858</xdr:colOff>
      <xdr:row>28</xdr:row>
      <xdr:rowOff>69980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23326</xdr:colOff>
      <xdr:row>18</xdr:row>
      <xdr:rowOff>54430</xdr:rowOff>
    </xdr:from>
    <xdr:to>
      <xdr:col>6</xdr:col>
      <xdr:colOff>178836</xdr:colOff>
      <xdr:row>28</xdr:row>
      <xdr:rowOff>69981</xdr:rowOff>
    </xdr:to>
    <mc:AlternateContent xmlns:mc="http://schemas.openxmlformats.org/markup-compatibility/2006">
      <mc:Choice xmlns:cx="http://schemas.microsoft.com/office/drawing/2014/chartex" Requires="cx">
        <xdr:graphicFrame macro="">
          <xdr:nvGraphicFramePr>
            <xdr:cNvPr id="19" name="Chart 18"/>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186613</xdr:colOff>
      <xdr:row>18</xdr:row>
      <xdr:rowOff>54428</xdr:rowOff>
    </xdr:from>
    <xdr:to>
      <xdr:col>14</xdr:col>
      <xdr:colOff>279918</xdr:colOff>
      <xdr:row>28</xdr:row>
      <xdr:rowOff>93306</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refreshedDate="45668.385827314814" createdVersion="6" refreshedVersion="6" minRefreshableVersion="3" recordCount="696">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668.473174884261" createdVersion="6" refreshedVersion="6" minRefreshableVersion="3" recordCount="12">
  <cacheSource type="worksheet">
    <worksheetSource name="Table2"/>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count="12">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Matches Wi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3" firstHeaderRow="1" firstDataRow="2" firstDataCol="1"/>
  <pivotFields count="16">
    <pivotField showAll="0"/>
    <pivotField showAll="0"/>
    <pivotField showAll="0">
      <items count="12">
        <item h="1" x="10"/>
        <item x="9"/>
        <item h="1" x="8"/>
        <item h="1" x="7"/>
        <item h="1" x="6"/>
        <item h="1" x="5"/>
        <item h="1" x="4"/>
        <item h="1" x="3"/>
        <item h="1"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2"/>
    </i>
    <i>
      <x v="12"/>
    </i>
    <i>
      <x v="1"/>
    </i>
    <i>
      <x/>
    </i>
    <i>
      <x v="4"/>
    </i>
    <i>
      <x v="10"/>
    </i>
    <i>
      <x v="7"/>
    </i>
    <i>
      <x v="6"/>
    </i>
    <i t="grand">
      <x/>
    </i>
  </rowItems>
  <colFields count="1">
    <field x="9"/>
  </colFields>
  <colItems count="3">
    <i>
      <x/>
    </i>
    <i>
      <x v="1"/>
    </i>
    <i t="grand">
      <x/>
    </i>
  </colItems>
  <dataFields count="1">
    <dataField name="Count of toss_winner" fld="8" subtotal="count" baseField="0" baseItem="0"/>
  </dataFields>
  <chartFormats count="4">
    <chartFormat chart="0" format="2" series="1">
      <pivotArea type="data" outline="0" fieldPosition="0">
        <references count="2">
          <reference field="4294967294" count="1" selected="0">
            <x v="0"/>
          </reference>
          <reference field="9" count="1" selected="0">
            <x v="0"/>
          </reference>
        </references>
      </pivotArea>
    </chartFormat>
    <chartFormat chart="0" format="3" series="1">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6">
    <pivotField showAll="0"/>
    <pivotField showAll="0"/>
    <pivotField showAll="0">
      <items count="12">
        <item h="1" x="10"/>
        <item x="9"/>
        <item h="1" x="8"/>
        <item h="1"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4"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0" format="7">
      <pivotArea type="data" outline="0" fieldPosition="0">
        <references count="2">
          <reference field="4294967294" count="1" selected="0">
            <x v="0"/>
          </reference>
          <reference field="9" count="1" selected="0">
            <x v="0"/>
          </reference>
        </references>
      </pivotArea>
    </chartFormat>
    <chartFormat chart="0"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10 Venu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3" firstHeaderRow="1" firstDataRow="2" firstDataCol="1"/>
  <pivotFields count="16">
    <pivotField showAll="0"/>
    <pivotField showAll="0"/>
    <pivotField showAll="0">
      <items count="12">
        <item h="1" x="10"/>
        <item x="9"/>
        <item h="1" x="8"/>
        <item h="1" x="7"/>
        <item h="1" x="6"/>
        <item h="1" x="5"/>
        <item h="1"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9">
    <i>
      <x v="20"/>
    </i>
    <i>
      <x v="2"/>
    </i>
    <i>
      <x v="3"/>
    </i>
    <i>
      <x v="19"/>
    </i>
    <i>
      <x v="30"/>
    </i>
    <i>
      <x v="18"/>
    </i>
    <i>
      <x v="32"/>
    </i>
    <i>
      <x v="13"/>
    </i>
    <i t="grand">
      <x/>
    </i>
  </rowItems>
  <colFields count="1">
    <field x="9"/>
  </colFields>
  <colItems count="3">
    <i>
      <x/>
    </i>
    <i>
      <x v="1"/>
    </i>
    <i t="grand">
      <x/>
    </i>
  </colItems>
  <dataFields count="1">
    <dataField name="Count of winner" fld="11" subtotal="count" baseField="0" baseItem="0"/>
  </dataFields>
  <chartFormats count="4">
    <chartFormat chart="0" format="2" series="1">
      <pivotArea type="data" outline="0" fieldPosition="0">
        <references count="2">
          <reference field="4294967294" count="1" selected="0">
            <x v="0"/>
          </reference>
          <reference field="9" count="1" selected="0">
            <x v="0"/>
          </reference>
        </references>
      </pivotArea>
    </chartFormat>
    <chartFormat chart="0" format="3"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0"/>
          </reference>
        </references>
      </pivotArea>
    </chartFormat>
    <chartFormat chart="2" format="9"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M"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6" firstHeaderRow="1" firstDataRow="1" firstDataCol="1"/>
  <pivotFields count="16">
    <pivotField showAll="0"/>
    <pivotField showAll="0"/>
    <pivotField showAll="0">
      <items count="12">
        <item h="1" x="10"/>
        <item x="9"/>
        <item h="1" x="8"/>
        <item h="1" x="7"/>
        <item h="1"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3">
    <i>
      <x v="210"/>
    </i>
    <i>
      <x v="103"/>
    </i>
    <i>
      <x v="159"/>
    </i>
    <i>
      <x v="121"/>
    </i>
    <i>
      <x v="10"/>
    </i>
    <i>
      <x v="212"/>
    </i>
    <i>
      <x v="49"/>
    </i>
    <i>
      <x v="106"/>
    </i>
    <i>
      <x v="79"/>
    </i>
    <i>
      <x v="123"/>
    </i>
    <i>
      <x v="82"/>
    </i>
    <i>
      <x v="8"/>
    </i>
    <i>
      <x v="192"/>
    </i>
    <i>
      <x v="85"/>
    </i>
    <i>
      <x v="151"/>
    </i>
    <i>
      <x v="54"/>
    </i>
    <i>
      <x v="167"/>
    </i>
    <i>
      <x v="60"/>
    </i>
    <i>
      <x v="146"/>
    </i>
    <i>
      <x v="62"/>
    </i>
    <i>
      <x v="161"/>
    </i>
    <i>
      <x v="2"/>
    </i>
    <i>
      <x v="182"/>
    </i>
    <i>
      <x v="3"/>
    </i>
    <i>
      <x v="205"/>
    </i>
    <i>
      <x v="25"/>
    </i>
    <i>
      <x v="150"/>
    </i>
    <i>
      <x v="31"/>
    </i>
    <i>
      <x v="50"/>
    </i>
    <i>
      <x v="34"/>
    </i>
    <i>
      <x v="163"/>
    </i>
    <i>
      <x v="47"/>
    </i>
    <i>
      <x v="176"/>
    </i>
    <i>
      <x v="48"/>
    </i>
    <i>
      <x v="184"/>
    </i>
    <i>
      <x v="4"/>
    </i>
    <i>
      <x v="201"/>
    </i>
    <i>
      <x v="132"/>
    </i>
    <i>
      <x v="55"/>
    </i>
    <i>
      <x v="135"/>
    </i>
    <i>
      <x v="1"/>
    </i>
    <i>
      <x v="102"/>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6">
    <pivotField showAll="0"/>
    <pivotField showAll="0"/>
    <pivotField axis="axisRow" showAll="0">
      <items count="12">
        <item h="1" x="10"/>
        <item x="9"/>
        <item h="1" x="8"/>
        <item h="1"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itle Winner"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10" name="PivotTable6"/>
    <pivotTable tabId="3" name="Matches Win"/>
    <pivotTable tabId="7" name="MoM"/>
    <pivotTable tabId="6" name="Top 10 Venues"/>
    <pivotTable tabId="4" name="PivotTable2"/>
  </pivotTables>
  <data>
    <tabular pivotCacheId="1">
      <items count="11">
        <i x="10"/>
        <i x="9" s="1"/>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2" caption="Season" startItem="3"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1" showCaption="0" rowHeight="260350"/>
</slicers>
</file>

<file path=xl/tables/table1.xml><?xml version="1.0" encoding="utf-8"?>
<table xmlns="http://schemas.openxmlformats.org/spreadsheetml/2006/main" id="3" name="Table24" displayName="Table24" ref="A19:E31" totalsRowShown="0" headerRowDxfId="38" headerRowBorderDxfId="37" tableBorderDxfId="36" totalsRowBorderDxfId="35">
  <autoFilter ref="A19:E31"/>
  <tableColumns count="5">
    <tableColumn id="1" name="Season" dataDxfId="34"/>
    <tableColumn id="2" name="Winner" dataDxfId="33"/>
    <tableColumn id="3" name="Runner Up" dataDxfId="32"/>
    <tableColumn id="4" name="Player of the Match" dataDxfId="31"/>
    <tableColumn id="5"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P697" totalsRowShown="0" headerRowDxfId="29" dataDxfId="27" headerRowBorderDxfId="28" tableBorderDxfId="26" totalsRowBorderDxfId="25">
  <autoFilter ref="A1:P697"/>
  <tableColumns count="16">
    <tableColumn id="1" name="id" dataDxfId="24"/>
    <tableColumn id="2" name="city" dataDxfId="23"/>
    <tableColumn id="3" name="Season" dataDxfId="22"/>
    <tableColumn id="4" name="date" dataDxfId="21"/>
    <tableColumn id="5" name="player_of_match" dataDxfId="20"/>
    <tableColumn id="6" name="venue" dataDxfId="19"/>
    <tableColumn id="7" name="team1" dataDxfId="18"/>
    <tableColumn id="8" name="team2" dataDxfId="17"/>
    <tableColumn id="9" name="toss_winner" dataDxfId="16"/>
    <tableColumn id="10" name="toss_decision" dataDxfId="15"/>
    <tableColumn id="11" name="result" dataDxfId="14"/>
    <tableColumn id="12" name="winner" dataDxfId="13"/>
    <tableColumn id="13" name="win_by_runs" dataDxfId="12"/>
    <tableColumn id="14" name="win_by_wickets" dataDxfId="11"/>
    <tableColumn id="15" name="umpire1" dataDxfId="10"/>
    <tableColumn id="16" name="umpire2" dataDxfId="9"/>
  </tableColumns>
  <tableStyleInfo name="TableStyleMedium1" showFirstColumn="0" showLastColumn="0" showRowStripes="1" showColumnStripes="0"/>
</table>
</file>

<file path=xl/tables/table3.xml><?xml version="1.0" encoding="utf-8"?>
<table xmlns="http://schemas.openxmlformats.org/spreadsheetml/2006/main" id="2" name="Table2" displayName="Table2" ref="A1:E13" totalsRowShown="0" headerRowDxfId="8" headerRowBorderDxfId="7" tableBorderDxfId="6" totalsRowBorderDxfId="5">
  <autoFilter ref="A1:E13"/>
  <tableColumns count="5">
    <tableColumn id="1" name="Season" dataDxfId="4"/>
    <tableColumn id="2" name="Winner" dataDxfId="3"/>
    <tableColumn id="3" name="Runner Up" dataDxfId="2"/>
    <tableColumn id="4" name="Player of the Match" dataDxfId="1"/>
    <tableColumn id="5"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topLeftCell="A2" workbookViewId="0">
      <selection activeCell="D5" sqref="D5"/>
    </sheetView>
  </sheetViews>
  <sheetFormatPr defaultRowHeight="15.6" x14ac:dyDescent="0.3"/>
  <cols>
    <col min="1" max="1" width="24.8984375" customWidth="1"/>
    <col min="2" max="2" width="15.19921875" customWidth="1"/>
    <col min="3" max="3" width="4.59765625" customWidth="1"/>
    <col min="4" max="4" width="10.8984375" bestFit="1" customWidth="1"/>
  </cols>
  <sheetData>
    <row r="3" spans="1:4" x14ac:dyDescent="0.3">
      <c r="A3" s="22" t="s">
        <v>422</v>
      </c>
      <c r="B3" s="22" t="s">
        <v>423</v>
      </c>
    </row>
    <row r="4" spans="1:4" x14ac:dyDescent="0.3">
      <c r="A4" s="22" t="s">
        <v>420</v>
      </c>
      <c r="B4" t="s">
        <v>40</v>
      </c>
      <c r="C4" t="s">
        <v>20</v>
      </c>
      <c r="D4" t="s">
        <v>421</v>
      </c>
    </row>
    <row r="5" spans="1:4" x14ac:dyDescent="0.3">
      <c r="A5" s="23" t="s">
        <v>38</v>
      </c>
      <c r="B5" s="24">
        <v>5</v>
      </c>
      <c r="C5" s="24">
        <v>5</v>
      </c>
      <c r="D5" s="24">
        <v>10</v>
      </c>
    </row>
    <row r="6" spans="1:4" x14ac:dyDescent="0.3">
      <c r="A6" s="23" t="s">
        <v>50</v>
      </c>
      <c r="B6" s="24">
        <v>7</v>
      </c>
      <c r="C6" s="24">
        <v>2</v>
      </c>
      <c r="D6" s="24">
        <v>9</v>
      </c>
    </row>
    <row r="7" spans="1:4" x14ac:dyDescent="0.3">
      <c r="A7" s="23" t="s">
        <v>260</v>
      </c>
      <c r="B7" s="24">
        <v>5</v>
      </c>
      <c r="C7" s="24">
        <v>4</v>
      </c>
      <c r="D7" s="24">
        <v>9</v>
      </c>
    </row>
    <row r="8" spans="1:4" x14ac:dyDescent="0.3">
      <c r="A8" s="23" t="s">
        <v>19</v>
      </c>
      <c r="B8" s="24">
        <v>6</v>
      </c>
      <c r="C8" s="24">
        <v>2</v>
      </c>
      <c r="D8" s="24">
        <v>8</v>
      </c>
    </row>
    <row r="9" spans="1:4" x14ac:dyDescent="0.3">
      <c r="A9" s="23" t="s">
        <v>45</v>
      </c>
      <c r="B9" s="24">
        <v>4</v>
      </c>
      <c r="C9" s="24">
        <v>3</v>
      </c>
      <c r="D9" s="24">
        <v>7</v>
      </c>
    </row>
    <row r="10" spans="1:4" x14ac:dyDescent="0.3">
      <c r="A10" s="23" t="s">
        <v>31</v>
      </c>
      <c r="B10" s="24">
        <v>3</v>
      </c>
      <c r="C10" s="24">
        <v>3</v>
      </c>
      <c r="D10" s="24">
        <v>6</v>
      </c>
    </row>
    <row r="11" spans="1:4" x14ac:dyDescent="0.3">
      <c r="A11" s="23" t="s">
        <v>39</v>
      </c>
      <c r="B11" s="24">
        <v>4</v>
      </c>
      <c r="C11" s="24">
        <v>1</v>
      </c>
      <c r="D11" s="24">
        <v>5</v>
      </c>
    </row>
    <row r="12" spans="1:4" x14ac:dyDescent="0.3">
      <c r="A12" s="23" t="s">
        <v>27</v>
      </c>
      <c r="B12" s="24">
        <v>1</v>
      </c>
      <c r="C12" s="24">
        <v>2</v>
      </c>
      <c r="D12" s="24">
        <v>3</v>
      </c>
    </row>
    <row r="13" spans="1:4" x14ac:dyDescent="0.3">
      <c r="A13" s="23" t="s">
        <v>421</v>
      </c>
      <c r="B13" s="24">
        <v>35</v>
      </c>
      <c r="C13" s="24">
        <v>22</v>
      </c>
      <c r="D13" s="24">
        <v>57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3" sqref="B13"/>
    </sheetView>
  </sheetViews>
  <sheetFormatPr defaultRowHeight="15.6" x14ac:dyDescent="0.3"/>
  <cols>
    <col min="1" max="1" width="12.296875" customWidth="1"/>
    <col min="2" max="2" width="14.69921875" bestFit="1" customWidth="1"/>
  </cols>
  <sheetData>
    <row r="3" spans="1:2" x14ac:dyDescent="0.3">
      <c r="A3" s="22" t="s">
        <v>420</v>
      </c>
      <c r="B3" t="s">
        <v>424</v>
      </c>
    </row>
    <row r="4" spans="1:2" x14ac:dyDescent="0.3">
      <c r="A4" s="23" t="s">
        <v>40</v>
      </c>
      <c r="B4" s="25">
        <v>0.61403508771929827</v>
      </c>
    </row>
    <row r="5" spans="1:2" x14ac:dyDescent="0.3">
      <c r="A5" s="23" t="s">
        <v>20</v>
      </c>
      <c r="B5" s="25">
        <v>0.38596491228070173</v>
      </c>
    </row>
    <row r="6" spans="1:2" x14ac:dyDescent="0.3">
      <c r="A6" s="23" t="s">
        <v>421</v>
      </c>
      <c r="B6" s="2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topLeftCell="A2" workbookViewId="0">
      <selection activeCell="G4" sqref="G4"/>
    </sheetView>
  </sheetViews>
  <sheetFormatPr defaultRowHeight="15.6" x14ac:dyDescent="0.3"/>
  <cols>
    <col min="1" max="1" width="22" customWidth="1"/>
    <col min="2" max="2" width="15.19921875" bestFit="1" customWidth="1"/>
    <col min="3" max="3" width="4.59765625" customWidth="1"/>
    <col min="4" max="4" width="10.8984375" bestFit="1" customWidth="1"/>
  </cols>
  <sheetData>
    <row r="3" spans="1:4" x14ac:dyDescent="0.3">
      <c r="A3" s="22" t="s">
        <v>424</v>
      </c>
      <c r="B3" s="22" t="s">
        <v>423</v>
      </c>
    </row>
    <row r="4" spans="1:4" x14ac:dyDescent="0.3">
      <c r="A4" s="22" t="s">
        <v>420</v>
      </c>
      <c r="B4" t="s">
        <v>40</v>
      </c>
      <c r="C4" t="s">
        <v>20</v>
      </c>
      <c r="D4" t="s">
        <v>421</v>
      </c>
    </row>
    <row r="5" spans="1:4" x14ac:dyDescent="0.3">
      <c r="A5" s="23" t="s">
        <v>340</v>
      </c>
      <c r="B5" s="24">
        <v>1</v>
      </c>
      <c r="C5" s="24">
        <v>1</v>
      </c>
      <c r="D5" s="24">
        <v>2</v>
      </c>
    </row>
    <row r="6" spans="1:4" x14ac:dyDescent="0.3">
      <c r="A6" s="23" t="s">
        <v>349</v>
      </c>
      <c r="B6" s="24">
        <v>3</v>
      </c>
      <c r="C6" s="24"/>
      <c r="D6" s="24">
        <v>3</v>
      </c>
    </row>
    <row r="7" spans="1:4" x14ac:dyDescent="0.3">
      <c r="A7" s="23" t="s">
        <v>345</v>
      </c>
      <c r="B7" s="24">
        <v>2</v>
      </c>
      <c r="C7" s="24">
        <v>1</v>
      </c>
      <c r="D7" s="24">
        <v>3</v>
      </c>
    </row>
    <row r="8" spans="1:4" x14ac:dyDescent="0.3">
      <c r="A8" s="23" t="s">
        <v>360</v>
      </c>
      <c r="B8" s="24">
        <v>4</v>
      </c>
      <c r="C8" s="24">
        <v>3</v>
      </c>
      <c r="D8" s="24">
        <v>7</v>
      </c>
    </row>
    <row r="9" spans="1:4" x14ac:dyDescent="0.3">
      <c r="A9" s="23" t="s">
        <v>342</v>
      </c>
      <c r="B9" s="24">
        <v>7</v>
      </c>
      <c r="C9" s="24"/>
      <c r="D9" s="24">
        <v>7</v>
      </c>
    </row>
    <row r="10" spans="1:4" x14ac:dyDescent="0.3">
      <c r="A10" s="23" t="s">
        <v>331</v>
      </c>
      <c r="B10" s="24">
        <v>2</v>
      </c>
      <c r="C10" s="24">
        <v>6</v>
      </c>
      <c r="D10" s="24">
        <v>8</v>
      </c>
    </row>
    <row r="11" spans="1:4" x14ac:dyDescent="0.3">
      <c r="A11" s="23" t="s">
        <v>333</v>
      </c>
      <c r="B11" s="24">
        <v>6</v>
      </c>
      <c r="C11" s="24">
        <v>6</v>
      </c>
      <c r="D11" s="24">
        <v>12</v>
      </c>
    </row>
    <row r="12" spans="1:4" x14ac:dyDescent="0.3">
      <c r="A12" s="23" t="s">
        <v>337</v>
      </c>
      <c r="B12" s="24">
        <v>10</v>
      </c>
      <c r="C12" s="24">
        <v>5</v>
      </c>
      <c r="D12" s="24">
        <v>15</v>
      </c>
    </row>
    <row r="13" spans="1:4" x14ac:dyDescent="0.3">
      <c r="A13" s="23" t="s">
        <v>421</v>
      </c>
      <c r="B13" s="24">
        <v>35</v>
      </c>
      <c r="C13" s="24">
        <v>22</v>
      </c>
      <c r="D13" s="24">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6"/>
  <sheetViews>
    <sheetView workbookViewId="0">
      <selection activeCell="D17" sqref="D17"/>
    </sheetView>
  </sheetViews>
  <sheetFormatPr defaultRowHeight="15.6" x14ac:dyDescent="0.3"/>
  <cols>
    <col min="1" max="1" width="17.5" bestFit="1" customWidth="1"/>
    <col min="2" max="2" width="23.09765625" bestFit="1" customWidth="1"/>
    <col min="4" max="4" width="14.19921875" customWidth="1"/>
    <col min="5" max="5" width="7.3984375" customWidth="1"/>
  </cols>
  <sheetData>
    <row r="3" spans="1:5" x14ac:dyDescent="0.3">
      <c r="A3" s="22" t="s">
        <v>420</v>
      </c>
      <c r="B3" t="s">
        <v>425</v>
      </c>
      <c r="D3" s="26" t="s">
        <v>426</v>
      </c>
      <c r="E3" s="26" t="s">
        <v>427</v>
      </c>
    </row>
    <row r="4" spans="1:5" x14ac:dyDescent="0.3">
      <c r="A4" s="23" t="s">
        <v>157</v>
      </c>
      <c r="B4" s="24">
        <v>3</v>
      </c>
      <c r="D4" t="str">
        <f>A4</f>
        <v>YK Pathan</v>
      </c>
      <c r="E4">
        <f>GETPIVOTDATA("player_of_match",$A$3,"player_of_match",A4)</f>
        <v>3</v>
      </c>
    </row>
    <row r="5" spans="1:5" x14ac:dyDescent="0.3">
      <c r="A5" s="23" t="s">
        <v>297</v>
      </c>
      <c r="B5" s="24">
        <v>2</v>
      </c>
      <c r="D5" t="str">
        <f t="shared" ref="D5:D13" si="0">A5</f>
        <v>LRPL Taylor</v>
      </c>
      <c r="E5">
        <f t="shared" ref="E5:E13" si="1">GETPIVOTDATA("player_of_match",$A$3,"player_of_match",A5)</f>
        <v>2</v>
      </c>
    </row>
    <row r="6" spans="1:5" x14ac:dyDescent="0.3">
      <c r="A6" s="23" t="s">
        <v>83</v>
      </c>
      <c r="B6" s="24">
        <v>2</v>
      </c>
      <c r="D6" t="str">
        <f t="shared" si="0"/>
        <v>RG Sharma</v>
      </c>
      <c r="E6">
        <f t="shared" si="1"/>
        <v>2</v>
      </c>
    </row>
    <row r="7" spans="1:5" x14ac:dyDescent="0.3">
      <c r="A7" s="23" t="s">
        <v>213</v>
      </c>
      <c r="B7" s="24">
        <v>2</v>
      </c>
      <c r="D7" t="str">
        <f t="shared" si="0"/>
        <v>MK Pandey</v>
      </c>
      <c r="E7">
        <f t="shared" si="1"/>
        <v>2</v>
      </c>
    </row>
    <row r="8" spans="1:5" x14ac:dyDescent="0.3">
      <c r="A8" s="23" t="s">
        <v>243</v>
      </c>
      <c r="B8" s="24">
        <v>2</v>
      </c>
      <c r="D8" t="str">
        <f t="shared" si="0"/>
        <v>AC Gilchrist</v>
      </c>
      <c r="E8">
        <f t="shared" si="1"/>
        <v>2</v>
      </c>
    </row>
    <row r="9" spans="1:5" x14ac:dyDescent="0.3">
      <c r="A9" s="23" t="s">
        <v>152</v>
      </c>
      <c r="B9" s="24">
        <v>2</v>
      </c>
      <c r="D9" t="str">
        <f t="shared" si="0"/>
        <v>Yuvraj Singh</v>
      </c>
      <c r="E9">
        <f t="shared" si="1"/>
        <v>2</v>
      </c>
    </row>
    <row r="10" spans="1:5" x14ac:dyDescent="0.3">
      <c r="A10" s="23" t="s">
        <v>304</v>
      </c>
      <c r="B10" s="24">
        <v>2</v>
      </c>
      <c r="D10" t="str">
        <f t="shared" si="0"/>
        <v>DPMD Jayawardene</v>
      </c>
      <c r="E10">
        <f t="shared" si="1"/>
        <v>2</v>
      </c>
    </row>
    <row r="11" spans="1:5" x14ac:dyDescent="0.3">
      <c r="A11" s="23" t="s">
        <v>338</v>
      </c>
      <c r="B11" s="24">
        <v>2</v>
      </c>
      <c r="D11" t="str">
        <f t="shared" si="0"/>
        <v>M Muralitharan</v>
      </c>
      <c r="E11">
        <f t="shared" si="1"/>
        <v>2</v>
      </c>
    </row>
    <row r="12" spans="1:5" x14ac:dyDescent="0.3">
      <c r="A12" s="23" t="s">
        <v>230</v>
      </c>
      <c r="B12" s="24">
        <v>2</v>
      </c>
      <c r="D12" t="str">
        <f>A12</f>
        <v>JH Kallis</v>
      </c>
      <c r="E12">
        <f t="shared" si="1"/>
        <v>2</v>
      </c>
    </row>
    <row r="13" spans="1:5" x14ac:dyDescent="0.3">
      <c r="A13" s="23" t="s">
        <v>327</v>
      </c>
      <c r="B13" s="24">
        <v>2</v>
      </c>
      <c r="D13" t="str">
        <f t="shared" si="0"/>
        <v>ML Hayden</v>
      </c>
      <c r="E13">
        <f t="shared" si="1"/>
        <v>2</v>
      </c>
    </row>
    <row r="14" spans="1:5" x14ac:dyDescent="0.3">
      <c r="A14" s="23" t="s">
        <v>207</v>
      </c>
      <c r="B14" s="24">
        <v>2</v>
      </c>
    </row>
    <row r="15" spans="1:5" x14ac:dyDescent="0.3">
      <c r="A15" s="23" t="s">
        <v>59</v>
      </c>
      <c r="B15" s="24">
        <v>2</v>
      </c>
    </row>
    <row r="16" spans="1:5" x14ac:dyDescent="0.3">
      <c r="A16" s="23" t="s">
        <v>247</v>
      </c>
      <c r="B16" s="24">
        <v>2</v>
      </c>
    </row>
    <row r="17" spans="1:2" x14ac:dyDescent="0.3">
      <c r="A17" s="23" t="s">
        <v>266</v>
      </c>
      <c r="B17" s="24">
        <v>2</v>
      </c>
    </row>
    <row r="18" spans="1:2" x14ac:dyDescent="0.3">
      <c r="A18" s="23" t="s">
        <v>257</v>
      </c>
      <c r="B18" s="24">
        <v>1</v>
      </c>
    </row>
    <row r="19" spans="1:2" x14ac:dyDescent="0.3">
      <c r="A19" s="23" t="s">
        <v>139</v>
      </c>
      <c r="B19" s="24">
        <v>1</v>
      </c>
    </row>
    <row r="20" spans="1:2" x14ac:dyDescent="0.3">
      <c r="A20" s="23" t="s">
        <v>347</v>
      </c>
      <c r="B20" s="24">
        <v>1</v>
      </c>
    </row>
    <row r="21" spans="1:2" x14ac:dyDescent="0.3">
      <c r="A21" s="23" t="s">
        <v>195</v>
      </c>
      <c r="B21" s="24">
        <v>1</v>
      </c>
    </row>
    <row r="22" spans="1:2" x14ac:dyDescent="0.3">
      <c r="A22" s="23" t="s">
        <v>361</v>
      </c>
      <c r="B22" s="24">
        <v>1</v>
      </c>
    </row>
    <row r="23" spans="1:2" x14ac:dyDescent="0.3">
      <c r="A23" s="23" t="s">
        <v>357</v>
      </c>
      <c r="B23" s="24">
        <v>1</v>
      </c>
    </row>
    <row r="24" spans="1:2" x14ac:dyDescent="0.3">
      <c r="A24" s="23" t="s">
        <v>365</v>
      </c>
      <c r="B24" s="24">
        <v>1</v>
      </c>
    </row>
    <row r="25" spans="1:2" x14ac:dyDescent="0.3">
      <c r="A25" s="23" t="s">
        <v>36</v>
      </c>
      <c r="B25" s="24">
        <v>1</v>
      </c>
    </row>
    <row r="26" spans="1:2" x14ac:dyDescent="0.3">
      <c r="A26" s="23" t="s">
        <v>144</v>
      </c>
      <c r="B26" s="24">
        <v>1</v>
      </c>
    </row>
    <row r="27" spans="1:2" x14ac:dyDescent="0.3">
      <c r="A27" s="23" t="s">
        <v>168</v>
      </c>
      <c r="B27" s="24">
        <v>1</v>
      </c>
    </row>
    <row r="28" spans="1:2" x14ac:dyDescent="0.3">
      <c r="A28" s="23" t="s">
        <v>214</v>
      </c>
      <c r="B28" s="24">
        <v>1</v>
      </c>
    </row>
    <row r="29" spans="1:2" x14ac:dyDescent="0.3">
      <c r="A29" s="23" t="s">
        <v>268</v>
      </c>
      <c r="B29" s="24">
        <v>1</v>
      </c>
    </row>
    <row r="30" spans="1:2" x14ac:dyDescent="0.3">
      <c r="A30" s="23" t="s">
        <v>343</v>
      </c>
      <c r="B30" s="24">
        <v>1</v>
      </c>
    </row>
    <row r="31" spans="1:2" x14ac:dyDescent="0.3">
      <c r="A31" s="23" t="s">
        <v>232</v>
      </c>
      <c r="B31" s="24">
        <v>1</v>
      </c>
    </row>
    <row r="32" spans="1:2" x14ac:dyDescent="0.3">
      <c r="A32" s="23" t="s">
        <v>126</v>
      </c>
      <c r="B32" s="24">
        <v>1</v>
      </c>
    </row>
    <row r="33" spans="1:2" x14ac:dyDescent="0.3">
      <c r="A33" s="23" t="s">
        <v>92</v>
      </c>
      <c r="B33" s="24">
        <v>1</v>
      </c>
    </row>
    <row r="34" spans="1:2" x14ac:dyDescent="0.3">
      <c r="A34" s="23" t="s">
        <v>362</v>
      </c>
      <c r="B34" s="24">
        <v>1</v>
      </c>
    </row>
    <row r="35" spans="1:2" x14ac:dyDescent="0.3">
      <c r="A35" s="23" t="s">
        <v>364</v>
      </c>
      <c r="B35" s="24">
        <v>1</v>
      </c>
    </row>
    <row r="36" spans="1:2" x14ac:dyDescent="0.3">
      <c r="A36" s="23" t="s">
        <v>354</v>
      </c>
      <c r="B36" s="24">
        <v>1</v>
      </c>
    </row>
    <row r="37" spans="1:2" x14ac:dyDescent="0.3">
      <c r="A37" s="23" t="s">
        <v>355</v>
      </c>
      <c r="B37" s="24">
        <v>1</v>
      </c>
    </row>
    <row r="38" spans="1:2" x14ac:dyDescent="0.3">
      <c r="A38" s="23" t="s">
        <v>303</v>
      </c>
      <c r="B38" s="24">
        <v>1</v>
      </c>
    </row>
    <row r="39" spans="1:2" x14ac:dyDescent="0.3">
      <c r="A39" s="23" t="s">
        <v>350</v>
      </c>
      <c r="B39" s="24">
        <v>1</v>
      </c>
    </row>
    <row r="40" spans="1:2" x14ac:dyDescent="0.3">
      <c r="A40" s="23" t="s">
        <v>358</v>
      </c>
      <c r="B40" s="24">
        <v>1</v>
      </c>
    </row>
    <row r="41" spans="1:2" x14ac:dyDescent="0.3">
      <c r="A41" s="23" t="s">
        <v>87</v>
      </c>
      <c r="B41" s="24">
        <v>1</v>
      </c>
    </row>
    <row r="42" spans="1:2" x14ac:dyDescent="0.3">
      <c r="A42" s="23" t="s">
        <v>353</v>
      </c>
      <c r="B42" s="24">
        <v>1</v>
      </c>
    </row>
    <row r="43" spans="1:2" x14ac:dyDescent="0.3">
      <c r="A43" s="23" t="s">
        <v>356</v>
      </c>
      <c r="B43" s="24">
        <v>1</v>
      </c>
    </row>
    <row r="44" spans="1:2" x14ac:dyDescent="0.3">
      <c r="A44" s="23" t="s">
        <v>310</v>
      </c>
      <c r="B44" s="24">
        <v>1</v>
      </c>
    </row>
    <row r="45" spans="1:2" x14ac:dyDescent="0.3">
      <c r="A45" s="23" t="s">
        <v>336</v>
      </c>
      <c r="B45" s="24">
        <v>1</v>
      </c>
    </row>
    <row r="46" spans="1:2" x14ac:dyDescent="0.3">
      <c r="A46" s="23" t="s">
        <v>421</v>
      </c>
      <c r="B46" s="24">
        <v>57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1"/>
  <sheetViews>
    <sheetView workbookViewId="0">
      <selection activeCell="G14" sqref="G14"/>
    </sheetView>
  </sheetViews>
  <sheetFormatPr defaultRowHeight="15.6" x14ac:dyDescent="0.3"/>
  <cols>
    <col min="1" max="1" width="12.296875" bestFit="1" customWidth="1"/>
    <col min="5" max="5" width="19.8984375" customWidth="1"/>
    <col min="6" max="6" width="25.8984375" customWidth="1"/>
    <col min="7" max="7" width="12.5" customWidth="1"/>
    <col min="8" max="8" width="14.796875" customWidth="1"/>
  </cols>
  <sheetData>
    <row r="3" spans="1:8" ht="28.8" x14ac:dyDescent="0.3">
      <c r="A3" s="22" t="s">
        <v>420</v>
      </c>
      <c r="D3" s="6" t="s">
        <v>384</v>
      </c>
      <c r="E3" s="6" t="s">
        <v>385</v>
      </c>
      <c r="F3" s="6" t="s">
        <v>386</v>
      </c>
      <c r="G3" s="6" t="s">
        <v>387</v>
      </c>
      <c r="H3" s="6" t="s">
        <v>388</v>
      </c>
    </row>
    <row r="4" spans="1:8" x14ac:dyDescent="0.3">
      <c r="A4" s="23" t="s">
        <v>415</v>
      </c>
      <c r="D4" t="str">
        <f>A4</f>
        <v>IPL-2009</v>
      </c>
      <c r="E4" t="str">
        <f>VLOOKUP(D4,Table24[],2,0)</f>
        <v>Deccan Chargers</v>
      </c>
      <c r="F4" t="str">
        <f>VLOOKUP(D4,Table24[],3,0)</f>
        <v>Royal Challengers Bangalore</v>
      </c>
      <c r="G4" t="str">
        <f>VLOOKUP(D4,Table24[],4,0)</f>
        <v>Anil Kumble</v>
      </c>
      <c r="H4" t="str">
        <f>VLOOKUP(D4,Table24[],5,0)</f>
        <v>Adam Gilchrist</v>
      </c>
    </row>
    <row r="5" spans="1:8" x14ac:dyDescent="0.3">
      <c r="A5" s="23" t="s">
        <v>421</v>
      </c>
    </row>
    <row r="19" spans="1:5" ht="28.8" x14ac:dyDescent="0.3">
      <c r="A19" s="30" t="s">
        <v>384</v>
      </c>
      <c r="B19" s="31" t="s">
        <v>385</v>
      </c>
      <c r="C19" s="31" t="s">
        <v>386</v>
      </c>
      <c r="D19" s="31" t="s">
        <v>387</v>
      </c>
      <c r="E19" s="32" t="s">
        <v>388</v>
      </c>
    </row>
    <row r="20" spans="1:5" ht="43.2" x14ac:dyDescent="0.3">
      <c r="A20" s="37" t="s">
        <v>429</v>
      </c>
      <c r="B20" s="6" t="s">
        <v>39</v>
      </c>
      <c r="C20" s="9" t="s">
        <v>19</v>
      </c>
      <c r="D20" s="9" t="s">
        <v>430</v>
      </c>
      <c r="E20" s="29" t="s">
        <v>389</v>
      </c>
    </row>
    <row r="21" spans="1:5" ht="43.2" x14ac:dyDescent="0.3">
      <c r="A21" s="27" t="s">
        <v>390</v>
      </c>
      <c r="B21" s="8" t="s">
        <v>19</v>
      </c>
      <c r="C21" s="7" t="s">
        <v>18</v>
      </c>
      <c r="D21" s="7" t="s">
        <v>391</v>
      </c>
      <c r="E21" s="28" t="s">
        <v>392</v>
      </c>
    </row>
    <row r="22" spans="1:5" ht="57.6" x14ac:dyDescent="0.3">
      <c r="A22" s="27" t="s">
        <v>393</v>
      </c>
      <c r="B22" s="6" t="s">
        <v>39</v>
      </c>
      <c r="C22" s="9" t="s">
        <v>394</v>
      </c>
      <c r="D22" s="9" t="s">
        <v>395</v>
      </c>
      <c r="E22" s="29" t="s">
        <v>396</v>
      </c>
    </row>
    <row r="23" spans="1:5" ht="57.6" x14ac:dyDescent="0.3">
      <c r="A23" s="27" t="s">
        <v>397</v>
      </c>
      <c r="B23" s="8" t="s">
        <v>18</v>
      </c>
      <c r="C23" s="7" t="s">
        <v>50</v>
      </c>
      <c r="D23" s="7" t="s">
        <v>398</v>
      </c>
      <c r="E23" s="28" t="s">
        <v>399</v>
      </c>
    </row>
    <row r="24" spans="1:5" ht="43.2" x14ac:dyDescent="0.3">
      <c r="A24" s="27" t="s">
        <v>400</v>
      </c>
      <c r="B24" s="6" t="s">
        <v>39</v>
      </c>
      <c r="C24" s="9" t="s">
        <v>19</v>
      </c>
      <c r="D24" s="9" t="s">
        <v>401</v>
      </c>
      <c r="E24" s="29" t="s">
        <v>389</v>
      </c>
    </row>
    <row r="25" spans="1:5" ht="43.2" x14ac:dyDescent="0.3">
      <c r="A25" s="27" t="s">
        <v>402</v>
      </c>
      <c r="B25" s="8" t="s">
        <v>27</v>
      </c>
      <c r="C25" s="7" t="s">
        <v>45</v>
      </c>
      <c r="D25" s="7" t="s">
        <v>403</v>
      </c>
      <c r="E25" s="28" t="s">
        <v>404</v>
      </c>
    </row>
    <row r="26" spans="1:5" ht="43.2" x14ac:dyDescent="0.3">
      <c r="A26" s="27" t="s">
        <v>405</v>
      </c>
      <c r="B26" s="6" t="s">
        <v>39</v>
      </c>
      <c r="C26" s="9" t="s">
        <v>19</v>
      </c>
      <c r="D26" s="9" t="s">
        <v>406</v>
      </c>
      <c r="E26" s="29" t="s">
        <v>391</v>
      </c>
    </row>
    <row r="27" spans="1:5" ht="43.2" x14ac:dyDescent="0.3">
      <c r="A27" s="27" t="s">
        <v>407</v>
      </c>
      <c r="B27" s="8" t="s">
        <v>27</v>
      </c>
      <c r="C27" s="7" t="s">
        <v>19</v>
      </c>
      <c r="D27" s="7" t="s">
        <v>408</v>
      </c>
      <c r="E27" s="28" t="s">
        <v>392</v>
      </c>
    </row>
    <row r="28" spans="1:5" ht="57.6" x14ac:dyDescent="0.3">
      <c r="A28" s="27" t="s">
        <v>409</v>
      </c>
      <c r="B28" s="6" t="s">
        <v>19</v>
      </c>
      <c r="C28" s="9" t="s">
        <v>50</v>
      </c>
      <c r="D28" s="9" t="s">
        <v>410</v>
      </c>
      <c r="E28" s="29" t="s">
        <v>411</v>
      </c>
    </row>
    <row r="29" spans="1:5" ht="43.2" x14ac:dyDescent="0.3">
      <c r="A29" s="27" t="s">
        <v>412</v>
      </c>
      <c r="B29" s="8" t="s">
        <v>19</v>
      </c>
      <c r="C29" s="7" t="s">
        <v>39</v>
      </c>
      <c r="D29" s="7" t="s">
        <v>413</v>
      </c>
      <c r="E29" s="28" t="s">
        <v>414</v>
      </c>
    </row>
    <row r="30" spans="1:5" ht="57.6" x14ac:dyDescent="0.3">
      <c r="A30" s="27" t="s">
        <v>415</v>
      </c>
      <c r="B30" s="6" t="s">
        <v>260</v>
      </c>
      <c r="C30" s="9" t="s">
        <v>50</v>
      </c>
      <c r="D30" s="9" t="s">
        <v>416</v>
      </c>
      <c r="E30" s="29" t="s">
        <v>417</v>
      </c>
    </row>
    <row r="31" spans="1:5" ht="43.2" x14ac:dyDescent="0.3">
      <c r="A31" s="33" t="s">
        <v>418</v>
      </c>
      <c r="B31" s="34" t="s">
        <v>31</v>
      </c>
      <c r="C31" s="35" t="s">
        <v>19</v>
      </c>
      <c r="D31" s="35" t="s">
        <v>419</v>
      </c>
      <c r="E31" s="36"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7"/>
  <sheetViews>
    <sheetView topLeftCell="A2" workbookViewId="0">
      <selection sqref="A1:P697"/>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A16" sqref="A16"/>
    </sheetView>
  </sheetViews>
  <sheetFormatPr defaultRowHeight="15.6" x14ac:dyDescent="0.3"/>
  <cols>
    <col min="1" max="1" width="18.796875" bestFit="1" customWidth="1"/>
    <col min="2" max="2" width="15" bestFit="1" customWidth="1"/>
    <col min="4" max="4" width="18.69921875" customWidth="1"/>
  </cols>
  <sheetData>
    <row r="3" spans="1:5" x14ac:dyDescent="0.3">
      <c r="A3" s="22" t="s">
        <v>420</v>
      </c>
      <c r="B3" t="s">
        <v>428</v>
      </c>
    </row>
    <row r="4" spans="1:5" x14ac:dyDescent="0.3">
      <c r="A4" s="23" t="s">
        <v>39</v>
      </c>
      <c r="B4" s="24">
        <v>4</v>
      </c>
      <c r="D4" t="str">
        <f>A4</f>
        <v>Mumbai Indians</v>
      </c>
      <c r="E4">
        <f>GETPIVOTDATA("Winner",$A$3,"Winner",A4)</f>
        <v>4</v>
      </c>
    </row>
    <row r="5" spans="1:5" x14ac:dyDescent="0.3">
      <c r="A5" s="23" t="s">
        <v>19</v>
      </c>
      <c r="B5" s="24">
        <v>3</v>
      </c>
      <c r="D5" t="str">
        <f t="shared" ref="D5:D9" si="0">A5</f>
        <v>Chennai Super Kings</v>
      </c>
      <c r="E5">
        <f t="shared" ref="E5:E9" si="1">GETPIVOTDATA("Winner",$A$3,"Winner",A5)</f>
        <v>3</v>
      </c>
    </row>
    <row r="6" spans="1:5" x14ac:dyDescent="0.3">
      <c r="A6" s="23" t="s">
        <v>27</v>
      </c>
      <c r="B6" s="24">
        <v>2</v>
      </c>
      <c r="D6" t="str">
        <f t="shared" si="0"/>
        <v>Kolkata Knight Riders</v>
      </c>
      <c r="E6">
        <f t="shared" si="1"/>
        <v>2</v>
      </c>
    </row>
    <row r="7" spans="1:5" x14ac:dyDescent="0.3">
      <c r="A7" s="23" t="s">
        <v>260</v>
      </c>
      <c r="B7" s="24">
        <v>1</v>
      </c>
      <c r="D7" t="str">
        <f t="shared" si="0"/>
        <v>Deccan Chargers</v>
      </c>
      <c r="E7">
        <f t="shared" si="1"/>
        <v>1</v>
      </c>
    </row>
    <row r="8" spans="1:5" x14ac:dyDescent="0.3">
      <c r="A8" s="23" t="s">
        <v>18</v>
      </c>
      <c r="B8" s="24">
        <v>1</v>
      </c>
      <c r="D8" t="str">
        <f t="shared" si="0"/>
        <v>Sunrisers Hyderabad</v>
      </c>
      <c r="E8">
        <f t="shared" si="1"/>
        <v>1</v>
      </c>
    </row>
    <row r="9" spans="1:5" x14ac:dyDescent="0.3">
      <c r="A9" s="23" t="s">
        <v>31</v>
      </c>
      <c r="B9" s="24">
        <v>1</v>
      </c>
      <c r="D9" t="str">
        <f t="shared" si="0"/>
        <v>Rajasthan Royals</v>
      </c>
      <c r="E9">
        <f t="shared" si="1"/>
        <v>1</v>
      </c>
    </row>
    <row r="10" spans="1:5" x14ac:dyDescent="0.3">
      <c r="A10" s="23" t="s">
        <v>421</v>
      </c>
      <c r="B10" s="24">
        <v>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D24" sqref="D24"/>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30" t="s">
        <v>384</v>
      </c>
      <c r="B1" s="31" t="s">
        <v>385</v>
      </c>
      <c r="C1" s="31" t="s">
        <v>386</v>
      </c>
      <c r="D1" s="31" t="s">
        <v>387</v>
      </c>
      <c r="E1" s="32" t="s">
        <v>388</v>
      </c>
    </row>
    <row r="2" spans="1:5" ht="19.95" customHeight="1" x14ac:dyDescent="0.3">
      <c r="A2" s="37" t="s">
        <v>429</v>
      </c>
      <c r="B2" s="6" t="s">
        <v>39</v>
      </c>
      <c r="C2" s="9" t="s">
        <v>19</v>
      </c>
      <c r="D2" s="9" t="s">
        <v>430</v>
      </c>
      <c r="E2" s="29" t="s">
        <v>389</v>
      </c>
    </row>
    <row r="3" spans="1:5" ht="19.95" customHeight="1" x14ac:dyDescent="0.3">
      <c r="A3" s="27" t="s">
        <v>390</v>
      </c>
      <c r="B3" s="8" t="s">
        <v>19</v>
      </c>
      <c r="C3" s="7" t="s">
        <v>18</v>
      </c>
      <c r="D3" s="7" t="s">
        <v>391</v>
      </c>
      <c r="E3" s="28" t="s">
        <v>392</v>
      </c>
    </row>
    <row r="4" spans="1:5" ht="19.95" customHeight="1" x14ac:dyDescent="0.3">
      <c r="A4" s="27" t="s">
        <v>393</v>
      </c>
      <c r="B4" s="6" t="s">
        <v>39</v>
      </c>
      <c r="C4" s="9" t="s">
        <v>394</v>
      </c>
      <c r="D4" s="9" t="s">
        <v>395</v>
      </c>
      <c r="E4" s="29" t="s">
        <v>396</v>
      </c>
    </row>
    <row r="5" spans="1:5" ht="19.95" customHeight="1" x14ac:dyDescent="0.3">
      <c r="A5" s="27" t="s">
        <v>397</v>
      </c>
      <c r="B5" s="8" t="s">
        <v>18</v>
      </c>
      <c r="C5" s="7" t="s">
        <v>50</v>
      </c>
      <c r="D5" s="7" t="s">
        <v>398</v>
      </c>
      <c r="E5" s="28" t="s">
        <v>399</v>
      </c>
    </row>
    <row r="6" spans="1:5" ht="19.95" customHeight="1" x14ac:dyDescent="0.3">
      <c r="A6" s="27" t="s">
        <v>400</v>
      </c>
      <c r="B6" s="6" t="s">
        <v>39</v>
      </c>
      <c r="C6" s="9" t="s">
        <v>19</v>
      </c>
      <c r="D6" s="9" t="s">
        <v>401</v>
      </c>
      <c r="E6" s="29" t="s">
        <v>389</v>
      </c>
    </row>
    <row r="7" spans="1:5" ht="19.95" customHeight="1" x14ac:dyDescent="0.3">
      <c r="A7" s="27" t="s">
        <v>402</v>
      </c>
      <c r="B7" s="8" t="s">
        <v>27</v>
      </c>
      <c r="C7" s="7" t="s">
        <v>45</v>
      </c>
      <c r="D7" s="7" t="s">
        <v>403</v>
      </c>
      <c r="E7" s="28" t="s">
        <v>404</v>
      </c>
    </row>
    <row r="8" spans="1:5" ht="19.95" customHeight="1" x14ac:dyDescent="0.3">
      <c r="A8" s="27" t="s">
        <v>405</v>
      </c>
      <c r="B8" s="6" t="s">
        <v>39</v>
      </c>
      <c r="C8" s="9" t="s">
        <v>19</v>
      </c>
      <c r="D8" s="9" t="s">
        <v>406</v>
      </c>
      <c r="E8" s="29" t="s">
        <v>391</v>
      </c>
    </row>
    <row r="9" spans="1:5" ht="19.95" customHeight="1" x14ac:dyDescent="0.3">
      <c r="A9" s="27" t="s">
        <v>407</v>
      </c>
      <c r="B9" s="8" t="s">
        <v>27</v>
      </c>
      <c r="C9" s="7" t="s">
        <v>19</v>
      </c>
      <c r="D9" s="7" t="s">
        <v>408</v>
      </c>
      <c r="E9" s="28" t="s">
        <v>392</v>
      </c>
    </row>
    <row r="10" spans="1:5" ht="19.95" customHeight="1" x14ac:dyDescent="0.3">
      <c r="A10" s="27" t="s">
        <v>409</v>
      </c>
      <c r="B10" s="6" t="s">
        <v>19</v>
      </c>
      <c r="C10" s="9" t="s">
        <v>50</v>
      </c>
      <c r="D10" s="9" t="s">
        <v>410</v>
      </c>
      <c r="E10" s="29" t="s">
        <v>411</v>
      </c>
    </row>
    <row r="11" spans="1:5" ht="19.95" customHeight="1" x14ac:dyDescent="0.3">
      <c r="A11" s="27" t="s">
        <v>412</v>
      </c>
      <c r="B11" s="8" t="s">
        <v>19</v>
      </c>
      <c r="C11" s="7" t="s">
        <v>39</v>
      </c>
      <c r="D11" s="7" t="s">
        <v>413</v>
      </c>
      <c r="E11" s="28" t="s">
        <v>414</v>
      </c>
    </row>
    <row r="12" spans="1:5" ht="19.95" customHeight="1" x14ac:dyDescent="0.3">
      <c r="A12" s="27" t="s">
        <v>415</v>
      </c>
      <c r="B12" s="6" t="s">
        <v>260</v>
      </c>
      <c r="C12" s="9" t="s">
        <v>50</v>
      </c>
      <c r="D12" s="9" t="s">
        <v>416</v>
      </c>
      <c r="E12" s="29" t="s">
        <v>417</v>
      </c>
    </row>
    <row r="13" spans="1:5" x14ac:dyDescent="0.3">
      <c r="A13" s="33" t="s">
        <v>418</v>
      </c>
      <c r="B13" s="34" t="s">
        <v>31</v>
      </c>
      <c r="C13" s="35" t="s">
        <v>19</v>
      </c>
      <c r="D13" s="35" t="s">
        <v>419</v>
      </c>
      <c r="E13" s="36" t="s">
        <v>391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8" zoomScaleNormal="98" workbookViewId="0">
      <selection activeCell="V3" sqref="V3"/>
    </sheetView>
  </sheetViews>
  <sheetFormatPr defaultRowHeight="15.6" x14ac:dyDescent="0.3"/>
  <sheetData/>
  <sheetProtection algorithmName="SHA-512" hashValue="Zy1RVB/HsTRlqKeFz0Ha+Iu6UWZuvNdpVXf100FbEfLYTl0wQSsM3wihfcrvjTBK9dz34IJdZh7LuKjmIQ4/rQ==" saltValue="eiKI7zYeZKOyl7ijuieYb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 </vt:lpstr>
      <vt:lpstr>Toss Based Decision</vt:lpstr>
      <vt:lpstr>Top 10 Venues</vt:lpstr>
      <vt:lpstr>MoM</vt:lpstr>
      <vt:lpstr>KPI</vt:lpstr>
      <vt:lpstr>IPL Matches 2008-2018</vt:lpstr>
      <vt:lpstr>Title Winner</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LENOVO</cp:lastModifiedBy>
  <dcterms:created xsi:type="dcterms:W3CDTF">2023-05-25T13:59:02Z</dcterms:created>
  <dcterms:modified xsi:type="dcterms:W3CDTF">2025-01-16T04:47:12Z</dcterms:modified>
</cp:coreProperties>
</file>