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kshit\Downloads\"/>
    </mc:Choice>
  </mc:AlternateContent>
  <xr:revisionPtr revIDLastSave="0" documentId="13_ncr:1_{AD4172EF-9F17-4E1A-94D8-91044820A3DB}" xr6:coauthVersionLast="47" xr6:coauthVersionMax="47" xr10:uidLastSave="{00000000-0000-0000-0000-000000000000}"/>
  <bookViews>
    <workbookView xWindow="-108" yWindow="-108" windowWidth="23256" windowHeight="12456" xr2:uid="{00000000-000D-0000-FFFF-FFFF00000000}"/>
  </bookViews>
  <sheets>
    <sheet name="Fitness Club Analysis" sheetId="3" r:id="rId1"/>
  </sheets>
  <definedNames>
    <definedName name="ExternalData_1" localSheetId="0" hidden="1">'Fitness Club Analysis'!$A$1:$K$36</definedName>
    <definedName name="ExternalData_2" localSheetId="0" hidden="1">'Fitness Club Analysis'!$A$43:$K$78</definedName>
    <definedName name="ExternalData_3" localSheetId="0" hidden="1">'Fitness Club Analysis'!$A$84:$K$119</definedName>
    <definedName name="ExternalData_4" localSheetId="0" hidden="1">'Fitness Club Analysis'!$A$187:$K$222</definedName>
    <definedName name="ExternalData_5" localSheetId="0" hidden="1">'Fitness Club Analysis'!$A$306:$K$341</definedName>
    <definedName name="Slicer_City">#N/A</definedName>
    <definedName name="Slicer_Membership_Type">#N/A</definedName>
    <definedName name="Slicer_Referred">#N/A</definedName>
  </definedNames>
  <calcPr calcId="191029"/>
  <pivotCaches>
    <pivotCache cacheId="0" r:id="rId2"/>
    <pivotCache cacheId="1" r:id="rId3"/>
    <pivotCache cacheId="2"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41" i="3" l="1"/>
  <c r="M341" i="3"/>
  <c r="N341" i="3" s="1"/>
  <c r="L341" i="3"/>
  <c r="P340" i="3"/>
  <c r="M340" i="3"/>
  <c r="O340" i="3" s="1"/>
  <c r="L340" i="3"/>
  <c r="P339" i="3"/>
  <c r="M339" i="3"/>
  <c r="N339" i="3" s="1"/>
  <c r="L339" i="3"/>
  <c r="P338" i="3"/>
  <c r="M338" i="3"/>
  <c r="O338" i="3" s="1"/>
  <c r="L338" i="3"/>
  <c r="P337" i="3"/>
  <c r="M337" i="3"/>
  <c r="O337" i="3" s="1"/>
  <c r="L337" i="3"/>
  <c r="P336" i="3"/>
  <c r="M336" i="3"/>
  <c r="O336" i="3" s="1"/>
  <c r="L336" i="3"/>
  <c r="P335" i="3"/>
  <c r="M335" i="3"/>
  <c r="O335" i="3" s="1"/>
  <c r="L335" i="3"/>
  <c r="P334" i="3"/>
  <c r="M334" i="3"/>
  <c r="O334" i="3" s="1"/>
  <c r="L334" i="3"/>
  <c r="P333" i="3"/>
  <c r="M333" i="3"/>
  <c r="N333" i="3" s="1"/>
  <c r="L333" i="3"/>
  <c r="P332" i="3"/>
  <c r="M332" i="3"/>
  <c r="N332" i="3" s="1"/>
  <c r="L332" i="3"/>
  <c r="P331" i="3"/>
  <c r="M331" i="3"/>
  <c r="O331" i="3" s="1"/>
  <c r="L331" i="3"/>
  <c r="P330" i="3"/>
  <c r="M330" i="3"/>
  <c r="O330" i="3" s="1"/>
  <c r="L330" i="3"/>
  <c r="P329" i="3"/>
  <c r="M329" i="3"/>
  <c r="N329" i="3" s="1"/>
  <c r="L329" i="3"/>
  <c r="P328" i="3"/>
  <c r="M328" i="3"/>
  <c r="O328" i="3" s="1"/>
  <c r="L328" i="3"/>
  <c r="P327" i="3"/>
  <c r="M327" i="3"/>
  <c r="N327" i="3" s="1"/>
  <c r="L327" i="3"/>
  <c r="P326" i="3"/>
  <c r="M326" i="3"/>
  <c r="O326" i="3" s="1"/>
  <c r="L326" i="3"/>
  <c r="P325" i="3"/>
  <c r="M325" i="3"/>
  <c r="O325" i="3" s="1"/>
  <c r="L325" i="3"/>
  <c r="P324" i="3"/>
  <c r="M324" i="3"/>
  <c r="N324" i="3" s="1"/>
  <c r="L324" i="3"/>
  <c r="P323" i="3"/>
  <c r="M323" i="3"/>
  <c r="N323" i="3" s="1"/>
  <c r="L323" i="3"/>
  <c r="P322" i="3"/>
  <c r="M322" i="3"/>
  <c r="O322" i="3" s="1"/>
  <c r="L322" i="3"/>
  <c r="P321" i="3"/>
  <c r="M321" i="3"/>
  <c r="N321" i="3" s="1"/>
  <c r="L321" i="3"/>
  <c r="P320" i="3"/>
  <c r="M320" i="3"/>
  <c r="O320" i="3" s="1"/>
  <c r="L320" i="3"/>
  <c r="P319" i="3"/>
  <c r="M319" i="3"/>
  <c r="O319" i="3" s="1"/>
  <c r="L319" i="3"/>
  <c r="P318" i="3"/>
  <c r="M318" i="3"/>
  <c r="O318" i="3" s="1"/>
  <c r="L318" i="3"/>
  <c r="P317" i="3"/>
  <c r="M317" i="3"/>
  <c r="O317" i="3" s="1"/>
  <c r="L317" i="3"/>
  <c r="P316" i="3"/>
  <c r="M316" i="3"/>
  <c r="O316" i="3" s="1"/>
  <c r="L316" i="3"/>
  <c r="P315" i="3"/>
  <c r="M315" i="3"/>
  <c r="N315" i="3" s="1"/>
  <c r="L315" i="3"/>
  <c r="P314" i="3"/>
  <c r="M314" i="3"/>
  <c r="O314" i="3" s="1"/>
  <c r="L314" i="3"/>
  <c r="P313" i="3"/>
  <c r="M313" i="3"/>
  <c r="O313" i="3" s="1"/>
  <c r="L313" i="3"/>
  <c r="P312" i="3"/>
  <c r="M312" i="3"/>
  <c r="N312" i="3" s="1"/>
  <c r="L312" i="3"/>
  <c r="P311" i="3"/>
  <c r="M311" i="3"/>
  <c r="O311" i="3" s="1"/>
  <c r="L311" i="3"/>
  <c r="P310" i="3"/>
  <c r="M310" i="3"/>
  <c r="O310" i="3" s="1"/>
  <c r="L310" i="3"/>
  <c r="P309" i="3"/>
  <c r="M309" i="3"/>
  <c r="O309" i="3" s="1"/>
  <c r="L309" i="3"/>
  <c r="P308" i="3"/>
  <c r="M308" i="3"/>
  <c r="N308" i="3" s="1"/>
  <c r="L308" i="3"/>
  <c r="P307" i="3"/>
  <c r="M307" i="3"/>
  <c r="O307" i="3" s="1"/>
  <c r="L307" i="3"/>
  <c r="P2" i="3"/>
  <c r="P3" i="3"/>
  <c r="P4" i="3"/>
  <c r="P5" i="3"/>
  <c r="P6" i="3"/>
  <c r="P7" i="3"/>
  <c r="P8" i="3"/>
  <c r="P9" i="3"/>
  <c r="P10" i="3"/>
  <c r="P11" i="3"/>
  <c r="P12" i="3"/>
  <c r="P13" i="3"/>
  <c r="P14" i="3"/>
  <c r="P15" i="3"/>
  <c r="P16" i="3"/>
  <c r="P17" i="3"/>
  <c r="P18" i="3"/>
  <c r="P19" i="3"/>
  <c r="P20" i="3"/>
  <c r="P21" i="3"/>
  <c r="P22" i="3"/>
  <c r="P23" i="3"/>
  <c r="P24" i="3"/>
  <c r="P25" i="3"/>
  <c r="P26" i="3"/>
  <c r="P27" i="3"/>
  <c r="P28" i="3"/>
  <c r="P29" i="3"/>
  <c r="P30" i="3"/>
  <c r="P31" i="3"/>
  <c r="P32" i="3"/>
  <c r="P33" i="3"/>
  <c r="P34" i="3"/>
  <c r="P35" i="3"/>
  <c r="P36" i="3"/>
  <c r="M222" i="3"/>
  <c r="O222" i="3" s="1"/>
  <c r="L222" i="3"/>
  <c r="M221" i="3"/>
  <c r="O221" i="3" s="1"/>
  <c r="L221" i="3"/>
  <c r="M220" i="3"/>
  <c r="O220" i="3" s="1"/>
  <c r="L220" i="3"/>
  <c r="M219" i="3"/>
  <c r="O219" i="3" s="1"/>
  <c r="L219" i="3"/>
  <c r="M218" i="3"/>
  <c r="O218" i="3" s="1"/>
  <c r="L218" i="3"/>
  <c r="M217" i="3"/>
  <c r="O217" i="3" s="1"/>
  <c r="L217" i="3"/>
  <c r="M216" i="3"/>
  <c r="O216" i="3" s="1"/>
  <c r="L216" i="3"/>
  <c r="M215" i="3"/>
  <c r="O215" i="3" s="1"/>
  <c r="L215" i="3"/>
  <c r="M214" i="3"/>
  <c r="O214" i="3" s="1"/>
  <c r="L214" i="3"/>
  <c r="M213" i="3"/>
  <c r="O213" i="3" s="1"/>
  <c r="L213" i="3"/>
  <c r="M212" i="3"/>
  <c r="O212" i="3" s="1"/>
  <c r="L212" i="3"/>
  <c r="M211" i="3"/>
  <c r="O211" i="3" s="1"/>
  <c r="L211" i="3"/>
  <c r="M210" i="3"/>
  <c r="O210" i="3" s="1"/>
  <c r="L210" i="3"/>
  <c r="M209" i="3"/>
  <c r="O209" i="3" s="1"/>
  <c r="L209" i="3"/>
  <c r="M208" i="3"/>
  <c r="O208" i="3" s="1"/>
  <c r="L208" i="3"/>
  <c r="M207" i="3"/>
  <c r="O207" i="3" s="1"/>
  <c r="L207" i="3"/>
  <c r="M206" i="3"/>
  <c r="O206" i="3" s="1"/>
  <c r="L206" i="3"/>
  <c r="M205" i="3"/>
  <c r="O205" i="3" s="1"/>
  <c r="L205" i="3"/>
  <c r="M204" i="3"/>
  <c r="O204" i="3" s="1"/>
  <c r="L204" i="3"/>
  <c r="M203" i="3"/>
  <c r="O203" i="3" s="1"/>
  <c r="L203" i="3"/>
  <c r="M202" i="3"/>
  <c r="O202" i="3" s="1"/>
  <c r="L202" i="3"/>
  <c r="M201" i="3"/>
  <c r="O201" i="3" s="1"/>
  <c r="L201" i="3"/>
  <c r="M200" i="3"/>
  <c r="O200" i="3" s="1"/>
  <c r="L200" i="3"/>
  <c r="M199" i="3"/>
  <c r="O199" i="3" s="1"/>
  <c r="L199" i="3"/>
  <c r="M198" i="3"/>
  <c r="O198" i="3" s="1"/>
  <c r="L198" i="3"/>
  <c r="M197" i="3"/>
  <c r="O197" i="3" s="1"/>
  <c r="L197" i="3"/>
  <c r="M196" i="3"/>
  <c r="O196" i="3" s="1"/>
  <c r="L196" i="3"/>
  <c r="M195" i="3"/>
  <c r="O195" i="3" s="1"/>
  <c r="L195" i="3"/>
  <c r="M194" i="3"/>
  <c r="O194" i="3" s="1"/>
  <c r="L194" i="3"/>
  <c r="M193" i="3"/>
  <c r="O193" i="3" s="1"/>
  <c r="L193" i="3"/>
  <c r="M192" i="3"/>
  <c r="O192" i="3" s="1"/>
  <c r="L192" i="3"/>
  <c r="M191" i="3"/>
  <c r="O191" i="3" s="1"/>
  <c r="L191" i="3"/>
  <c r="M190" i="3"/>
  <c r="O190" i="3" s="1"/>
  <c r="L190" i="3"/>
  <c r="M189" i="3"/>
  <c r="O189" i="3" s="1"/>
  <c r="L189" i="3"/>
  <c r="M188" i="3"/>
  <c r="O188" i="3" s="1"/>
  <c r="L188" i="3"/>
  <c r="L166" i="3"/>
  <c r="M166" i="3" s="1"/>
  <c r="K166" i="3"/>
  <c r="L165" i="3"/>
  <c r="M165" i="3" s="1"/>
  <c r="K165" i="3"/>
  <c r="L164" i="3"/>
  <c r="M164" i="3" s="1"/>
  <c r="K164" i="3"/>
  <c r="L163" i="3"/>
  <c r="M163" i="3" s="1"/>
  <c r="K163" i="3"/>
  <c r="L162" i="3"/>
  <c r="M162" i="3" s="1"/>
  <c r="K162" i="3"/>
  <c r="L161" i="3"/>
  <c r="M161" i="3" s="1"/>
  <c r="K161" i="3"/>
  <c r="L160" i="3"/>
  <c r="M160" i="3" s="1"/>
  <c r="K160" i="3"/>
  <c r="L159" i="3"/>
  <c r="M159" i="3" s="1"/>
  <c r="K159" i="3"/>
  <c r="L158" i="3"/>
  <c r="M158" i="3" s="1"/>
  <c r="K158" i="3"/>
  <c r="L157" i="3"/>
  <c r="M157" i="3" s="1"/>
  <c r="K157" i="3"/>
  <c r="L156" i="3"/>
  <c r="M156" i="3" s="1"/>
  <c r="K156" i="3"/>
  <c r="L155" i="3"/>
  <c r="M155" i="3" s="1"/>
  <c r="K155" i="3"/>
  <c r="L154" i="3"/>
  <c r="M154" i="3" s="1"/>
  <c r="K154" i="3"/>
  <c r="L153" i="3"/>
  <c r="M153" i="3" s="1"/>
  <c r="K153" i="3"/>
  <c r="L152" i="3"/>
  <c r="M152" i="3" s="1"/>
  <c r="K152" i="3"/>
  <c r="L151" i="3"/>
  <c r="M151" i="3" s="1"/>
  <c r="K151" i="3"/>
  <c r="L150" i="3"/>
  <c r="M150" i="3" s="1"/>
  <c r="K150" i="3"/>
  <c r="L149" i="3"/>
  <c r="M149" i="3" s="1"/>
  <c r="K149" i="3"/>
  <c r="L148" i="3"/>
  <c r="M148" i="3" s="1"/>
  <c r="K148" i="3"/>
  <c r="L147" i="3"/>
  <c r="M147" i="3" s="1"/>
  <c r="K147" i="3"/>
  <c r="L146" i="3"/>
  <c r="M146" i="3" s="1"/>
  <c r="K146" i="3"/>
  <c r="L145" i="3"/>
  <c r="M145" i="3" s="1"/>
  <c r="K145" i="3"/>
  <c r="L144" i="3"/>
  <c r="M144" i="3" s="1"/>
  <c r="K144" i="3"/>
  <c r="L143" i="3"/>
  <c r="M143" i="3" s="1"/>
  <c r="K143" i="3"/>
  <c r="L142" i="3"/>
  <c r="M142" i="3" s="1"/>
  <c r="K142" i="3"/>
  <c r="L141" i="3"/>
  <c r="M141" i="3" s="1"/>
  <c r="K141" i="3"/>
  <c r="L140" i="3"/>
  <c r="M140" i="3" s="1"/>
  <c r="K140" i="3"/>
  <c r="L139" i="3"/>
  <c r="M139" i="3" s="1"/>
  <c r="K139" i="3"/>
  <c r="L138" i="3"/>
  <c r="M138" i="3" s="1"/>
  <c r="K138" i="3"/>
  <c r="L137" i="3"/>
  <c r="M137" i="3" s="1"/>
  <c r="K137" i="3"/>
  <c r="L136" i="3"/>
  <c r="M136" i="3" s="1"/>
  <c r="K136" i="3"/>
  <c r="L135" i="3"/>
  <c r="M135" i="3" s="1"/>
  <c r="K135" i="3"/>
  <c r="L134" i="3"/>
  <c r="M134" i="3" s="1"/>
  <c r="K134" i="3"/>
  <c r="L133" i="3"/>
  <c r="M133" i="3" s="1"/>
  <c r="K133" i="3"/>
  <c r="L132" i="3"/>
  <c r="M132" i="3" s="1"/>
  <c r="K132" i="3"/>
  <c r="N11" i="3"/>
  <c r="N13" i="3"/>
  <c r="M119" i="3"/>
  <c r="L119" i="3"/>
  <c r="M118" i="3"/>
  <c r="L118" i="3"/>
  <c r="M117" i="3"/>
  <c r="L117" i="3"/>
  <c r="M116" i="3"/>
  <c r="L116" i="3"/>
  <c r="M115" i="3"/>
  <c r="L115" i="3"/>
  <c r="M114" i="3"/>
  <c r="L114" i="3"/>
  <c r="M113" i="3"/>
  <c r="L113" i="3"/>
  <c r="M112" i="3"/>
  <c r="L112" i="3"/>
  <c r="M111" i="3"/>
  <c r="L111" i="3"/>
  <c r="M110" i="3"/>
  <c r="L110" i="3"/>
  <c r="M109" i="3"/>
  <c r="L109" i="3"/>
  <c r="M108" i="3"/>
  <c r="L108" i="3"/>
  <c r="M107" i="3"/>
  <c r="L107" i="3"/>
  <c r="M106" i="3"/>
  <c r="L106" i="3"/>
  <c r="M105" i="3"/>
  <c r="L105" i="3"/>
  <c r="M104" i="3"/>
  <c r="L104" i="3"/>
  <c r="M103" i="3"/>
  <c r="L103" i="3"/>
  <c r="M102" i="3"/>
  <c r="L102" i="3"/>
  <c r="M101" i="3"/>
  <c r="L101" i="3"/>
  <c r="M100" i="3"/>
  <c r="L100" i="3"/>
  <c r="M99" i="3"/>
  <c r="L99" i="3"/>
  <c r="M98" i="3"/>
  <c r="L98" i="3"/>
  <c r="M97" i="3"/>
  <c r="L97" i="3"/>
  <c r="M96" i="3"/>
  <c r="L96" i="3"/>
  <c r="M95" i="3"/>
  <c r="L95" i="3"/>
  <c r="M94" i="3"/>
  <c r="L94" i="3"/>
  <c r="M93" i="3"/>
  <c r="L93" i="3"/>
  <c r="M92" i="3"/>
  <c r="L92" i="3"/>
  <c r="M91" i="3"/>
  <c r="L91" i="3"/>
  <c r="M90" i="3"/>
  <c r="L90" i="3"/>
  <c r="M89" i="3"/>
  <c r="L89" i="3"/>
  <c r="M88" i="3"/>
  <c r="L88" i="3"/>
  <c r="M87" i="3"/>
  <c r="L87" i="3"/>
  <c r="M86" i="3"/>
  <c r="L86" i="3"/>
  <c r="M85" i="3"/>
  <c r="L85" i="3"/>
  <c r="L2" i="3"/>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78" i="3"/>
  <c r="L77" i="3"/>
  <c r="L76" i="3"/>
  <c r="L75" i="3"/>
  <c r="L74" i="3"/>
  <c r="L73" i="3"/>
  <c r="L72" i="3"/>
  <c r="L71" i="3"/>
  <c r="L70" i="3"/>
  <c r="L69" i="3"/>
  <c r="L68" i="3"/>
  <c r="L67" i="3"/>
  <c r="L66" i="3"/>
  <c r="L65" i="3"/>
  <c r="L64" i="3"/>
  <c r="L63" i="3"/>
  <c r="L62" i="3"/>
  <c r="L61" i="3"/>
  <c r="L60" i="3"/>
  <c r="L59" i="3"/>
  <c r="L58" i="3"/>
  <c r="L57" i="3"/>
  <c r="L56" i="3"/>
  <c r="L55" i="3"/>
  <c r="L54" i="3"/>
  <c r="L53" i="3"/>
  <c r="L52" i="3"/>
  <c r="L51" i="3"/>
  <c r="L50" i="3"/>
  <c r="L49" i="3"/>
  <c r="L48" i="3"/>
  <c r="L47" i="3"/>
  <c r="L46" i="3"/>
  <c r="L45" i="3"/>
  <c r="L44" i="3"/>
  <c r="M2" i="3"/>
  <c r="N2" i="3" s="1"/>
  <c r="M3" i="3"/>
  <c r="N3" i="3" s="1"/>
  <c r="M4" i="3"/>
  <c r="N4" i="3" s="1"/>
  <c r="M5" i="3"/>
  <c r="N5" i="3" s="1"/>
  <c r="M6" i="3"/>
  <c r="N6" i="3" s="1"/>
  <c r="M7" i="3"/>
  <c r="N7" i="3" s="1"/>
  <c r="M8" i="3"/>
  <c r="N8" i="3" s="1"/>
  <c r="M9" i="3"/>
  <c r="N9" i="3" s="1"/>
  <c r="M10" i="3"/>
  <c r="N10" i="3" s="1"/>
  <c r="M11" i="3"/>
  <c r="O11" i="3" s="1"/>
  <c r="M12" i="3"/>
  <c r="O12" i="3" s="1"/>
  <c r="M13" i="3"/>
  <c r="O13" i="3" s="1"/>
  <c r="M14" i="3"/>
  <c r="O14" i="3" s="1"/>
  <c r="M15" i="3"/>
  <c r="N15" i="3" s="1"/>
  <c r="M16" i="3"/>
  <c r="N16" i="3" s="1"/>
  <c r="M17" i="3"/>
  <c r="N17" i="3" s="1"/>
  <c r="M18" i="3"/>
  <c r="N18" i="3" s="1"/>
  <c r="M19" i="3"/>
  <c r="N19" i="3" s="1"/>
  <c r="M20" i="3"/>
  <c r="N20" i="3" s="1"/>
  <c r="M21" i="3"/>
  <c r="N21" i="3" s="1"/>
  <c r="M22" i="3"/>
  <c r="N22" i="3" s="1"/>
  <c r="M23" i="3"/>
  <c r="N23" i="3" s="1"/>
  <c r="M24" i="3"/>
  <c r="N24" i="3" s="1"/>
  <c r="M25" i="3"/>
  <c r="N25" i="3" s="1"/>
  <c r="M26" i="3"/>
  <c r="N26" i="3" s="1"/>
  <c r="M27" i="3"/>
  <c r="N27" i="3" s="1"/>
  <c r="M28" i="3"/>
  <c r="N28" i="3" s="1"/>
  <c r="M29" i="3"/>
  <c r="N29" i="3" s="1"/>
  <c r="M30" i="3"/>
  <c r="N30" i="3" s="1"/>
  <c r="M31" i="3"/>
  <c r="N31" i="3" s="1"/>
  <c r="M32" i="3"/>
  <c r="N32" i="3" s="1"/>
  <c r="M33" i="3"/>
  <c r="N33" i="3" s="1"/>
  <c r="M34" i="3"/>
  <c r="N34" i="3" s="1"/>
  <c r="M35" i="3"/>
  <c r="O35" i="3" s="1"/>
  <c r="M36" i="3"/>
  <c r="O36" i="3" s="1"/>
  <c r="O18" i="3" l="1"/>
  <c r="N317" i="3"/>
  <c r="O341" i="3"/>
  <c r="O308" i="3"/>
  <c r="O332" i="3"/>
  <c r="N14" i="3"/>
  <c r="N320" i="3"/>
  <c r="O327" i="3"/>
  <c r="O339" i="3"/>
  <c r="O329" i="3"/>
  <c r="O315" i="3"/>
  <c r="O312" i="3"/>
  <c r="N36" i="3"/>
  <c r="N35" i="3"/>
  <c r="N12" i="3"/>
  <c r="O30" i="3"/>
  <c r="O324" i="3"/>
  <c r="N334" i="3"/>
  <c r="N337" i="3"/>
  <c r="N318" i="3"/>
  <c r="N309" i="3"/>
  <c r="N314" i="3"/>
  <c r="O321" i="3"/>
  <c r="N326" i="3"/>
  <c r="O333" i="3"/>
  <c r="N338" i="3"/>
  <c r="N307" i="3"/>
  <c r="N319" i="3"/>
  <c r="N331" i="3"/>
  <c r="N336" i="3"/>
  <c r="O323" i="3"/>
  <c r="N313" i="3"/>
  <c r="N325" i="3"/>
  <c r="N330" i="3"/>
  <c r="N311" i="3"/>
  <c r="N335" i="3"/>
  <c r="N316" i="3"/>
  <c r="N328" i="3"/>
  <c r="N340" i="3"/>
  <c r="N310" i="3"/>
  <c r="N322" i="3"/>
  <c r="O29" i="3"/>
  <c r="O17" i="3"/>
  <c r="O5" i="3"/>
  <c r="O28" i="3"/>
  <c r="O16" i="3"/>
  <c r="O4" i="3"/>
  <c r="O27" i="3"/>
  <c r="O15" i="3"/>
  <c r="O3" i="3"/>
  <c r="O26" i="3"/>
  <c r="O2" i="3"/>
  <c r="O25" i="3"/>
  <c r="O24" i="3"/>
  <c r="O23" i="3"/>
  <c r="O34" i="3"/>
  <c r="O22" i="3"/>
  <c r="O10" i="3"/>
  <c r="O33" i="3"/>
  <c r="O21" i="3"/>
  <c r="O9" i="3"/>
  <c r="O32" i="3"/>
  <c r="O20" i="3"/>
  <c r="O8" i="3"/>
  <c r="O31" i="3"/>
  <c r="O19" i="3"/>
  <c r="O7" i="3"/>
  <c r="O6" i="3"/>
  <c r="N190" i="3"/>
  <c r="N193" i="3"/>
  <c r="N196" i="3"/>
  <c r="N199" i="3"/>
  <c r="N202" i="3"/>
  <c r="N205" i="3"/>
  <c r="N208" i="3"/>
  <c r="N211" i="3"/>
  <c r="N214" i="3"/>
  <c r="N217" i="3"/>
  <c r="N220" i="3"/>
  <c r="N188" i="3"/>
  <c r="N191" i="3"/>
  <c r="N194" i="3"/>
  <c r="N197" i="3"/>
  <c r="N200" i="3"/>
  <c r="N203" i="3"/>
  <c r="N206" i="3"/>
  <c r="N209" i="3"/>
  <c r="N212" i="3"/>
  <c r="N215" i="3"/>
  <c r="N218" i="3"/>
  <c r="N221" i="3"/>
  <c r="N189" i="3"/>
  <c r="N192" i="3"/>
  <c r="N195" i="3"/>
  <c r="N198" i="3"/>
  <c r="N201" i="3"/>
  <c r="N204" i="3"/>
  <c r="N207" i="3"/>
  <c r="N210" i="3"/>
  <c r="N213" i="3"/>
  <c r="N216" i="3"/>
  <c r="N219" i="3"/>
  <c r="N22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F871293-8256-46E2-9101-8456AAAACC7A}" keepAlive="1" name="Query - Sheet1" description="Connection to the 'Sheet1' query in the workbook." type="5" refreshedVersion="8" background="1" saveData="1">
    <dbPr connection="Provider=Microsoft.Mashup.OleDb.1;Data Source=$Workbook$;Location=Sheet1;Extended Properties=&quot;&quot;" command="SELECT * FROM [Sheet1]"/>
  </connection>
  <connection id="2" xr16:uid="{F04592A9-7819-4150-BACC-063A650FC9D0}" keepAlive="1" name="Query - Sheet1 (2)" description="Connection to the 'Sheet1 (2)' query in the workbook." type="5" refreshedVersion="8" background="1" saveData="1">
    <dbPr connection="Provider=Microsoft.Mashup.OleDb.1;Data Source=$Workbook$;Location=&quot;Sheet1 (2)&quot;;Extended Properties=&quot;&quot;" command="SELECT * FROM [Sheet1 (2)]"/>
  </connection>
  <connection id="3" xr16:uid="{04FCAFF4-678B-4BC1-A1DE-3AE0555CB166}" keepAlive="1" name="Query - Sheet1 (3)" description="Connection to the 'Sheet1 (3)' query in the workbook." type="5" refreshedVersion="8" background="1" saveData="1">
    <dbPr connection="Provider=Microsoft.Mashup.OleDb.1;Data Source=$Workbook$;Location=&quot;Sheet1 (3)&quot;;Extended Properties=&quot;&quot;" command="SELECT * FROM [Sheet1 (3)]"/>
  </connection>
  <connection id="4" xr16:uid="{6939BE8B-3C17-42F4-B463-E57B1C160122}" keepAlive="1" name="Query - Sheet1 (4)" description="Connection to the 'Sheet1 (4)' query in the workbook." type="5" refreshedVersion="8" background="1" saveData="1">
    <dbPr connection="Provider=Microsoft.Mashup.OleDb.1;Data Source=$Workbook$;Location=&quot;Sheet1 (4)&quot;;Extended Properties=&quot;&quot;" command="SELECT * FROM [Sheet1 (4)]"/>
  </connection>
  <connection id="5" xr16:uid="{F3D79364-EEBE-4DCF-A26F-6E6376D0A55A}" keepAlive="1" name="Query - Sheet1 (5)" description="Connection to the 'Sheet1 (5)' query in the workbook." type="5" refreshedVersion="8" background="1" saveData="1">
    <dbPr connection="Provider=Microsoft.Mashup.OleDb.1;Data Source=$Workbook$;Location=&quot;Sheet1 (5)&quot;;Extended Properties=&quot;&quot;" command="SELECT * FROM [Sheet1 (5)]"/>
  </connection>
  <connection id="6" xr16:uid="{D8EA2811-4305-49CC-AD75-DD7298328248}" keepAlive="1" name="Query - Sheet1 (6)" description="Connection to the 'Sheet1 (6)' query in the workbook." type="5" refreshedVersion="8" background="1" saveData="1">
    <dbPr connection="Provider=Microsoft.Mashup.OleDb.1;Data Source=$Workbook$;Location=&quot;Sheet1 (6)&quot;;Extended Properties=&quot;&quot;" command="SELECT * FROM [Sheet1 (6)]"/>
  </connection>
</connections>
</file>

<file path=xl/sharedStrings.xml><?xml version="1.0" encoding="utf-8"?>
<sst xmlns="http://schemas.openxmlformats.org/spreadsheetml/2006/main" count="1277" uniqueCount="142">
  <si>
    <t>Column1</t>
  </si>
  <si>
    <t>Full_Name</t>
  </si>
  <si>
    <t>Age</t>
  </si>
  <si>
    <t>Gender</t>
  </si>
  <si>
    <t>Membership_Type</t>
  </si>
  <si>
    <t>Start_Date</t>
  </si>
  <si>
    <t>End_Date</t>
  </si>
  <si>
    <t>Monthly_Fee</t>
  </si>
  <si>
    <t>Attendance</t>
  </si>
  <si>
    <t>City</t>
  </si>
  <si>
    <t>Referred_By</t>
  </si>
  <si>
    <t>M001</t>
  </si>
  <si>
    <t>Anay Shanker</t>
  </si>
  <si>
    <t>Male</t>
  </si>
  <si>
    <t>Basic</t>
  </si>
  <si>
    <t>Bengaluru</t>
  </si>
  <si>
    <t>Hiran Shan</t>
  </si>
  <si>
    <t>M002</t>
  </si>
  <si>
    <t>Parinaaz Shanker</t>
  </si>
  <si>
    <t>Pune</t>
  </si>
  <si>
    <t>Kiara Kakar</t>
  </si>
  <si>
    <t>M003</t>
  </si>
  <si>
    <t>Aniruddh Batra</t>
  </si>
  <si>
    <t>Standard</t>
  </si>
  <si>
    <t>Hyderabad</t>
  </si>
  <si>
    <t>Jhanvi Chaudhary</t>
  </si>
  <si>
    <t>M004</t>
  </si>
  <si>
    <t>Madhup Kapur</t>
  </si>
  <si>
    <t>Female</t>
  </si>
  <si>
    <t>Tara Swaminathan</t>
  </si>
  <si>
    <t>M005</t>
  </si>
  <si>
    <t>Rasha Kakar</t>
  </si>
  <si>
    <t>Family</t>
  </si>
  <si>
    <t>Madhav Singh</t>
  </si>
  <si>
    <t>M006</t>
  </si>
  <si>
    <t>Ehsaan Batra</t>
  </si>
  <si>
    <t>Mumbai</t>
  </si>
  <si>
    <t>Shray Ramakrishnan</t>
  </si>
  <si>
    <t>M007</t>
  </si>
  <si>
    <t>Zara Bains</t>
  </si>
  <si>
    <t>M008</t>
  </si>
  <si>
    <t>Uthkarsh Baral</t>
  </si>
  <si>
    <t>Premium</t>
  </si>
  <si>
    <t>Kolkata</t>
  </si>
  <si>
    <t>M009</t>
  </si>
  <si>
    <t>Kashvi Char</t>
  </si>
  <si>
    <t>Nitara Comar</t>
  </si>
  <si>
    <t>M010</t>
  </si>
  <si>
    <t>Dhanush Varma</t>
  </si>
  <si>
    <t>Ranbir Karan</t>
  </si>
  <si>
    <t>M011</t>
  </si>
  <si>
    <t>Ishaan Goyal</t>
  </si>
  <si>
    <t>Rati Sanghvi</t>
  </si>
  <si>
    <t>M012</t>
  </si>
  <si>
    <t>Mahika Ravi</t>
  </si>
  <si>
    <t>Ishaan Kashyap</t>
  </si>
  <si>
    <t>M013</t>
  </si>
  <si>
    <t>Purab Reddy</t>
  </si>
  <si>
    <t>M014</t>
  </si>
  <si>
    <t>Tiya Soni</t>
  </si>
  <si>
    <t>M015</t>
  </si>
  <si>
    <t>Zara Dugar</t>
  </si>
  <si>
    <t>M016</t>
  </si>
  <si>
    <t>Lakshit Mander</t>
  </si>
  <si>
    <t>M017</t>
  </si>
  <si>
    <t>Neysa Krish</t>
  </si>
  <si>
    <t>M018</t>
  </si>
  <si>
    <t>Prerak Boase</t>
  </si>
  <si>
    <t>Delhi</t>
  </si>
  <si>
    <t>M019</t>
  </si>
  <si>
    <t>Siya Master</t>
  </si>
  <si>
    <t>M020</t>
  </si>
  <si>
    <t>Madhup Biswas</t>
  </si>
  <si>
    <t>Tanya Bajwa</t>
  </si>
  <si>
    <t>M021</t>
  </si>
  <si>
    <t>Indrans Ratti</t>
  </si>
  <si>
    <t>M022</t>
  </si>
  <si>
    <t>Kimaya Balay</t>
  </si>
  <si>
    <t>M023</t>
  </si>
  <si>
    <t>Eva Dass</t>
  </si>
  <si>
    <t>M024</t>
  </si>
  <si>
    <t>Pihu Wali</t>
  </si>
  <si>
    <t>M025</t>
  </si>
  <si>
    <t>Tiya Rege</t>
  </si>
  <si>
    <t>Adira Brar</t>
  </si>
  <si>
    <t>M026</t>
  </si>
  <si>
    <t>Aarav Sen</t>
  </si>
  <si>
    <t>M027</t>
  </si>
  <si>
    <t>Dishani Bera</t>
  </si>
  <si>
    <t>M028</t>
  </si>
  <si>
    <t>Indrans Grover</t>
  </si>
  <si>
    <t>M029</t>
  </si>
  <si>
    <t>Kismat Edwin</t>
  </si>
  <si>
    <t>M030</t>
  </si>
  <si>
    <t>Taran Vyas</t>
  </si>
  <si>
    <t>Nakul Balakrishnan</t>
  </si>
  <si>
    <t>M031</t>
  </si>
  <si>
    <t>Jiya Baral</t>
  </si>
  <si>
    <t>Darshit Sidhu</t>
  </si>
  <si>
    <t>M032</t>
  </si>
  <si>
    <t>Gokul Sahni</t>
  </si>
  <si>
    <t>M033</t>
  </si>
  <si>
    <t>Prerak Lalla</t>
  </si>
  <si>
    <t>M034</t>
  </si>
  <si>
    <t>Hrishita Shroff</t>
  </si>
  <si>
    <t>Riya Dugal</t>
  </si>
  <si>
    <t>M035</t>
  </si>
  <si>
    <t>Oorja Sachar</t>
  </si>
  <si>
    <t xml:space="preserve">*Note: This is the original table loaded from the dataset provided in the assignment question pdf. The answers of all the questions are done below* </t>
  </si>
  <si>
    <t>Question1- Membership Duration in Months</t>
  </si>
  <si>
    <t>Membership_Duration_Months</t>
  </si>
  <si>
    <t>Question2- Membership Duration in Months</t>
  </si>
  <si>
    <t>Referred</t>
  </si>
  <si>
    <t>Row Labels</t>
  </si>
  <si>
    <t>No</t>
  </si>
  <si>
    <t>Yes</t>
  </si>
  <si>
    <t>Grand Total</t>
  </si>
  <si>
    <t>Average of Monthly_Fee</t>
  </si>
  <si>
    <r>
      <rPr>
        <sz val="12"/>
        <color theme="1"/>
        <rFont val="Calibri"/>
        <family val="2"/>
        <scheme val="minor"/>
      </rPr>
      <t xml:space="preserve">Pivot Table to compare </t>
    </r>
    <r>
      <rPr>
        <b/>
        <sz val="12"/>
        <color theme="1"/>
        <rFont val="Calibri"/>
        <family val="2"/>
        <scheme val="minor"/>
      </rPr>
      <t>average Monthly_Fee</t>
    </r>
    <r>
      <rPr>
        <sz val="12"/>
        <color theme="1"/>
        <rFont val="Calibri"/>
        <family val="2"/>
        <scheme val="minor"/>
      </rPr>
      <t xml:space="preserve"> for </t>
    </r>
    <r>
      <rPr>
        <b/>
        <sz val="12"/>
        <color theme="1"/>
        <rFont val="Calibri"/>
        <family val="2"/>
        <scheme val="minor"/>
      </rPr>
      <t>referred</t>
    </r>
    <r>
      <rPr>
        <sz val="12"/>
        <color theme="1"/>
        <rFont val="Calibri"/>
        <family val="2"/>
        <scheme val="minor"/>
      </rPr>
      <t xml:space="preserve"> vs. </t>
    </r>
    <r>
      <rPr>
        <b/>
        <sz val="12"/>
        <color theme="1"/>
        <rFont val="Calibri"/>
        <family val="2"/>
        <scheme val="minor"/>
      </rPr>
      <t>non-referred members.</t>
    </r>
  </si>
  <si>
    <t>Question3- Revenue Calculation</t>
  </si>
  <si>
    <t>Total_Revenue</t>
  </si>
  <si>
    <t>Sum of Total_Revenue</t>
  </si>
  <si>
    <t>Shows total revenue for each membership plan.</t>
  </si>
  <si>
    <t>Displays total revenue for each city.</t>
  </si>
  <si>
    <t>Low_Engagement_Flag</t>
  </si>
  <si>
    <r>
      <t xml:space="preserve">identified long-term but inactive members by 
highlighting those with </t>
    </r>
    <r>
      <rPr>
        <b/>
        <sz val="12"/>
        <color theme="1"/>
        <rFont val="Calibri"/>
        <family val="2"/>
        <scheme val="minor"/>
      </rPr>
      <t xml:space="preserve">attendance less than 
8 </t>
    </r>
    <r>
      <rPr>
        <sz val="12"/>
        <color theme="1"/>
        <rFont val="Calibri"/>
        <family val="2"/>
        <scheme val="minor"/>
      </rPr>
      <t xml:space="preserve">and </t>
    </r>
    <r>
      <rPr>
        <b/>
        <sz val="12"/>
        <color theme="1"/>
        <rFont val="Calibri"/>
        <family val="2"/>
        <scheme val="minor"/>
      </rPr>
      <t xml:space="preserve">membership duration of 6 months or more. </t>
    </r>
    <r>
      <rPr>
        <sz val="12"/>
        <color theme="1"/>
        <rFont val="Calibri"/>
        <family val="2"/>
        <scheme val="minor"/>
      </rPr>
      <t xml:space="preserve">
You used a formula to flag such members as </t>
    </r>
    <r>
      <rPr>
        <b/>
        <sz val="12"/>
        <color theme="1"/>
        <rFont val="Calibri"/>
        <family val="2"/>
        <scheme val="minor"/>
      </rPr>
      <t xml:space="preserve">"Low Engagement" </t>
    </r>
    <r>
      <rPr>
        <sz val="12"/>
        <color theme="1"/>
        <rFont val="Calibri"/>
        <family val="2"/>
        <scheme val="minor"/>
      </rPr>
      <t xml:space="preserve">
using conditional logic.</t>
    </r>
  </si>
  <si>
    <t>Question4- Identify Low Engagement Members</t>
  </si>
  <si>
    <t>Question5- Segment Profitability Dashboard</t>
  </si>
  <si>
    <t>Avg Revenue/Member</t>
  </si>
  <si>
    <t>Segment Revenue</t>
  </si>
  <si>
    <t>Total Revenue by City, Membership Type &amp; Referral</t>
  </si>
  <si>
    <t>Average Revenue per Member by Segment</t>
  </si>
  <si>
    <r>
      <rPr>
        <b/>
        <sz val="12"/>
        <color theme="1"/>
        <rFont val="Calibri"/>
        <family val="2"/>
        <scheme val="minor"/>
      </rPr>
      <t xml:space="preserve">Most Profitable City + Membership Type + Referral Combinations: 
</t>
    </r>
    <r>
      <rPr>
        <sz val="14"/>
        <color theme="1"/>
        <rFont val="Calibri"/>
        <family val="2"/>
        <scheme val="minor"/>
      </rPr>
      <t>The highest revenue-generating combination is classified as the 
Premium Membership Referred Members combination in Mumbai, with 
Kolkata being another possible contender in the Premium Market, 
though it lacks the required referral base to match the performance of Mumbai.</t>
    </r>
    <r>
      <rPr>
        <b/>
        <sz val="14"/>
        <color theme="1"/>
        <rFont val="Calibri"/>
        <family val="2"/>
        <scheme val="minor"/>
      </rPr>
      <t xml:space="preserve">
</t>
    </r>
    <r>
      <rPr>
        <b/>
        <sz val="12"/>
        <color theme="1"/>
        <rFont val="Calibri"/>
        <family val="2"/>
        <scheme val="minor"/>
      </rPr>
      <t xml:space="preserve">
Average Revenue per Member:
</t>
    </r>
    <r>
      <rPr>
        <sz val="14"/>
        <color theme="1"/>
        <rFont val="Calibri"/>
        <family val="2"/>
        <scheme val="minor"/>
      </rPr>
      <t>The Premium Membership segment earns the highest average revenue 
per member in Mumbai (₹1,800) and shows good potential in Kolkata, 
while the cities with Basic Membership and Non-referred Members, 
such as Delhi and Pune, have a very low average revenue.</t>
    </r>
    <r>
      <rPr>
        <b/>
        <sz val="12"/>
        <color theme="1"/>
        <rFont val="Calibri"/>
        <family val="2"/>
        <scheme val="minor"/>
      </rPr>
      <t xml:space="preserve">
Area of Interest for Marketing or Referral Programs:
</t>
    </r>
    <r>
      <rPr>
        <sz val="14"/>
        <color theme="1"/>
        <rFont val="Calibri"/>
        <family val="2"/>
        <scheme val="minor"/>
      </rPr>
      <t>PowerFit has to increase referrals in Mumbai for Premium Membership 
since it is the most profitable combination. The other cities 
strategically positioned in referral marketing efforts should be 
Kolkata, Bengaluru, and Hyderabad to increase engagement and profitability, 
especially in the Premium Membership segments. Cities that are more 
subdued in engagement, such as Delhi, would thereby be the gateway for referrals.</t>
    </r>
  </si>
  <si>
    <t>Question6- Segment Profitability Dashboard</t>
  </si>
  <si>
    <t>Count of Full_Name</t>
  </si>
  <si>
    <t>Age_Group</t>
  </si>
  <si>
    <t>Adult</t>
  </si>
  <si>
    <t>Senior</t>
  </si>
  <si>
    <t>Youth</t>
  </si>
  <si>
    <t>Age Group</t>
  </si>
  <si>
    <t>Gender-wise Count of Members per City</t>
  </si>
  <si>
    <t>Age Distribution across Membership Types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</si>
</sst>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sz val="20"/>
      <color theme="1"/>
      <name val="Calibri"/>
      <family val="2"/>
      <scheme val="minor"/>
    </font>
    <font>
      <sz val="14"/>
      <color theme="1"/>
      <name val="Calibri"/>
      <family val="2"/>
      <scheme val="minor"/>
    </font>
    <font>
      <b/>
      <sz val="14"/>
      <color theme="1"/>
      <name val="Calibri"/>
      <family val="2"/>
      <scheme val="minor"/>
    </font>
    <font>
      <sz val="12"/>
      <color theme="1"/>
      <name val="Calibri"/>
      <family val="2"/>
      <scheme val="minor"/>
    </font>
    <font>
      <b/>
      <sz val="12"/>
      <color theme="1"/>
      <name val="Calibri"/>
      <family val="2"/>
      <scheme val="minor"/>
    </font>
  </fonts>
  <fills count="11">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3"/>
        <bgColor indexed="64"/>
      </patternFill>
    </fill>
    <fill>
      <patternFill patternType="solid">
        <fgColor theme="4" tint="0.39997558519241921"/>
        <bgColor indexed="64"/>
      </patternFill>
    </fill>
    <fill>
      <patternFill patternType="solid">
        <fgColor theme="2"/>
        <bgColor indexed="64"/>
      </patternFill>
    </fill>
    <fill>
      <patternFill patternType="solid">
        <fgColor theme="5" tint="0.59999389629810485"/>
        <bgColor indexed="64"/>
      </patternFill>
    </fill>
  </fills>
  <borders count="3">
    <border>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26">
    <xf numFmtId="0" fontId="0" fillId="0" borderId="0" xfId="0"/>
    <xf numFmtId="0" fontId="1" fillId="2" borderId="1" xfId="0" applyFont="1" applyFill="1" applyBorder="1"/>
    <xf numFmtId="0" fontId="1" fillId="2" borderId="2" xfId="0" applyFont="1" applyFill="1" applyBorder="1"/>
    <xf numFmtId="0" fontId="0" fillId="3" borderId="1" xfId="0" applyFill="1" applyBorder="1"/>
    <xf numFmtId="0" fontId="0" fillId="0" borderId="1" xfId="0" applyBorder="1"/>
    <xf numFmtId="0" fontId="0" fillId="4" borderId="0" xfId="0" applyFill="1"/>
    <xf numFmtId="0" fontId="0" fillId="0" borderId="0" xfId="0" pivotButton="1"/>
    <xf numFmtId="0" fontId="0" fillId="0" borderId="0" xfId="0" applyAlignment="1">
      <alignment horizontal="left"/>
    </xf>
    <xf numFmtId="0" fontId="0" fillId="3" borderId="2" xfId="0" applyFill="1" applyBorder="1"/>
    <xf numFmtId="0" fontId="0" fillId="0" borderId="2" xfId="0" applyBorder="1"/>
    <xf numFmtId="0" fontId="0" fillId="0" borderId="0" xfId="0" applyAlignment="1">
      <alignment horizontal="left" indent="1"/>
    </xf>
    <xf numFmtId="0" fontId="0" fillId="0" borderId="0" xfId="0" applyAlignment="1">
      <alignment horizontal="left" indent="2"/>
    </xf>
    <xf numFmtId="0" fontId="0" fillId="0" borderId="0" xfId="0" applyAlignment="1">
      <alignment horizontal="center" vertical="center"/>
    </xf>
    <xf numFmtId="0" fontId="2" fillId="4" borderId="0" xfId="0" applyFont="1" applyFill="1"/>
    <xf numFmtId="0" fontId="5" fillId="4" borderId="0" xfId="0" applyFont="1" applyFill="1" applyAlignment="1">
      <alignment horizontal="center" vertical="center"/>
    </xf>
    <xf numFmtId="0" fontId="0" fillId="4" borderId="0" xfId="0" applyFill="1" applyAlignment="1">
      <alignment horizontal="center" vertical="center"/>
    </xf>
    <xf numFmtId="0" fontId="5" fillId="4" borderId="0" xfId="0" applyFont="1" applyFill="1" applyAlignment="1">
      <alignment horizontal="center" vertical="center" wrapText="1"/>
    </xf>
    <xf numFmtId="0" fontId="0" fillId="5" borderId="0" xfId="0" applyFill="1" applyAlignment="1">
      <alignment horizontal="center" vertical="center"/>
    </xf>
    <xf numFmtId="0" fontId="0" fillId="6" borderId="0" xfId="0" applyFill="1"/>
    <xf numFmtId="0" fontId="0" fillId="7" borderId="0" xfId="0" applyFill="1"/>
    <xf numFmtId="0" fontId="0" fillId="8" borderId="0" xfId="0" applyFill="1"/>
    <xf numFmtId="0" fontId="2" fillId="8" borderId="0" xfId="0" applyFont="1" applyFill="1"/>
    <xf numFmtId="0" fontId="0" fillId="9" borderId="0" xfId="0" applyFill="1"/>
    <xf numFmtId="0" fontId="5" fillId="10" borderId="0" xfId="0" applyFont="1" applyFill="1" applyAlignment="1">
      <alignment horizontal="center" vertical="center" wrapText="1"/>
    </xf>
    <xf numFmtId="0" fontId="3" fillId="10" borderId="0" xfId="0" applyFont="1" applyFill="1" applyAlignment="1">
      <alignment horizontal="center" vertical="center"/>
    </xf>
    <xf numFmtId="0" fontId="0" fillId="10" borderId="0" xfId="0" applyFill="1" applyAlignment="1">
      <alignment horizontal="center" vertical="center"/>
    </xf>
  </cellXfs>
  <cellStyles count="1">
    <cellStyle name="Normal" xfId="0" builtinId="0"/>
  </cellStyles>
  <dxfs count="60">
    <dxf>
      <numFmt numFmtId="0" formatCode="General"/>
      <fill>
        <patternFill patternType="solid">
          <fgColor indexed="64"/>
          <bgColor theme="2"/>
        </patternFill>
      </fill>
    </dxf>
    <dxf>
      <numFmt numFmtId="0" formatCode="General"/>
      <fill>
        <patternFill patternType="solid">
          <fgColor indexed="64"/>
          <bgColor theme="6" tint="0.39997558519241921"/>
        </patternFill>
      </fill>
    </dxf>
    <dxf>
      <numFmt numFmtId="0" formatCode="General"/>
      <fill>
        <patternFill patternType="solid">
          <fgColor indexed="64"/>
          <bgColor theme="6" tint="0.39997558519241921"/>
        </patternFill>
      </fill>
    </dxf>
    <dxf>
      <numFmt numFmtId="0" formatCode="General"/>
      <fill>
        <patternFill patternType="solid">
          <fgColor indexed="64"/>
          <bgColor theme="2"/>
        </patternFill>
      </fill>
    </dxf>
    <dxf>
      <numFmt numFmtId="0" formatCode="General"/>
      <fill>
        <patternFill patternType="solid">
          <fgColor indexed="64"/>
          <bgColor theme="2"/>
        </patternFill>
      </fill>
    </dxf>
    <dxf>
      <numFmt numFmtId="0" formatCode="General"/>
      <fill>
        <patternFill patternType="solid">
          <fgColor indexed="64"/>
          <bgColor theme="2"/>
        </patternFill>
      </fill>
    </dxf>
    <dxf>
      <numFmt numFmtId="0" formatCode="General"/>
      <fill>
        <patternFill patternType="solid">
          <fgColor indexed="64"/>
          <bgColor theme="2"/>
        </patternFill>
      </fill>
    </dxf>
    <dxf>
      <fill>
        <patternFill patternType="solid">
          <fgColor indexed="64"/>
          <bgColor theme="2"/>
        </patternFill>
      </fill>
    </dxf>
    <dxf>
      <fill>
        <patternFill patternType="solid">
          <fgColor indexed="64"/>
          <bgColor theme="2"/>
        </patternFill>
      </fill>
    </dxf>
    <dxf>
      <fill>
        <patternFill patternType="solid">
          <fgColor indexed="64"/>
          <bgColor theme="2"/>
        </patternFill>
      </fill>
    </dxf>
    <dxf>
      <fill>
        <patternFill patternType="solid">
          <fgColor indexed="64"/>
          <bgColor theme="2"/>
        </patternFill>
      </fill>
    </dxf>
    <dxf>
      <numFmt numFmtId="0" formatCode="General"/>
      <fill>
        <patternFill patternType="solid">
          <fgColor indexed="64"/>
          <bgColor theme="2"/>
        </patternFill>
      </fill>
    </dxf>
    <dxf>
      <numFmt numFmtId="0" formatCode="General"/>
      <fill>
        <patternFill patternType="solid">
          <fgColor indexed="64"/>
          <bgColor theme="2"/>
        </patternFill>
      </fill>
    </dxf>
    <dxf>
      <fill>
        <patternFill patternType="solid">
          <fgColor indexed="64"/>
          <bgColor theme="2"/>
        </patternFill>
      </fill>
    </dxf>
    <dxf>
      <numFmt numFmtId="0" formatCode="General"/>
      <fill>
        <patternFill patternType="solid">
          <fgColor indexed="64"/>
          <bgColor theme="6" tint="0.39997558519241921"/>
        </patternFill>
      </fill>
    </dxf>
    <dxf>
      <numFmt numFmtId="0" formatCode="General"/>
      <fill>
        <patternFill patternType="solid">
          <fgColor indexed="64"/>
          <bgColor theme="6" tint="0.39997558519241921"/>
        </patternFill>
      </fill>
    </dxf>
    <dxf>
      <numFmt numFmtId="0" formatCode="General"/>
      <fill>
        <patternFill patternType="solid">
          <fgColor indexed="64"/>
          <bgColor theme="6" tint="0.39997558519241921"/>
        </patternFill>
      </fill>
    </dxf>
    <dxf>
      <numFmt numFmtId="0" formatCode="General"/>
      <fill>
        <patternFill patternType="solid">
          <fgColor indexed="64"/>
          <bgColor theme="6" tint="0.39997558519241921"/>
        </patternFill>
      </fill>
    </dxf>
    <dxf>
      <numFmt numFmtId="0" formatCode="General"/>
      <fill>
        <patternFill patternType="solid">
          <fgColor indexed="64"/>
          <bgColor theme="6" tint="0.39997558519241921"/>
        </patternFill>
      </fill>
    </dxf>
    <dxf>
      <numFmt numFmtId="0" formatCode="General"/>
      <fill>
        <patternFill patternType="solid">
          <fgColor indexed="64"/>
          <bgColor theme="6" tint="0.39997558519241921"/>
        </patternFill>
      </fill>
    </dxf>
    <dxf>
      <numFmt numFmtId="0" formatCode="General"/>
      <fill>
        <patternFill patternType="solid">
          <fgColor indexed="64"/>
          <bgColor theme="6" tint="0.39997558519241921"/>
        </patternFill>
      </fill>
    </dxf>
    <dxf>
      <fill>
        <patternFill patternType="solid">
          <fgColor indexed="64"/>
          <bgColor theme="6" tint="0.39997558519241921"/>
        </patternFill>
      </fill>
    </dxf>
    <dxf>
      <fill>
        <patternFill patternType="solid">
          <fgColor indexed="64"/>
          <bgColor theme="6" tint="0.39997558519241921"/>
        </patternFill>
      </fill>
    </dxf>
    <dxf>
      <fill>
        <patternFill patternType="solid">
          <fgColor indexed="64"/>
          <bgColor theme="6" tint="0.39997558519241921"/>
        </patternFill>
      </fill>
    </dxf>
    <dxf>
      <fill>
        <patternFill patternType="solid">
          <fgColor indexed="64"/>
          <bgColor theme="6" tint="0.39997558519241921"/>
        </patternFill>
      </fill>
    </dxf>
    <dxf>
      <numFmt numFmtId="0" formatCode="General"/>
      <fill>
        <patternFill patternType="solid">
          <fgColor indexed="64"/>
          <bgColor theme="6" tint="0.39997558519241921"/>
        </patternFill>
      </fill>
    </dxf>
    <dxf>
      <numFmt numFmtId="0" formatCode="General"/>
      <fill>
        <patternFill patternType="solid">
          <fgColor indexed="64"/>
          <bgColor theme="6" tint="0.39997558519241921"/>
        </patternFill>
      </fill>
    </dxf>
    <dxf>
      <fill>
        <patternFill patternType="solid">
          <fgColor indexed="64"/>
          <bgColor theme="6" tint="0.39997558519241921"/>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pivotCacheDefinition" Target="pivotCache/pivotCacheDefinition2.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3.xml"/><Relationship Id="rId9" Type="http://schemas.openxmlformats.org/officeDocument/2006/relationships/connections" Target="connections.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[Fitness Club Advanced Excel Analysis - Excel Assignment 3.xlsx]Fitness Club Analysis!PivotTable5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t>Revenue Analysis by Membership Type, Referral Status, and City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'Fitness Club Analysis'!$B$239</c:f>
              <c:strCache>
                <c:ptCount val="1"/>
                <c:pt idx="0">
                  <c:v>Total</c:v>
                </c:pt>
              </c:strCache>
            </c:strRef>
          </c:tx>
          <c:spPr>
            <a:solidFill>
              <a:schemeClr val="accent1"/>
            </a:solidFill>
            <a:ln>
              <a:noFill/>
            </a:ln>
            <a:effectLst/>
          </c:spPr>
          <c:invertIfNegative val="0"/>
          <c:cat>
            <c:multiLvlStrRef>
              <c:f>'Fitness Club Analysis'!$A$240:$A$247</c:f>
              <c:multiLvlStrCache>
                <c:ptCount val="3"/>
                <c:lvl>
                  <c:pt idx="0">
                    <c:v>No</c:v>
                  </c:pt>
                  <c:pt idx="1">
                    <c:v>No</c:v>
                  </c:pt>
                  <c:pt idx="2">
                    <c:v>No</c:v>
                  </c:pt>
                </c:lvl>
                <c:lvl>
                  <c:pt idx="0">
                    <c:v>Family</c:v>
                  </c:pt>
                  <c:pt idx="1">
                    <c:v>Premium</c:v>
                  </c:pt>
                  <c:pt idx="2">
                    <c:v>Standard</c:v>
                  </c:pt>
                </c:lvl>
                <c:lvl>
                  <c:pt idx="0">
                    <c:v>Delhi</c:v>
                  </c:pt>
                </c:lvl>
              </c:multiLvlStrCache>
            </c:multiLvlStrRef>
          </c:cat>
          <c:val>
            <c:numRef>
              <c:f>'Fitness Club Analysis'!$B$240:$B$247</c:f>
              <c:numCache>
                <c:formatCode>General</c:formatCode>
                <c:ptCount val="3"/>
                <c:pt idx="0">
                  <c:v>35000</c:v>
                </c:pt>
                <c:pt idx="1">
                  <c:v>0</c:v>
                </c:pt>
                <c:pt idx="2">
                  <c:v>0</c:v>
                </c:pt>
              </c:numCache>
            </c:numRef>
          </c:val>
          <c:extLst>
            <c:ext xmlns:c16="http://schemas.microsoft.com/office/drawing/2014/chart" uri="{C3380CC4-5D6E-409C-BE32-E72D297353CC}">
              <c16:uniqueId val="{00000000-2704-484D-A20C-F00982097DBB}"/>
            </c:ext>
          </c:extLst>
        </c:ser>
        <c:dLbls>
          <c:showLegendKey val="0"/>
          <c:showVal val="0"/>
          <c:showCatName val="0"/>
          <c:showSerName val="0"/>
          <c:showPercent val="0"/>
          <c:showBubbleSize val="0"/>
        </c:dLbls>
        <c:gapWidth val="219"/>
        <c:overlap val="-27"/>
        <c:axId val="414126384"/>
        <c:axId val="414123984"/>
      </c:barChart>
      <c:catAx>
        <c:axId val="414126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123984"/>
        <c:crosses val="autoZero"/>
        <c:auto val="1"/>
        <c:lblAlgn val="ctr"/>
        <c:lblOffset val="100"/>
        <c:noMultiLvlLbl val="0"/>
      </c:catAx>
      <c:valAx>
        <c:axId val="414123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126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865149</xdr:colOff>
      <xdr:row>235</xdr:row>
      <xdr:rowOff>16728</xdr:rowOff>
    </xdr:from>
    <xdr:to>
      <xdr:col>6</xdr:col>
      <xdr:colOff>166339</xdr:colOff>
      <xdr:row>245</xdr:row>
      <xdr:rowOff>74341</xdr:rowOff>
    </xdr:to>
    <mc:AlternateContent xmlns:mc="http://schemas.openxmlformats.org/markup-compatibility/2006" xmlns:a14="http://schemas.microsoft.com/office/drawing/2010/main">
      <mc:Choice Requires="a14">
        <xdr:graphicFrame macro="">
          <xdr:nvGraphicFramePr>
            <xdr:cNvPr id="3" name="Membership_Type">
              <a:extLst>
                <a:ext uri="{FF2B5EF4-FFF2-40B4-BE49-F238E27FC236}">
                  <a16:creationId xmlns:a16="http://schemas.microsoft.com/office/drawing/2014/main" id="{795D7A3E-4DAD-AFD2-4AD1-0E43CE1977D5}"/>
                </a:ext>
              </a:extLst>
            </xdr:cNvPr>
            <xdr:cNvGraphicFramePr/>
          </xdr:nvGraphicFramePr>
          <xdr:xfrm>
            <a:off x="0" y="0"/>
            <a:ext cx="0" cy="0"/>
          </xdr:xfrm>
          <a:graphic>
            <a:graphicData uri="http://schemas.microsoft.com/office/drawing/2010/slicer">
              <sle:slicer xmlns:sle="http://schemas.microsoft.com/office/drawing/2010/slicer" name="Membership_Type"/>
            </a:graphicData>
          </a:graphic>
        </xdr:graphicFrame>
      </mc:Choice>
      <mc:Fallback xmlns="">
        <xdr:sp macro="" textlink="">
          <xdr:nvSpPr>
            <xdr:cNvPr id="0" name=""/>
            <xdr:cNvSpPr>
              <a:spLocks noTextEdit="1"/>
            </xdr:cNvSpPr>
          </xdr:nvSpPr>
          <xdr:spPr>
            <a:xfrm>
              <a:off x="5269881" y="44389289"/>
              <a:ext cx="1828800" cy="1916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1219757</xdr:colOff>
      <xdr:row>235</xdr:row>
      <xdr:rowOff>13569</xdr:rowOff>
    </xdr:from>
    <xdr:to>
      <xdr:col>9</xdr:col>
      <xdr:colOff>725386</xdr:colOff>
      <xdr:row>245</xdr:row>
      <xdr:rowOff>102220</xdr:rowOff>
    </xdr:to>
    <mc:AlternateContent xmlns:mc="http://schemas.openxmlformats.org/markup-compatibility/2006" xmlns:a14="http://schemas.microsoft.com/office/drawing/2010/main">
      <mc:Choice Requires="a14">
        <xdr:graphicFrame macro="">
          <xdr:nvGraphicFramePr>
            <xdr:cNvPr id="4" name="City">
              <a:extLst>
                <a:ext uri="{FF2B5EF4-FFF2-40B4-BE49-F238E27FC236}">
                  <a16:creationId xmlns:a16="http://schemas.microsoft.com/office/drawing/2014/main" id="{779E36BD-D7E8-529B-B14B-9894B59328EE}"/>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9536708" y="44386130"/>
              <a:ext cx="1828800" cy="19471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468537</xdr:colOff>
      <xdr:row>235</xdr:row>
      <xdr:rowOff>10410</xdr:rowOff>
    </xdr:from>
    <xdr:to>
      <xdr:col>7</xdr:col>
      <xdr:colOff>912727</xdr:colOff>
      <xdr:row>245</xdr:row>
      <xdr:rowOff>111512</xdr:rowOff>
    </xdr:to>
    <mc:AlternateContent xmlns:mc="http://schemas.openxmlformats.org/markup-compatibility/2006" xmlns:a14="http://schemas.microsoft.com/office/drawing/2010/main">
      <mc:Choice Requires="a14">
        <xdr:graphicFrame macro="">
          <xdr:nvGraphicFramePr>
            <xdr:cNvPr id="5" name="Referred">
              <a:extLst>
                <a:ext uri="{FF2B5EF4-FFF2-40B4-BE49-F238E27FC236}">
                  <a16:creationId xmlns:a16="http://schemas.microsoft.com/office/drawing/2014/main" id="{D65C9A18-AE8C-6BB9-64E6-3DB418BF4D4E}"/>
                </a:ext>
              </a:extLst>
            </xdr:cNvPr>
            <xdr:cNvGraphicFramePr/>
          </xdr:nvGraphicFramePr>
          <xdr:xfrm>
            <a:off x="0" y="0"/>
            <a:ext cx="0" cy="0"/>
          </xdr:xfrm>
          <a:graphic>
            <a:graphicData uri="http://schemas.microsoft.com/office/drawing/2010/slicer">
              <sle:slicer xmlns:sle="http://schemas.microsoft.com/office/drawing/2010/slicer" name="Referred"/>
            </a:graphicData>
          </a:graphic>
        </xdr:graphicFrame>
      </mc:Choice>
      <mc:Fallback xmlns="">
        <xdr:sp macro="" textlink="">
          <xdr:nvSpPr>
            <xdr:cNvPr id="0" name=""/>
            <xdr:cNvSpPr>
              <a:spLocks noTextEdit="1"/>
            </xdr:cNvSpPr>
          </xdr:nvSpPr>
          <xdr:spPr>
            <a:xfrm>
              <a:off x="7400878" y="44382971"/>
              <a:ext cx="1828800" cy="19596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260195</xdr:colOff>
      <xdr:row>246</xdr:row>
      <xdr:rowOff>119874</xdr:rowOff>
    </xdr:from>
    <xdr:to>
      <xdr:col>11</xdr:col>
      <xdr:colOff>882805</xdr:colOff>
      <xdr:row>271</xdr:row>
      <xdr:rowOff>65048</xdr:rowOff>
    </xdr:to>
    <xdr:graphicFrame macro="">
      <xdr:nvGraphicFramePr>
        <xdr:cNvPr id="6" name="Chart 5">
          <a:extLst>
            <a:ext uri="{FF2B5EF4-FFF2-40B4-BE49-F238E27FC236}">
              <a16:creationId xmlns:a16="http://schemas.microsoft.com/office/drawing/2014/main" id="{08A03BFF-5D0B-C6E4-4AA4-E5C4675769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781.404958564817" createdVersion="8" refreshedVersion="8" minRefreshableVersion="3" recordCount="35" xr:uid="{4BAE80FF-07F1-428D-BC41-F87C0BE0C9B3}">
  <cacheSource type="worksheet">
    <worksheetSource name="Sheet1__25"/>
  </cacheSource>
  <cacheFields count="13">
    <cacheField name="Column1" numFmtId="0">
      <sharedItems/>
    </cacheField>
    <cacheField name="Full_Name" numFmtId="0">
      <sharedItems/>
    </cacheField>
    <cacheField name="Age" numFmtId="0">
      <sharedItems containsSemiMixedTypes="0" containsString="0" containsNumber="1" containsInteger="1" minValue="19" maxValue="59"/>
    </cacheField>
    <cacheField name="Gender" numFmtId="0">
      <sharedItems/>
    </cacheField>
    <cacheField name="Membership_Type" numFmtId="0">
      <sharedItems/>
    </cacheField>
    <cacheField name="Start_Date" numFmtId="0">
      <sharedItems containsSemiMixedTypes="0" containsString="0" containsNumber="1" containsInteger="1" minValue="45065" maxValue="45714"/>
    </cacheField>
    <cacheField name="End_Date" numFmtId="0">
      <sharedItems containsSemiMixedTypes="0" containsString="0" containsNumber="1" containsInteger="1" minValue="45242" maxValue="45745"/>
    </cacheField>
    <cacheField name="Monthly_Fee" numFmtId="0">
      <sharedItems containsSemiMixedTypes="0" containsString="0" containsNumber="1" containsInteger="1" minValue="800" maxValue="2500"/>
    </cacheField>
    <cacheField name="Attendance" numFmtId="0">
      <sharedItems containsSemiMixedTypes="0" containsString="0" containsNumber="1" containsInteger="1" minValue="2" maxValue="30"/>
    </cacheField>
    <cacheField name="City" numFmtId="0">
      <sharedItems/>
    </cacheField>
    <cacheField name="Referred_By" numFmtId="0">
      <sharedItems containsBlank="1"/>
    </cacheField>
    <cacheField name="Referred" numFmtId="0">
      <sharedItems count="2">
        <s v="Yes"/>
        <s v="No"/>
      </sharedItems>
    </cacheField>
    <cacheField name="Membership_Duration_Months" numFmtId="0">
      <sharedItems containsSemiMixedTypes="0" containsString="0" containsNumber="1" containsInteger="1" minValue="0" maxValue="1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781.411581018518" createdVersion="8" refreshedVersion="8" minRefreshableVersion="3" recordCount="35" xr:uid="{01B8FF45-F023-4CAE-A169-9F0B7C20FA9E}">
  <cacheSource type="worksheet">
    <worksheetSource ref="A131:M166" sheet="Fitness Club Analysis"/>
  </cacheSource>
  <cacheFields count="13">
    <cacheField name="Full_Name" numFmtId="0">
      <sharedItems/>
    </cacheField>
    <cacheField name="Age" numFmtId="0">
      <sharedItems containsSemiMixedTypes="0" containsString="0" containsNumber="1" containsInteger="1" minValue="19" maxValue="59"/>
    </cacheField>
    <cacheField name="Gender" numFmtId="0">
      <sharedItems/>
    </cacheField>
    <cacheField name="Membership_Type" numFmtId="0">
      <sharedItems count="4">
        <s v="Basic"/>
        <s v="Standard"/>
        <s v="Family"/>
        <s v="Premium"/>
      </sharedItems>
    </cacheField>
    <cacheField name="Start_Date" numFmtId="0">
      <sharedItems containsSemiMixedTypes="0" containsString="0" containsNumber="1" containsInteger="1" minValue="45065" maxValue="45714"/>
    </cacheField>
    <cacheField name="End_Date" numFmtId="0">
      <sharedItems containsSemiMixedTypes="0" containsString="0" containsNumber="1" containsInteger="1" minValue="45242" maxValue="45745"/>
    </cacheField>
    <cacheField name="Monthly_Fee" numFmtId="0">
      <sharedItems containsSemiMixedTypes="0" containsString="0" containsNumber="1" containsInteger="1" minValue="800" maxValue="2500"/>
    </cacheField>
    <cacheField name="Attendance" numFmtId="0">
      <sharedItems containsSemiMixedTypes="0" containsString="0" containsNumber="1" containsInteger="1" minValue="2" maxValue="30"/>
    </cacheField>
    <cacheField name="City" numFmtId="0">
      <sharedItems count="6">
        <s v="Bengaluru"/>
        <s v="Pune"/>
        <s v="Hyderabad"/>
        <s v="Mumbai"/>
        <s v="Kolkata"/>
        <s v="Delhi"/>
      </sharedItems>
    </cacheField>
    <cacheField name="Referred_By" numFmtId="0">
      <sharedItems containsBlank="1"/>
    </cacheField>
    <cacheField name="Referred" numFmtId="0">
      <sharedItems/>
    </cacheField>
    <cacheField name="Membership_Duration_Months" numFmtId="0">
      <sharedItems containsSemiMixedTypes="0" containsString="0" containsNumber="1" containsInteger="1" minValue="0" maxValue="18"/>
    </cacheField>
    <cacheField name="Total_Revenue" numFmtId="0">
      <sharedItems containsSemiMixedTypes="0" containsString="0" containsNumber="1" containsInteger="1" minValue="0" maxValue="350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781.479702430559" createdVersion="8" refreshedVersion="8" minRefreshableVersion="3" recordCount="35" xr:uid="{31E61996-F473-424D-B58E-0569D3BD8894}">
  <cacheSource type="worksheet">
    <worksheetSource name="Sheet1__2"/>
  </cacheSource>
  <cacheFields count="16">
    <cacheField name="Column1" numFmtId="0">
      <sharedItems/>
    </cacheField>
    <cacheField name="Full_Name" numFmtId="0">
      <sharedItems/>
    </cacheField>
    <cacheField name="Age" numFmtId="0">
      <sharedItems containsSemiMixedTypes="0" containsString="0" containsNumber="1" containsInteger="1" minValue="19" maxValue="59"/>
    </cacheField>
    <cacheField name="Gender" numFmtId="0">
      <sharedItems count="2">
        <s v="Male"/>
        <s v="Female"/>
      </sharedItems>
    </cacheField>
    <cacheField name="Membership_Type" numFmtId="0">
      <sharedItems count="4">
        <s v="Basic"/>
        <s v="Standard"/>
        <s v="Family"/>
        <s v="Premium"/>
      </sharedItems>
    </cacheField>
    <cacheField name="Start_Date" numFmtId="0">
      <sharedItems containsSemiMixedTypes="0" containsString="0" containsNumber="1" containsInteger="1" minValue="45065" maxValue="45714"/>
    </cacheField>
    <cacheField name="End_Date" numFmtId="0">
      <sharedItems containsSemiMixedTypes="0" containsString="0" containsNumber="1" containsInteger="1" minValue="45242" maxValue="45745"/>
    </cacheField>
    <cacheField name="Monthly_Fee" numFmtId="0">
      <sharedItems containsSemiMixedTypes="0" containsString="0" containsNumber="1" containsInteger="1" minValue="800" maxValue="2500"/>
    </cacheField>
    <cacheField name="Attendance" numFmtId="0">
      <sharedItems containsSemiMixedTypes="0" containsString="0" containsNumber="1" containsInteger="1" minValue="2" maxValue="30"/>
    </cacheField>
    <cacheField name="City" numFmtId="0">
      <sharedItems count="6">
        <s v="Bengaluru"/>
        <s v="Pune"/>
        <s v="Hyderabad"/>
        <s v="Mumbai"/>
        <s v="Kolkata"/>
        <s v="Delhi"/>
      </sharedItems>
    </cacheField>
    <cacheField name="Referred_By" numFmtId="0">
      <sharedItems containsBlank="1"/>
    </cacheField>
    <cacheField name="Referred" numFmtId="0">
      <sharedItems count="2">
        <s v="Yes"/>
        <s v="No"/>
      </sharedItems>
    </cacheField>
    <cacheField name="Membership_Duration_Months" numFmtId="0">
      <sharedItems containsSemiMixedTypes="0" containsString="0" containsNumber="1" containsInteger="1" minValue="0" maxValue="18"/>
    </cacheField>
    <cacheField name="Total_Revenue" numFmtId="0">
      <sharedItems containsSemiMixedTypes="0" containsString="0" containsNumber="1" containsInteger="1" minValue="0" maxValue="35000"/>
    </cacheField>
    <cacheField name="Low_Engagement_Flag" numFmtId="0">
      <sharedItems/>
    </cacheField>
    <cacheField name="Age_Group" numFmtId="0">
      <sharedItems count="3">
        <s v="Senior"/>
        <s v="Youth"/>
        <s v="Adult"/>
      </sharedItems>
    </cacheField>
  </cacheFields>
  <extLst>
    <ext xmlns:x14="http://schemas.microsoft.com/office/spreadsheetml/2009/9/main" uri="{725AE2AE-9491-48be-B2B4-4EB974FC3084}">
      <x14:pivotCacheDefinition pivotCacheId="20745298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M001"/>
    <s v="Anay Shanker"/>
    <n v="59"/>
    <s v="Male"/>
    <s v="Basic"/>
    <n v="45235"/>
    <n v="45425"/>
    <n v="800"/>
    <n v="25"/>
    <s v="Bengaluru"/>
    <s v="Hiran Shan"/>
    <x v="0"/>
    <n v="6"/>
  </r>
  <r>
    <s v="M002"/>
    <s v="Parinaaz Shanker"/>
    <n v="27"/>
    <s v="Male"/>
    <s v="Basic"/>
    <n v="45714"/>
    <n v="45740"/>
    <n v="800"/>
    <n v="20"/>
    <s v="Pune"/>
    <s v="Kiara Kakar"/>
    <x v="0"/>
    <n v="0"/>
  </r>
  <r>
    <s v="M003"/>
    <s v="Aniruddh Batra"/>
    <n v="24"/>
    <s v="Male"/>
    <s v="Standard"/>
    <n v="45191"/>
    <n v="45371"/>
    <n v="1200"/>
    <n v="18"/>
    <s v="Hyderabad"/>
    <s v="Jhanvi Chaudhary"/>
    <x v="0"/>
    <n v="6"/>
  </r>
  <r>
    <s v="M004"/>
    <s v="Madhup Kapur"/>
    <n v="31"/>
    <s v="Female"/>
    <s v="Standard"/>
    <n v="45479"/>
    <n v="45587"/>
    <n v="1200"/>
    <n v="16"/>
    <s v="Hyderabad"/>
    <s v="Tara Swaminathan"/>
    <x v="0"/>
    <n v="3"/>
  </r>
  <r>
    <s v="M005"/>
    <s v="Rasha Kakar"/>
    <n v="19"/>
    <s v="Male"/>
    <s v="Family"/>
    <n v="45286"/>
    <n v="45501"/>
    <n v="2500"/>
    <n v="12"/>
    <s v="Bengaluru"/>
    <s v="Madhav Singh"/>
    <x v="0"/>
    <n v="7"/>
  </r>
  <r>
    <s v="M006"/>
    <s v="Ehsaan Batra"/>
    <n v="40"/>
    <s v="Male"/>
    <s v="Basic"/>
    <n v="45317"/>
    <n v="45392"/>
    <n v="800"/>
    <n v="14"/>
    <s v="Mumbai"/>
    <s v="Shray Ramakrishnan"/>
    <x v="0"/>
    <n v="2"/>
  </r>
  <r>
    <s v="M007"/>
    <s v="Zara Bains"/>
    <n v="41"/>
    <s v="Female"/>
    <s v="Basic"/>
    <n v="45588"/>
    <n v="45677"/>
    <n v="800"/>
    <n v="25"/>
    <s v="Pune"/>
    <m/>
    <x v="1"/>
    <n v="2"/>
  </r>
  <r>
    <s v="M008"/>
    <s v="Uthkarsh Baral"/>
    <n v="43"/>
    <s v="Male"/>
    <s v="Premium"/>
    <n v="45450"/>
    <n v="45563"/>
    <n v="1800"/>
    <n v="28"/>
    <s v="Kolkata"/>
    <m/>
    <x v="1"/>
    <n v="3"/>
  </r>
  <r>
    <s v="M009"/>
    <s v="Kashvi Char"/>
    <n v="42"/>
    <s v="Male"/>
    <s v="Basic"/>
    <n v="45569"/>
    <n v="45582"/>
    <n v="800"/>
    <n v="3"/>
    <s v="Kolkata"/>
    <s v="Nitara Comar"/>
    <x v="0"/>
    <n v="0"/>
  </r>
  <r>
    <s v="M010"/>
    <s v="Dhanush Varma"/>
    <n v="37"/>
    <s v="Male"/>
    <s v="Standard"/>
    <n v="45202"/>
    <n v="45280"/>
    <n v="1200"/>
    <n v="29"/>
    <s v="Mumbai"/>
    <s v="Ranbir Karan"/>
    <x v="0"/>
    <n v="2"/>
  </r>
  <r>
    <s v="M011"/>
    <s v="Ishaan Goyal"/>
    <n v="48"/>
    <s v="Female"/>
    <s v="Standard"/>
    <n v="45297"/>
    <n v="45459"/>
    <n v="1200"/>
    <n v="13"/>
    <s v="Bengaluru"/>
    <s v="Rati Sanghvi"/>
    <x v="0"/>
    <n v="5"/>
  </r>
  <r>
    <s v="M012"/>
    <s v="Mahika Ravi"/>
    <n v="36"/>
    <s v="Male"/>
    <s v="Standard"/>
    <n v="45154"/>
    <n v="45568"/>
    <n v="1200"/>
    <n v="19"/>
    <s v="Kolkata"/>
    <s v="Ishaan Kashyap"/>
    <x v="0"/>
    <n v="13"/>
  </r>
  <r>
    <s v="M013"/>
    <s v="Purab Reddy"/>
    <n v="48"/>
    <s v="Female"/>
    <s v="Premium"/>
    <n v="45556"/>
    <n v="45641"/>
    <n v="1800"/>
    <n v="22"/>
    <s v="Kolkata"/>
    <m/>
    <x v="1"/>
    <n v="2"/>
  </r>
  <r>
    <s v="M014"/>
    <s v="Tiya Soni"/>
    <n v="39"/>
    <s v="Male"/>
    <s v="Standard"/>
    <n v="45065"/>
    <n v="45242"/>
    <n v="1200"/>
    <n v="28"/>
    <s v="Mumbai"/>
    <m/>
    <x v="1"/>
    <n v="5"/>
  </r>
  <r>
    <s v="M015"/>
    <s v="Zara Dugar"/>
    <n v="44"/>
    <s v="Female"/>
    <s v="Basic"/>
    <n v="45333"/>
    <n v="45540"/>
    <n v="800"/>
    <n v="8"/>
    <s v="Hyderabad"/>
    <m/>
    <x v="1"/>
    <n v="6"/>
  </r>
  <r>
    <s v="M016"/>
    <s v="Lakshit Mander"/>
    <n v="39"/>
    <s v="Male"/>
    <s v="Family"/>
    <n v="45702"/>
    <n v="45732"/>
    <n v="2500"/>
    <n v="14"/>
    <s v="Kolkata"/>
    <m/>
    <x v="1"/>
    <n v="1"/>
  </r>
  <r>
    <s v="M017"/>
    <s v="Neysa Krish"/>
    <n v="35"/>
    <s v="Male"/>
    <s v="Standard"/>
    <n v="45329"/>
    <n v="45685"/>
    <n v="1200"/>
    <n v="25"/>
    <s v="Hyderabad"/>
    <m/>
    <x v="1"/>
    <n v="11"/>
  </r>
  <r>
    <s v="M018"/>
    <s v="Prerak Boase"/>
    <n v="56"/>
    <s v="Female"/>
    <s v="Family"/>
    <n v="45213"/>
    <n v="45649"/>
    <n v="2500"/>
    <n v="13"/>
    <s v="Delhi"/>
    <m/>
    <x v="1"/>
    <n v="14"/>
  </r>
  <r>
    <s v="M019"/>
    <s v="Siya Master"/>
    <n v="27"/>
    <s v="Female"/>
    <s v="Basic"/>
    <n v="45354"/>
    <n v="45664"/>
    <n v="800"/>
    <n v="26"/>
    <s v="Mumbai"/>
    <m/>
    <x v="1"/>
    <n v="10"/>
  </r>
  <r>
    <s v="M020"/>
    <s v="Madhup Biswas"/>
    <n v="28"/>
    <s v="Male"/>
    <s v="Family"/>
    <n v="45417"/>
    <n v="45608"/>
    <n v="2500"/>
    <n v="21"/>
    <s v="Mumbai"/>
    <s v="Tanya Bajwa"/>
    <x v="0"/>
    <n v="6"/>
  </r>
  <r>
    <s v="M021"/>
    <s v="Indrans Ratti"/>
    <n v="57"/>
    <s v="Female"/>
    <s v="Premium"/>
    <n v="45146"/>
    <n v="45674"/>
    <n v="1800"/>
    <n v="19"/>
    <s v="Mumbai"/>
    <m/>
    <x v="1"/>
    <n v="17"/>
  </r>
  <r>
    <s v="M022"/>
    <s v="Kimaya Balay"/>
    <n v="26"/>
    <s v="Female"/>
    <s v="Premium"/>
    <n v="45320"/>
    <n v="45616"/>
    <n v="1800"/>
    <n v="5"/>
    <s v="Bengaluru"/>
    <m/>
    <x v="1"/>
    <n v="9"/>
  </r>
  <r>
    <s v="M023"/>
    <s v="Eva Dass"/>
    <n v="48"/>
    <s v="Male"/>
    <s v="Premium"/>
    <n v="45451"/>
    <n v="45455"/>
    <n v="1800"/>
    <n v="18"/>
    <s v="Delhi"/>
    <m/>
    <x v="1"/>
    <n v="0"/>
  </r>
  <r>
    <s v="M024"/>
    <s v="Pihu Wali"/>
    <n v="25"/>
    <s v="Female"/>
    <s v="Standard"/>
    <n v="45439"/>
    <n v="45730"/>
    <n v="1200"/>
    <n v="6"/>
    <s v="Bengaluru"/>
    <m/>
    <x v="1"/>
    <n v="9"/>
  </r>
  <r>
    <s v="M025"/>
    <s v="Tiya Rege"/>
    <n v="53"/>
    <s v="Male"/>
    <s v="Premium"/>
    <n v="45286"/>
    <n v="45372"/>
    <n v="1800"/>
    <n v="17"/>
    <s v="Mumbai"/>
    <s v="Adira Brar"/>
    <x v="0"/>
    <n v="2"/>
  </r>
  <r>
    <s v="M026"/>
    <s v="Aarav Sen"/>
    <n v="42"/>
    <s v="Female"/>
    <s v="Standard"/>
    <n v="45702"/>
    <n v="45727"/>
    <n v="1200"/>
    <n v="3"/>
    <s v="Delhi"/>
    <m/>
    <x v="1"/>
    <n v="0"/>
  </r>
  <r>
    <s v="M027"/>
    <s v="Dishani Bera"/>
    <n v="24"/>
    <s v="Male"/>
    <s v="Family"/>
    <n v="45698"/>
    <n v="45726"/>
    <n v="2500"/>
    <n v="28"/>
    <s v="Mumbai"/>
    <m/>
    <x v="1"/>
    <n v="0"/>
  </r>
  <r>
    <s v="M028"/>
    <s v="Indrans Grover"/>
    <n v="53"/>
    <s v="Male"/>
    <s v="Standard"/>
    <n v="45614"/>
    <n v="45645"/>
    <n v="1200"/>
    <n v="23"/>
    <s v="Pune"/>
    <m/>
    <x v="1"/>
    <n v="1"/>
  </r>
  <r>
    <s v="M029"/>
    <s v="Kismat Edwin"/>
    <n v="29"/>
    <s v="Female"/>
    <s v="Family"/>
    <n v="45401"/>
    <n v="45408"/>
    <n v="2500"/>
    <n v="8"/>
    <s v="Hyderabad"/>
    <m/>
    <x v="1"/>
    <n v="0"/>
  </r>
  <r>
    <s v="M030"/>
    <s v="Taran Vyas"/>
    <n v="31"/>
    <s v="Female"/>
    <s v="Family"/>
    <n v="45667"/>
    <n v="45745"/>
    <n v="2500"/>
    <n v="23"/>
    <s v="Kolkata"/>
    <s v="Nakul Balakrishnan"/>
    <x v="0"/>
    <n v="2"/>
  </r>
  <r>
    <s v="M031"/>
    <s v="Jiya Baral"/>
    <n v="52"/>
    <s v="Female"/>
    <s v="Basic"/>
    <n v="45088"/>
    <n v="45656"/>
    <n v="800"/>
    <n v="9"/>
    <s v="Delhi"/>
    <s v="Darshit Sidhu"/>
    <x v="0"/>
    <n v="18"/>
  </r>
  <r>
    <s v="M032"/>
    <s v="Gokul Sahni"/>
    <n v="20"/>
    <s v="Male"/>
    <s v="Standard"/>
    <n v="45391"/>
    <n v="45604"/>
    <n v="1200"/>
    <n v="2"/>
    <s v="Mumbai"/>
    <m/>
    <x v="1"/>
    <n v="7"/>
  </r>
  <r>
    <s v="M033"/>
    <s v="Prerak Lalla"/>
    <n v="22"/>
    <s v="Male"/>
    <s v="Basic"/>
    <n v="45699"/>
    <n v="45740"/>
    <n v="800"/>
    <n v="30"/>
    <s v="Mumbai"/>
    <m/>
    <x v="1"/>
    <n v="1"/>
  </r>
  <r>
    <s v="M034"/>
    <s v="Hrishita Shroff"/>
    <n v="23"/>
    <s v="Male"/>
    <s v="Premium"/>
    <n v="45588"/>
    <n v="45721"/>
    <n v="1800"/>
    <n v="23"/>
    <s v="Pune"/>
    <s v="Riya Dugal"/>
    <x v="0"/>
    <n v="4"/>
  </r>
  <r>
    <s v="M035"/>
    <s v="Oorja Sachar"/>
    <n v="27"/>
    <s v="Female"/>
    <s v="Standard"/>
    <n v="45312"/>
    <n v="45652"/>
    <n v="1200"/>
    <n v="27"/>
    <s v="Pune"/>
    <m/>
    <x v="1"/>
    <n v="1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Anay Shanker"/>
    <n v="59"/>
    <s v="Male"/>
    <x v="0"/>
    <n v="45235"/>
    <n v="45425"/>
    <n v="800"/>
    <n v="25"/>
    <x v="0"/>
    <s v="Hiran Shan"/>
    <s v="Yes"/>
    <n v="6"/>
    <n v="4800"/>
  </r>
  <r>
    <s v="Parinaaz Shanker"/>
    <n v="27"/>
    <s v="Male"/>
    <x v="0"/>
    <n v="45714"/>
    <n v="45740"/>
    <n v="800"/>
    <n v="20"/>
    <x v="1"/>
    <s v="Kiara Kakar"/>
    <s v="Yes"/>
    <n v="0"/>
    <n v="0"/>
  </r>
  <r>
    <s v="Aniruddh Batra"/>
    <n v="24"/>
    <s v="Male"/>
    <x v="1"/>
    <n v="45191"/>
    <n v="45371"/>
    <n v="1200"/>
    <n v="18"/>
    <x v="2"/>
    <s v="Jhanvi Chaudhary"/>
    <s v="Yes"/>
    <n v="6"/>
    <n v="7200"/>
  </r>
  <r>
    <s v="Madhup Kapur"/>
    <n v="31"/>
    <s v="Female"/>
    <x v="1"/>
    <n v="45479"/>
    <n v="45587"/>
    <n v="1200"/>
    <n v="16"/>
    <x v="2"/>
    <s v="Tara Swaminathan"/>
    <s v="Yes"/>
    <n v="3"/>
    <n v="3600"/>
  </r>
  <r>
    <s v="Rasha Kakar"/>
    <n v="19"/>
    <s v="Male"/>
    <x v="2"/>
    <n v="45286"/>
    <n v="45501"/>
    <n v="2500"/>
    <n v="12"/>
    <x v="0"/>
    <s v="Madhav Singh"/>
    <s v="Yes"/>
    <n v="7"/>
    <n v="17500"/>
  </r>
  <r>
    <s v="Ehsaan Batra"/>
    <n v="40"/>
    <s v="Male"/>
    <x v="0"/>
    <n v="45317"/>
    <n v="45392"/>
    <n v="800"/>
    <n v="14"/>
    <x v="3"/>
    <s v="Shray Ramakrishnan"/>
    <s v="Yes"/>
    <n v="2"/>
    <n v="1600"/>
  </r>
  <r>
    <s v="Zara Bains"/>
    <n v="41"/>
    <s v="Female"/>
    <x v="0"/>
    <n v="45588"/>
    <n v="45677"/>
    <n v="800"/>
    <n v="25"/>
    <x v="1"/>
    <m/>
    <s v="No"/>
    <n v="2"/>
    <n v="1600"/>
  </r>
  <r>
    <s v="Uthkarsh Baral"/>
    <n v="43"/>
    <s v="Male"/>
    <x v="3"/>
    <n v="45450"/>
    <n v="45563"/>
    <n v="1800"/>
    <n v="28"/>
    <x v="4"/>
    <m/>
    <s v="No"/>
    <n v="3"/>
    <n v="5400"/>
  </r>
  <r>
    <s v="Kashvi Char"/>
    <n v="42"/>
    <s v="Male"/>
    <x v="0"/>
    <n v="45569"/>
    <n v="45582"/>
    <n v="800"/>
    <n v="3"/>
    <x v="4"/>
    <s v="Nitara Comar"/>
    <s v="Yes"/>
    <n v="0"/>
    <n v="0"/>
  </r>
  <r>
    <s v="Dhanush Varma"/>
    <n v="37"/>
    <s v="Male"/>
    <x v="1"/>
    <n v="45202"/>
    <n v="45280"/>
    <n v="1200"/>
    <n v="29"/>
    <x v="3"/>
    <s v="Ranbir Karan"/>
    <s v="Yes"/>
    <n v="2"/>
    <n v="2400"/>
  </r>
  <r>
    <s v="Ishaan Goyal"/>
    <n v="48"/>
    <s v="Female"/>
    <x v="1"/>
    <n v="45297"/>
    <n v="45459"/>
    <n v="1200"/>
    <n v="13"/>
    <x v="0"/>
    <s v="Rati Sanghvi"/>
    <s v="Yes"/>
    <n v="5"/>
    <n v="6000"/>
  </r>
  <r>
    <s v="Mahika Ravi"/>
    <n v="36"/>
    <s v="Male"/>
    <x v="1"/>
    <n v="45154"/>
    <n v="45568"/>
    <n v="1200"/>
    <n v="19"/>
    <x v="4"/>
    <s v="Ishaan Kashyap"/>
    <s v="Yes"/>
    <n v="13"/>
    <n v="15600"/>
  </r>
  <r>
    <s v="Purab Reddy"/>
    <n v="48"/>
    <s v="Female"/>
    <x v="3"/>
    <n v="45556"/>
    <n v="45641"/>
    <n v="1800"/>
    <n v="22"/>
    <x v="4"/>
    <m/>
    <s v="No"/>
    <n v="2"/>
    <n v="3600"/>
  </r>
  <r>
    <s v="Tiya Soni"/>
    <n v="39"/>
    <s v="Male"/>
    <x v="1"/>
    <n v="45065"/>
    <n v="45242"/>
    <n v="1200"/>
    <n v="28"/>
    <x v="3"/>
    <m/>
    <s v="No"/>
    <n v="5"/>
    <n v="6000"/>
  </r>
  <r>
    <s v="Zara Dugar"/>
    <n v="44"/>
    <s v="Female"/>
    <x v="0"/>
    <n v="45333"/>
    <n v="45540"/>
    <n v="800"/>
    <n v="8"/>
    <x v="2"/>
    <m/>
    <s v="No"/>
    <n v="6"/>
    <n v="4800"/>
  </r>
  <r>
    <s v="Lakshit Mander"/>
    <n v="39"/>
    <s v="Male"/>
    <x v="2"/>
    <n v="45702"/>
    <n v="45732"/>
    <n v="2500"/>
    <n v="14"/>
    <x v="4"/>
    <m/>
    <s v="No"/>
    <n v="1"/>
    <n v="2500"/>
  </r>
  <r>
    <s v="Neysa Krish"/>
    <n v="35"/>
    <s v="Male"/>
    <x v="1"/>
    <n v="45329"/>
    <n v="45685"/>
    <n v="1200"/>
    <n v="25"/>
    <x v="2"/>
    <m/>
    <s v="No"/>
    <n v="11"/>
    <n v="13200"/>
  </r>
  <r>
    <s v="Prerak Boase"/>
    <n v="56"/>
    <s v="Female"/>
    <x v="2"/>
    <n v="45213"/>
    <n v="45649"/>
    <n v="2500"/>
    <n v="13"/>
    <x v="5"/>
    <m/>
    <s v="No"/>
    <n v="14"/>
    <n v="35000"/>
  </r>
  <r>
    <s v="Siya Master"/>
    <n v="27"/>
    <s v="Female"/>
    <x v="0"/>
    <n v="45354"/>
    <n v="45664"/>
    <n v="800"/>
    <n v="26"/>
    <x v="3"/>
    <m/>
    <s v="No"/>
    <n v="10"/>
    <n v="8000"/>
  </r>
  <r>
    <s v="Madhup Biswas"/>
    <n v="28"/>
    <s v="Male"/>
    <x v="2"/>
    <n v="45417"/>
    <n v="45608"/>
    <n v="2500"/>
    <n v="21"/>
    <x v="3"/>
    <s v="Tanya Bajwa"/>
    <s v="Yes"/>
    <n v="6"/>
    <n v="15000"/>
  </r>
  <r>
    <s v="Indrans Ratti"/>
    <n v="57"/>
    <s v="Female"/>
    <x v="3"/>
    <n v="45146"/>
    <n v="45674"/>
    <n v="1800"/>
    <n v="19"/>
    <x v="3"/>
    <m/>
    <s v="No"/>
    <n v="17"/>
    <n v="30600"/>
  </r>
  <r>
    <s v="Kimaya Balay"/>
    <n v="26"/>
    <s v="Female"/>
    <x v="3"/>
    <n v="45320"/>
    <n v="45616"/>
    <n v="1800"/>
    <n v="5"/>
    <x v="0"/>
    <m/>
    <s v="No"/>
    <n v="9"/>
    <n v="16200"/>
  </r>
  <r>
    <s v="Eva Dass"/>
    <n v="48"/>
    <s v="Male"/>
    <x v="3"/>
    <n v="45451"/>
    <n v="45455"/>
    <n v="1800"/>
    <n v="18"/>
    <x v="5"/>
    <m/>
    <s v="No"/>
    <n v="0"/>
    <n v="0"/>
  </r>
  <r>
    <s v="Pihu Wali"/>
    <n v="25"/>
    <s v="Female"/>
    <x v="1"/>
    <n v="45439"/>
    <n v="45730"/>
    <n v="1200"/>
    <n v="6"/>
    <x v="0"/>
    <m/>
    <s v="No"/>
    <n v="9"/>
    <n v="10800"/>
  </r>
  <r>
    <s v="Tiya Rege"/>
    <n v="53"/>
    <s v="Male"/>
    <x v="3"/>
    <n v="45286"/>
    <n v="45372"/>
    <n v="1800"/>
    <n v="17"/>
    <x v="3"/>
    <s v="Adira Brar"/>
    <s v="Yes"/>
    <n v="2"/>
    <n v="3600"/>
  </r>
  <r>
    <s v="Aarav Sen"/>
    <n v="42"/>
    <s v="Female"/>
    <x v="1"/>
    <n v="45702"/>
    <n v="45727"/>
    <n v="1200"/>
    <n v="3"/>
    <x v="5"/>
    <m/>
    <s v="No"/>
    <n v="0"/>
    <n v="0"/>
  </r>
  <r>
    <s v="Dishani Bera"/>
    <n v="24"/>
    <s v="Male"/>
    <x v="2"/>
    <n v="45698"/>
    <n v="45726"/>
    <n v="2500"/>
    <n v="28"/>
    <x v="3"/>
    <m/>
    <s v="No"/>
    <n v="0"/>
    <n v="0"/>
  </r>
  <r>
    <s v="Indrans Grover"/>
    <n v="53"/>
    <s v="Male"/>
    <x v="1"/>
    <n v="45614"/>
    <n v="45645"/>
    <n v="1200"/>
    <n v="23"/>
    <x v="1"/>
    <m/>
    <s v="No"/>
    <n v="1"/>
    <n v="1200"/>
  </r>
  <r>
    <s v="Kismat Edwin"/>
    <n v="29"/>
    <s v="Female"/>
    <x v="2"/>
    <n v="45401"/>
    <n v="45408"/>
    <n v="2500"/>
    <n v="8"/>
    <x v="2"/>
    <m/>
    <s v="No"/>
    <n v="0"/>
    <n v="0"/>
  </r>
  <r>
    <s v="Taran Vyas"/>
    <n v="31"/>
    <s v="Female"/>
    <x v="2"/>
    <n v="45667"/>
    <n v="45745"/>
    <n v="2500"/>
    <n v="23"/>
    <x v="4"/>
    <s v="Nakul Balakrishnan"/>
    <s v="Yes"/>
    <n v="2"/>
    <n v="5000"/>
  </r>
  <r>
    <s v="Jiya Baral"/>
    <n v="52"/>
    <s v="Female"/>
    <x v="0"/>
    <n v="45088"/>
    <n v="45656"/>
    <n v="800"/>
    <n v="9"/>
    <x v="5"/>
    <s v="Darshit Sidhu"/>
    <s v="Yes"/>
    <n v="18"/>
    <n v="14400"/>
  </r>
  <r>
    <s v="Gokul Sahni"/>
    <n v="20"/>
    <s v="Male"/>
    <x v="1"/>
    <n v="45391"/>
    <n v="45604"/>
    <n v="1200"/>
    <n v="2"/>
    <x v="3"/>
    <m/>
    <s v="No"/>
    <n v="7"/>
    <n v="8400"/>
  </r>
  <r>
    <s v="Prerak Lalla"/>
    <n v="22"/>
    <s v="Male"/>
    <x v="0"/>
    <n v="45699"/>
    <n v="45740"/>
    <n v="800"/>
    <n v="30"/>
    <x v="3"/>
    <m/>
    <s v="No"/>
    <n v="1"/>
    <n v="800"/>
  </r>
  <r>
    <s v="Hrishita Shroff"/>
    <n v="23"/>
    <s v="Male"/>
    <x v="3"/>
    <n v="45588"/>
    <n v="45721"/>
    <n v="1800"/>
    <n v="23"/>
    <x v="1"/>
    <s v="Riya Dugal"/>
    <s v="Yes"/>
    <n v="4"/>
    <n v="7200"/>
  </r>
  <r>
    <s v="Oorja Sachar"/>
    <n v="27"/>
    <s v="Female"/>
    <x v="1"/>
    <n v="45312"/>
    <n v="45652"/>
    <n v="1200"/>
    <n v="27"/>
    <x v="1"/>
    <m/>
    <s v="No"/>
    <n v="11"/>
    <n v="1320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M001"/>
    <s v="Anay Shanker"/>
    <n v="59"/>
    <x v="0"/>
    <x v="0"/>
    <n v="45235"/>
    <n v="45425"/>
    <n v="800"/>
    <n v="25"/>
    <x v="0"/>
    <s v="Hiran Shan"/>
    <x v="0"/>
    <n v="6"/>
    <n v="4800"/>
    <s v=""/>
    <x v="0"/>
  </r>
  <r>
    <s v="M002"/>
    <s v="Parinaaz Shanker"/>
    <n v="27"/>
    <x v="0"/>
    <x v="0"/>
    <n v="45714"/>
    <n v="45740"/>
    <n v="800"/>
    <n v="20"/>
    <x v="1"/>
    <s v="Kiara Kakar"/>
    <x v="0"/>
    <n v="0"/>
    <n v="0"/>
    <s v=""/>
    <x v="1"/>
  </r>
  <r>
    <s v="M003"/>
    <s v="Aniruddh Batra"/>
    <n v="24"/>
    <x v="0"/>
    <x v="1"/>
    <n v="45191"/>
    <n v="45371"/>
    <n v="1200"/>
    <n v="18"/>
    <x v="2"/>
    <s v="Jhanvi Chaudhary"/>
    <x v="0"/>
    <n v="6"/>
    <n v="7200"/>
    <s v=""/>
    <x v="1"/>
  </r>
  <r>
    <s v="M004"/>
    <s v="Madhup Kapur"/>
    <n v="31"/>
    <x v="1"/>
    <x v="1"/>
    <n v="45479"/>
    <n v="45587"/>
    <n v="1200"/>
    <n v="16"/>
    <x v="2"/>
    <s v="Tara Swaminathan"/>
    <x v="0"/>
    <n v="3"/>
    <n v="3600"/>
    <s v=""/>
    <x v="2"/>
  </r>
  <r>
    <s v="M005"/>
    <s v="Rasha Kakar"/>
    <n v="19"/>
    <x v="0"/>
    <x v="2"/>
    <n v="45286"/>
    <n v="45501"/>
    <n v="2500"/>
    <n v="12"/>
    <x v="0"/>
    <s v="Madhav Singh"/>
    <x v="0"/>
    <n v="7"/>
    <n v="17500"/>
    <s v=""/>
    <x v="1"/>
  </r>
  <r>
    <s v="M006"/>
    <s v="Ehsaan Batra"/>
    <n v="40"/>
    <x v="0"/>
    <x v="0"/>
    <n v="45317"/>
    <n v="45392"/>
    <n v="800"/>
    <n v="14"/>
    <x v="3"/>
    <s v="Shray Ramakrishnan"/>
    <x v="0"/>
    <n v="2"/>
    <n v="1600"/>
    <s v=""/>
    <x v="2"/>
  </r>
  <r>
    <s v="M007"/>
    <s v="Zara Bains"/>
    <n v="41"/>
    <x v="1"/>
    <x v="0"/>
    <n v="45588"/>
    <n v="45677"/>
    <n v="800"/>
    <n v="25"/>
    <x v="1"/>
    <m/>
    <x v="1"/>
    <n v="2"/>
    <n v="1600"/>
    <s v=""/>
    <x v="2"/>
  </r>
  <r>
    <s v="M008"/>
    <s v="Uthkarsh Baral"/>
    <n v="43"/>
    <x v="0"/>
    <x v="3"/>
    <n v="45450"/>
    <n v="45563"/>
    <n v="1800"/>
    <n v="28"/>
    <x v="4"/>
    <m/>
    <x v="1"/>
    <n v="3"/>
    <n v="5400"/>
    <s v=""/>
    <x v="2"/>
  </r>
  <r>
    <s v="M009"/>
    <s v="Kashvi Char"/>
    <n v="42"/>
    <x v="0"/>
    <x v="0"/>
    <n v="45569"/>
    <n v="45582"/>
    <n v="800"/>
    <n v="3"/>
    <x v="4"/>
    <s v="Nitara Comar"/>
    <x v="0"/>
    <n v="0"/>
    <n v="0"/>
    <s v=""/>
    <x v="2"/>
  </r>
  <r>
    <s v="M010"/>
    <s v="Dhanush Varma"/>
    <n v="37"/>
    <x v="0"/>
    <x v="1"/>
    <n v="45202"/>
    <n v="45280"/>
    <n v="1200"/>
    <n v="29"/>
    <x v="3"/>
    <s v="Ranbir Karan"/>
    <x v="0"/>
    <n v="2"/>
    <n v="2400"/>
    <s v=""/>
    <x v="2"/>
  </r>
  <r>
    <s v="M011"/>
    <s v="Ishaan Goyal"/>
    <n v="48"/>
    <x v="1"/>
    <x v="1"/>
    <n v="45297"/>
    <n v="45459"/>
    <n v="1200"/>
    <n v="13"/>
    <x v="0"/>
    <s v="Rati Sanghvi"/>
    <x v="0"/>
    <n v="5"/>
    <n v="6000"/>
    <s v=""/>
    <x v="0"/>
  </r>
  <r>
    <s v="M012"/>
    <s v="Mahika Ravi"/>
    <n v="36"/>
    <x v="0"/>
    <x v="1"/>
    <n v="45154"/>
    <n v="45568"/>
    <n v="1200"/>
    <n v="19"/>
    <x v="4"/>
    <s v="Ishaan Kashyap"/>
    <x v="0"/>
    <n v="13"/>
    <n v="15600"/>
    <s v=""/>
    <x v="2"/>
  </r>
  <r>
    <s v="M013"/>
    <s v="Purab Reddy"/>
    <n v="48"/>
    <x v="1"/>
    <x v="3"/>
    <n v="45556"/>
    <n v="45641"/>
    <n v="1800"/>
    <n v="22"/>
    <x v="4"/>
    <m/>
    <x v="1"/>
    <n v="2"/>
    <n v="3600"/>
    <s v=""/>
    <x v="0"/>
  </r>
  <r>
    <s v="M014"/>
    <s v="Tiya Soni"/>
    <n v="39"/>
    <x v="0"/>
    <x v="1"/>
    <n v="45065"/>
    <n v="45242"/>
    <n v="1200"/>
    <n v="28"/>
    <x v="3"/>
    <m/>
    <x v="1"/>
    <n v="5"/>
    <n v="6000"/>
    <s v=""/>
    <x v="2"/>
  </r>
  <r>
    <s v="M015"/>
    <s v="Zara Dugar"/>
    <n v="44"/>
    <x v="1"/>
    <x v="0"/>
    <n v="45333"/>
    <n v="45540"/>
    <n v="800"/>
    <n v="8"/>
    <x v="2"/>
    <m/>
    <x v="1"/>
    <n v="6"/>
    <n v="4800"/>
    <s v=""/>
    <x v="2"/>
  </r>
  <r>
    <s v="M016"/>
    <s v="Lakshit Mander"/>
    <n v="39"/>
    <x v="0"/>
    <x v="2"/>
    <n v="45702"/>
    <n v="45732"/>
    <n v="2500"/>
    <n v="14"/>
    <x v="4"/>
    <m/>
    <x v="1"/>
    <n v="1"/>
    <n v="2500"/>
    <s v=""/>
    <x v="2"/>
  </r>
  <r>
    <s v="M017"/>
    <s v="Neysa Krish"/>
    <n v="35"/>
    <x v="0"/>
    <x v="1"/>
    <n v="45329"/>
    <n v="45685"/>
    <n v="1200"/>
    <n v="25"/>
    <x v="2"/>
    <m/>
    <x v="1"/>
    <n v="11"/>
    <n v="13200"/>
    <s v=""/>
    <x v="2"/>
  </r>
  <r>
    <s v="M018"/>
    <s v="Prerak Boase"/>
    <n v="56"/>
    <x v="1"/>
    <x v="2"/>
    <n v="45213"/>
    <n v="45649"/>
    <n v="2500"/>
    <n v="13"/>
    <x v="5"/>
    <m/>
    <x v="1"/>
    <n v="14"/>
    <n v="35000"/>
    <s v=""/>
    <x v="0"/>
  </r>
  <r>
    <s v="M019"/>
    <s v="Siya Master"/>
    <n v="27"/>
    <x v="1"/>
    <x v="0"/>
    <n v="45354"/>
    <n v="45664"/>
    <n v="800"/>
    <n v="26"/>
    <x v="3"/>
    <m/>
    <x v="1"/>
    <n v="10"/>
    <n v="8000"/>
    <s v=""/>
    <x v="1"/>
  </r>
  <r>
    <s v="M020"/>
    <s v="Madhup Biswas"/>
    <n v="28"/>
    <x v="0"/>
    <x v="2"/>
    <n v="45417"/>
    <n v="45608"/>
    <n v="2500"/>
    <n v="21"/>
    <x v="3"/>
    <s v="Tanya Bajwa"/>
    <x v="0"/>
    <n v="6"/>
    <n v="15000"/>
    <s v=""/>
    <x v="1"/>
  </r>
  <r>
    <s v="M021"/>
    <s v="Indrans Ratti"/>
    <n v="57"/>
    <x v="1"/>
    <x v="3"/>
    <n v="45146"/>
    <n v="45674"/>
    <n v="1800"/>
    <n v="19"/>
    <x v="3"/>
    <m/>
    <x v="1"/>
    <n v="17"/>
    <n v="30600"/>
    <s v=""/>
    <x v="0"/>
  </r>
  <r>
    <s v="M022"/>
    <s v="Kimaya Balay"/>
    <n v="26"/>
    <x v="1"/>
    <x v="3"/>
    <n v="45320"/>
    <n v="45616"/>
    <n v="1800"/>
    <n v="5"/>
    <x v="0"/>
    <m/>
    <x v="1"/>
    <n v="9"/>
    <n v="16200"/>
    <s v="Low Engagement"/>
    <x v="1"/>
  </r>
  <r>
    <s v="M023"/>
    <s v="Eva Dass"/>
    <n v="48"/>
    <x v="0"/>
    <x v="3"/>
    <n v="45451"/>
    <n v="45455"/>
    <n v="1800"/>
    <n v="18"/>
    <x v="5"/>
    <m/>
    <x v="1"/>
    <n v="0"/>
    <n v="0"/>
    <s v=""/>
    <x v="0"/>
  </r>
  <r>
    <s v="M024"/>
    <s v="Pihu Wali"/>
    <n v="25"/>
    <x v="1"/>
    <x v="1"/>
    <n v="45439"/>
    <n v="45730"/>
    <n v="1200"/>
    <n v="6"/>
    <x v="0"/>
    <m/>
    <x v="1"/>
    <n v="9"/>
    <n v="10800"/>
    <s v="Low Engagement"/>
    <x v="1"/>
  </r>
  <r>
    <s v="M025"/>
    <s v="Tiya Rege"/>
    <n v="53"/>
    <x v="0"/>
    <x v="3"/>
    <n v="45286"/>
    <n v="45372"/>
    <n v="1800"/>
    <n v="17"/>
    <x v="3"/>
    <s v="Adira Brar"/>
    <x v="0"/>
    <n v="2"/>
    <n v="3600"/>
    <s v=""/>
    <x v="0"/>
  </r>
  <r>
    <s v="M026"/>
    <s v="Aarav Sen"/>
    <n v="42"/>
    <x v="1"/>
    <x v="1"/>
    <n v="45702"/>
    <n v="45727"/>
    <n v="1200"/>
    <n v="3"/>
    <x v="5"/>
    <m/>
    <x v="1"/>
    <n v="0"/>
    <n v="0"/>
    <s v=""/>
    <x v="2"/>
  </r>
  <r>
    <s v="M027"/>
    <s v="Dishani Bera"/>
    <n v="24"/>
    <x v="0"/>
    <x v="2"/>
    <n v="45698"/>
    <n v="45726"/>
    <n v="2500"/>
    <n v="28"/>
    <x v="3"/>
    <m/>
    <x v="1"/>
    <n v="0"/>
    <n v="0"/>
    <s v=""/>
    <x v="1"/>
  </r>
  <r>
    <s v="M028"/>
    <s v="Indrans Grover"/>
    <n v="53"/>
    <x v="0"/>
    <x v="1"/>
    <n v="45614"/>
    <n v="45645"/>
    <n v="1200"/>
    <n v="23"/>
    <x v="1"/>
    <m/>
    <x v="1"/>
    <n v="1"/>
    <n v="1200"/>
    <s v=""/>
    <x v="0"/>
  </r>
  <r>
    <s v="M029"/>
    <s v="Kismat Edwin"/>
    <n v="29"/>
    <x v="1"/>
    <x v="2"/>
    <n v="45401"/>
    <n v="45408"/>
    <n v="2500"/>
    <n v="8"/>
    <x v="2"/>
    <m/>
    <x v="1"/>
    <n v="0"/>
    <n v="0"/>
    <s v=""/>
    <x v="1"/>
  </r>
  <r>
    <s v="M030"/>
    <s v="Taran Vyas"/>
    <n v="31"/>
    <x v="1"/>
    <x v="2"/>
    <n v="45667"/>
    <n v="45745"/>
    <n v="2500"/>
    <n v="23"/>
    <x v="4"/>
    <s v="Nakul Balakrishnan"/>
    <x v="0"/>
    <n v="2"/>
    <n v="5000"/>
    <s v=""/>
    <x v="2"/>
  </r>
  <r>
    <s v="M031"/>
    <s v="Jiya Baral"/>
    <n v="52"/>
    <x v="1"/>
    <x v="0"/>
    <n v="45088"/>
    <n v="45656"/>
    <n v="800"/>
    <n v="9"/>
    <x v="5"/>
    <s v="Darshit Sidhu"/>
    <x v="0"/>
    <n v="18"/>
    <n v="14400"/>
    <s v=""/>
    <x v="0"/>
  </r>
  <r>
    <s v="M032"/>
    <s v="Gokul Sahni"/>
    <n v="20"/>
    <x v="0"/>
    <x v="1"/>
    <n v="45391"/>
    <n v="45604"/>
    <n v="1200"/>
    <n v="2"/>
    <x v="3"/>
    <m/>
    <x v="1"/>
    <n v="7"/>
    <n v="8400"/>
    <s v="Low Engagement"/>
    <x v="1"/>
  </r>
  <r>
    <s v="M033"/>
    <s v="Prerak Lalla"/>
    <n v="22"/>
    <x v="0"/>
    <x v="0"/>
    <n v="45699"/>
    <n v="45740"/>
    <n v="800"/>
    <n v="30"/>
    <x v="3"/>
    <m/>
    <x v="1"/>
    <n v="1"/>
    <n v="800"/>
    <s v=""/>
    <x v="1"/>
  </r>
  <r>
    <s v="M034"/>
    <s v="Hrishita Shroff"/>
    <n v="23"/>
    <x v="0"/>
    <x v="3"/>
    <n v="45588"/>
    <n v="45721"/>
    <n v="1800"/>
    <n v="23"/>
    <x v="1"/>
    <s v="Riya Dugal"/>
    <x v="0"/>
    <n v="4"/>
    <n v="7200"/>
    <s v=""/>
    <x v="1"/>
  </r>
  <r>
    <s v="M035"/>
    <s v="Oorja Sachar"/>
    <n v="27"/>
    <x v="1"/>
    <x v="1"/>
    <n v="45312"/>
    <n v="45652"/>
    <n v="1200"/>
    <n v="27"/>
    <x v="1"/>
    <m/>
    <x v="1"/>
    <n v="11"/>
    <n v="13200"/>
    <s v=""/>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BC723F-B052-4B03-AD4A-D5B1A1770A12}" name="PivotTable7" cacheId="2" applyNumberFormats="0" applyBorderFormats="0" applyFontFormats="0" applyPatternFormats="0" applyAlignmentFormats="0" applyWidthHeightFormats="1" dataCaption="Values" updatedVersion="8" minRefreshableVersion="3" useAutoFormatting="1" itemPrintTitles="1" createdVersion="8" indent="0" multipleFieldFilters="0" rowHeaderCaption="City" colHeaderCaption="Gender">
  <location ref="A346:D354" firstHeaderRow="1" firstDataRow="2" firstDataCol="1"/>
  <pivotFields count="16">
    <pivotField showAll="0"/>
    <pivotField dataField="1" showAll="0"/>
    <pivotField showAll="0"/>
    <pivotField axis="axisCol" showAll="0">
      <items count="3">
        <item x="1"/>
        <item x="0"/>
        <item t="default"/>
      </items>
    </pivotField>
    <pivotField showAll="0"/>
    <pivotField showAll="0"/>
    <pivotField showAll="0"/>
    <pivotField showAll="0"/>
    <pivotField showAll="0"/>
    <pivotField axis="axisRow" showAll="0">
      <items count="7">
        <item x="0"/>
        <item x="5"/>
        <item x="2"/>
        <item x="4"/>
        <item x="3"/>
        <item x="1"/>
        <item t="default"/>
      </items>
    </pivotField>
    <pivotField showAll="0"/>
    <pivotField showAll="0"/>
    <pivotField showAll="0"/>
    <pivotField showAll="0"/>
    <pivotField showAll="0"/>
    <pivotField showAll="0"/>
  </pivotFields>
  <rowFields count="1">
    <field x="9"/>
  </rowFields>
  <rowItems count="7">
    <i>
      <x/>
    </i>
    <i>
      <x v="1"/>
    </i>
    <i>
      <x v="2"/>
    </i>
    <i>
      <x v="3"/>
    </i>
    <i>
      <x v="4"/>
    </i>
    <i>
      <x v="5"/>
    </i>
    <i t="grand">
      <x/>
    </i>
  </rowItems>
  <colFields count="1">
    <field x="3"/>
  </colFields>
  <colItems count="3">
    <i>
      <x/>
    </i>
    <i>
      <x v="1"/>
    </i>
    <i t="grand">
      <x/>
    </i>
  </colItems>
  <dataFields count="1">
    <dataField name="Count of Full_Name" fld="1" subtotal="count" baseField="9" baseItem="0"/>
  </dataField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1DA23F-0596-4386-AEEB-D3C0A47BA082}"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122:B125" firstHeaderRow="1" firstDataRow="1" firstDataCol="1"/>
  <pivotFields count="13">
    <pivotField showAll="0"/>
    <pivotField showAll="0"/>
    <pivotField showAll="0"/>
    <pivotField showAll="0"/>
    <pivotField showAll="0"/>
    <pivotField showAll="0"/>
    <pivotField showAll="0"/>
    <pivotField dataField="1" showAll="0"/>
    <pivotField showAll="0"/>
    <pivotField showAll="0"/>
    <pivotField showAll="0"/>
    <pivotField axis="axisRow" showAll="0">
      <items count="3">
        <item x="1"/>
        <item x="0"/>
        <item t="default"/>
      </items>
    </pivotField>
    <pivotField showAll="0"/>
  </pivotFields>
  <rowFields count="1">
    <field x="11"/>
  </rowFields>
  <rowItems count="3">
    <i>
      <x/>
    </i>
    <i>
      <x v="1"/>
    </i>
    <i t="grand">
      <x/>
    </i>
  </rowItems>
  <colItems count="1">
    <i/>
  </colItems>
  <dataFields count="1">
    <dataField name="Average of Monthly_Fee" fld="7" subtotal="average" baseField="1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4FD4BD1-7B29-48F9-9C6C-ADE5F2FAF438}" name="PivotTable5" cacheId="2" applyNumberFormats="0" applyBorderFormats="0" applyFontFormats="0" applyPatternFormats="0" applyAlignmentFormats="0" applyWidthHeightFormats="1" dataCaption="Values" updatedVersion="8" minRefreshableVersion="3" useAutoFormatting="1" itemPrintTitles="1" createdVersion="8" indent="0" multipleFieldFilters="0" chartFormat="2" rowHeaderCaption="Row Labels">
  <location ref="A239:B247" firstHeaderRow="1" firstDataRow="1" firstDataCol="1"/>
  <pivotFields count="16">
    <pivotField showAll="0"/>
    <pivotField showAll="0"/>
    <pivotField showAll="0"/>
    <pivotField showAll="0"/>
    <pivotField axis="axisRow" showAll="0">
      <items count="5">
        <item x="0"/>
        <item x="2"/>
        <item x="3"/>
        <item x="1"/>
        <item t="default"/>
      </items>
    </pivotField>
    <pivotField showAll="0"/>
    <pivotField showAll="0"/>
    <pivotField showAll="0"/>
    <pivotField showAll="0"/>
    <pivotField axis="axisRow" showAll="0">
      <items count="7">
        <item h="1" x="0"/>
        <item x="5"/>
        <item h="1" x="2"/>
        <item h="1" x="4"/>
        <item h="1" x="3"/>
        <item h="1" x="1"/>
        <item t="default"/>
      </items>
    </pivotField>
    <pivotField showAll="0"/>
    <pivotField axis="axisRow" showAll="0">
      <items count="3">
        <item x="1"/>
        <item h="1" x="0"/>
        <item t="default"/>
      </items>
    </pivotField>
    <pivotField showAll="0"/>
    <pivotField dataField="1" showAll="0"/>
    <pivotField showAll="0"/>
    <pivotField showAll="0"/>
  </pivotFields>
  <rowFields count="3">
    <field x="9"/>
    <field x="4"/>
    <field x="11"/>
  </rowFields>
  <rowItems count="8">
    <i>
      <x v="1"/>
    </i>
    <i r="1">
      <x v="1"/>
    </i>
    <i r="2">
      <x/>
    </i>
    <i r="1">
      <x v="2"/>
    </i>
    <i r="2">
      <x/>
    </i>
    <i r="1">
      <x v="3"/>
    </i>
    <i r="2">
      <x/>
    </i>
    <i t="grand">
      <x/>
    </i>
  </rowItems>
  <colItems count="1">
    <i/>
  </colItems>
  <dataFields count="1">
    <dataField name="Segment Revenue" fld="13" baseField="9" baseItem="0"/>
  </dataFields>
  <chartFormats count="1">
    <chartFormat chart="1" format="0" series="1">
      <pivotArea type="data" outline="0" fieldPosition="0">
        <references count="1">
          <reference field="4294967294" count="1" selected="0">
            <x v="0"/>
          </reference>
        </references>
      </pivotArea>
    </chartFormat>
  </chartFormats>
  <pivotTableStyleInfo name="PivotStyleDark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C3B595C-8382-426D-9BCC-5B13FD74F65E}" name="PivotTable4" cacheId="1" applyNumberFormats="0" applyBorderFormats="0" applyFontFormats="0" applyPatternFormats="0" applyAlignmentFormats="0" applyWidthHeightFormats="1" dataCaption="Values" updatedVersion="8" minRefreshableVersion="3" useAutoFormatting="1" itemPrintTitles="1" createdVersion="8" indent="0" multipleFieldFilters="0" rowHeaderCaption="City">
  <location ref="F171:G178" firstHeaderRow="1" firstDataRow="1" firstDataCol="1"/>
  <pivotFields count="13">
    <pivotField showAll="0"/>
    <pivotField showAll="0"/>
    <pivotField showAll="0"/>
    <pivotField showAll="0"/>
    <pivotField showAll="0"/>
    <pivotField showAll="0"/>
    <pivotField showAll="0"/>
    <pivotField showAll="0"/>
    <pivotField axis="axisRow" showAll="0">
      <items count="7">
        <item x="0"/>
        <item x="5"/>
        <item x="2"/>
        <item x="4"/>
        <item x="3"/>
        <item x="1"/>
        <item t="default"/>
      </items>
    </pivotField>
    <pivotField showAll="0"/>
    <pivotField showAll="0"/>
    <pivotField showAll="0"/>
    <pivotField dataField="1" showAll="0"/>
  </pivotFields>
  <rowFields count="1">
    <field x="8"/>
  </rowFields>
  <rowItems count="7">
    <i>
      <x/>
    </i>
    <i>
      <x v="1"/>
    </i>
    <i>
      <x v="2"/>
    </i>
    <i>
      <x v="3"/>
    </i>
    <i>
      <x v="4"/>
    </i>
    <i>
      <x v="5"/>
    </i>
    <i t="grand">
      <x/>
    </i>
  </rowItems>
  <colItems count="1">
    <i/>
  </colItems>
  <dataFields count="1">
    <dataField name="Sum of Total_Revenue" fld="12"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8A0E3E3-B12D-4220-A7A9-DAA1594FE8F7}" name="PivotTable6" cacheId="2" applyNumberFormats="0" applyBorderFormats="0" applyFontFormats="0" applyPatternFormats="0" applyAlignmentFormats="0" applyWidthHeightFormats="1" dataCaption="Values" updatedVersion="8" minRefreshableVersion="3" useAutoFormatting="1" itemPrintTitles="1" createdVersion="8" indent="0" multipleFieldFilters="0">
  <location ref="N239:O252" firstHeaderRow="1" firstDataRow="1" firstDataCol="1"/>
  <pivotFields count="16">
    <pivotField showAll="0"/>
    <pivotField showAll="0"/>
    <pivotField showAll="0"/>
    <pivotField showAll="0"/>
    <pivotField axis="axisRow" showAll="0">
      <items count="5">
        <item x="0"/>
        <item x="2"/>
        <item x="3"/>
        <item x="1"/>
        <item t="default"/>
      </items>
    </pivotField>
    <pivotField showAll="0"/>
    <pivotField showAll="0"/>
    <pivotField showAll="0"/>
    <pivotField showAll="0"/>
    <pivotField showAll="0"/>
    <pivotField showAll="0"/>
    <pivotField axis="axisRow" showAll="0">
      <items count="3">
        <item x="1"/>
        <item x="0"/>
        <item t="default"/>
      </items>
    </pivotField>
    <pivotField showAll="0"/>
    <pivotField dataField="1" showAll="0"/>
    <pivotField showAll="0"/>
    <pivotField showAll="0"/>
  </pivotFields>
  <rowFields count="2">
    <field x="4"/>
    <field x="11"/>
  </rowFields>
  <rowItems count="13">
    <i>
      <x/>
    </i>
    <i r="1">
      <x/>
    </i>
    <i r="1">
      <x v="1"/>
    </i>
    <i>
      <x v="1"/>
    </i>
    <i r="1">
      <x/>
    </i>
    <i r="1">
      <x v="1"/>
    </i>
    <i>
      <x v="2"/>
    </i>
    <i r="1">
      <x/>
    </i>
    <i r="1">
      <x v="1"/>
    </i>
    <i>
      <x v="3"/>
    </i>
    <i r="1">
      <x/>
    </i>
    <i r="1">
      <x v="1"/>
    </i>
    <i t="grand">
      <x/>
    </i>
  </rowItems>
  <colItems count="1">
    <i/>
  </colItems>
  <dataFields count="1">
    <dataField name="Avg Revenue/Member" fld="13" subtotal="average" baseField="4" baseItem="0"/>
  </dataFields>
  <pivotTableStyleInfo name="PivotStyleMedium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69419EE-0499-43B6-8DAE-4E9EA5EA483A}" name="PivotTable3" cacheId="1" applyNumberFormats="0" applyBorderFormats="0" applyFontFormats="0" applyPatternFormats="0" applyAlignmentFormats="0" applyWidthHeightFormats="1" dataCaption="Values" updatedVersion="8" minRefreshableVersion="3" useAutoFormatting="1" itemPrintTitles="1" createdVersion="8" indent="0" multipleFieldFilters="0" rowHeaderCaption="Membership_Type">
  <location ref="B171:C176" firstHeaderRow="1" firstDataRow="1" firstDataCol="1"/>
  <pivotFields count="13">
    <pivotField showAll="0"/>
    <pivotField showAll="0"/>
    <pivotField showAll="0"/>
    <pivotField axis="axisRow" showAll="0">
      <items count="5">
        <item x="0"/>
        <item x="2"/>
        <item x="3"/>
        <item x="1"/>
        <item t="default"/>
      </items>
    </pivotField>
    <pivotField showAll="0"/>
    <pivotField showAll="0"/>
    <pivotField showAll="0"/>
    <pivotField showAll="0"/>
    <pivotField showAll="0"/>
    <pivotField showAll="0"/>
    <pivotField showAll="0"/>
    <pivotField showAll="0"/>
    <pivotField dataField="1" showAll="0"/>
  </pivotFields>
  <rowFields count="1">
    <field x="3"/>
  </rowFields>
  <rowItems count="5">
    <i>
      <x/>
    </i>
    <i>
      <x v="1"/>
    </i>
    <i>
      <x v="2"/>
    </i>
    <i>
      <x v="3"/>
    </i>
    <i t="grand">
      <x/>
    </i>
  </rowItems>
  <colItems count="1">
    <i/>
  </colItems>
  <dataFields count="1">
    <dataField name="Sum of Total_Revenue" fld="12" baseField="0" baseItem="0"/>
  </dataField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DAE073F-BD48-4D2C-BD61-7E6D6FAFF856}" name="PivotTable9" cacheId="2" applyNumberFormats="0" applyBorderFormats="0" applyFontFormats="0" applyPatternFormats="0" applyAlignmentFormats="0" applyWidthHeightFormats="1" dataCaption="Values" updatedVersion="8" minRefreshableVersion="3" useAutoFormatting="1" itemPrintTitles="1" createdVersion="8" indent="0" multipleFieldFilters="0" rowHeaderCaption="Membership_Type" colHeaderCaption="Age Group">
  <location ref="F346:J352" firstHeaderRow="1" firstDataRow="2" firstDataCol="1"/>
  <pivotFields count="16">
    <pivotField showAll="0"/>
    <pivotField dataField="1" showAll="0"/>
    <pivotField showAll="0"/>
    <pivotField showAll="0"/>
    <pivotField axis="axisRow" showAll="0">
      <items count="5">
        <item x="0"/>
        <item x="2"/>
        <item x="3"/>
        <item x="1"/>
        <item t="default"/>
      </items>
    </pivotField>
    <pivotField showAll="0"/>
    <pivotField showAll="0"/>
    <pivotField showAll="0"/>
    <pivotField showAll="0"/>
    <pivotField showAll="0"/>
    <pivotField showAll="0"/>
    <pivotField showAll="0"/>
    <pivotField showAll="0"/>
    <pivotField showAll="0"/>
    <pivotField showAll="0"/>
    <pivotField axis="axisCol" showAll="0">
      <items count="4">
        <item x="2"/>
        <item x="0"/>
        <item x="1"/>
        <item t="default"/>
      </items>
    </pivotField>
  </pivotFields>
  <rowFields count="1">
    <field x="4"/>
  </rowFields>
  <rowItems count="5">
    <i>
      <x/>
    </i>
    <i>
      <x v="1"/>
    </i>
    <i>
      <x v="2"/>
    </i>
    <i>
      <x v="3"/>
    </i>
    <i t="grand">
      <x/>
    </i>
  </rowItems>
  <colFields count="1">
    <field x="15"/>
  </colFields>
  <colItems count="4">
    <i>
      <x/>
    </i>
    <i>
      <x v="1"/>
    </i>
    <i>
      <x v="2"/>
    </i>
    <i t="grand">
      <x/>
    </i>
  </colItems>
  <dataFields count="1">
    <dataField name="Count of Full_Name" fld="1" subtotal="count" baseField="0" baseItem="0"/>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A6E38BB8-04A2-44CB-9A1E-AC259268F08E}" autoFormatId="16" applyNumberFormats="0" applyBorderFormats="0" applyFontFormats="0" applyPatternFormats="0" applyAlignmentFormats="0" applyWidthHeightFormats="0">
  <queryTableRefresh nextId="17" unboundColumnsRight="5">
    <queryTableFields count="16">
      <queryTableField id="1" name="Column1" tableColumnId="1"/>
      <queryTableField id="2" name="Full_Name" tableColumnId="2"/>
      <queryTableField id="3" name="Age" tableColumnId="3"/>
      <queryTableField id="4" name="Gender" tableColumnId="4"/>
      <queryTableField id="5" name="Membership_Type" tableColumnId="5"/>
      <queryTableField id="6" name="Start_Date" tableColumnId="6"/>
      <queryTableField id="7" name="End_Date" tableColumnId="7"/>
      <queryTableField id="8" name="Monthly_Fee" tableColumnId="8"/>
      <queryTableField id="9" name="Attendance" tableColumnId="9"/>
      <queryTableField id="10" name="City" tableColumnId="10"/>
      <queryTableField id="11" name="Referred_By" tableColumnId="11"/>
      <queryTableField id="13" dataBound="0" tableColumnId="13"/>
      <queryTableField id="12" dataBound="0" tableColumnId="12"/>
      <queryTableField id="14" dataBound="0" tableColumnId="14"/>
      <queryTableField id="15" dataBound="0" tableColumnId="15"/>
      <queryTableField id="16" dataBound="0" tableColumnId="1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267F98D6-6A35-4826-AC35-498671A51BB2}" autoFormatId="16" applyNumberFormats="0" applyBorderFormats="0" applyFontFormats="0" applyPatternFormats="0" applyAlignmentFormats="0" applyWidthHeightFormats="0">
  <queryTableRefresh nextId="13" unboundColumnsRight="1">
    <queryTableFields count="12">
      <queryTableField id="1" name="Column1" tableColumnId="1"/>
      <queryTableField id="2" name="Full_Name" tableColumnId="2"/>
      <queryTableField id="3" name="Age" tableColumnId="3"/>
      <queryTableField id="4" name="Gender" tableColumnId="4"/>
      <queryTableField id="5" name="Membership_Type" tableColumnId="5"/>
      <queryTableField id="6" name="Start_Date" tableColumnId="6"/>
      <queryTableField id="7" name="End_Date" tableColumnId="7"/>
      <queryTableField id="8" name="Monthly_Fee" tableColumnId="8"/>
      <queryTableField id="9" name="Attendance" tableColumnId="9"/>
      <queryTableField id="10" name="City" tableColumnId="10"/>
      <queryTableField id="11" name="Referred_By" tableColumnId="11"/>
      <queryTableField id="12" dataBound="0" tableColumnId="1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4" xr16:uid="{B1B33935-FB8C-4B3E-B2AD-95695A17ED10}" autoFormatId="16" applyNumberFormats="0" applyBorderFormats="0" applyFontFormats="0" applyPatternFormats="0" applyAlignmentFormats="0" applyWidthHeightFormats="0">
  <queryTableRefresh nextId="14" unboundColumnsRight="2">
    <queryTableFields count="13">
      <queryTableField id="1" name="Column1" tableColumnId="1"/>
      <queryTableField id="2" name="Full_Name" tableColumnId="2"/>
      <queryTableField id="3" name="Age" tableColumnId="3"/>
      <queryTableField id="4" name="Gender" tableColumnId="4"/>
      <queryTableField id="5" name="Membership_Type" tableColumnId="5"/>
      <queryTableField id="6" name="Start_Date" tableColumnId="6"/>
      <queryTableField id="7" name="End_Date" tableColumnId="7"/>
      <queryTableField id="8" name="Monthly_Fee" tableColumnId="8"/>
      <queryTableField id="9" name="Attendance" tableColumnId="9"/>
      <queryTableField id="10" name="City" tableColumnId="10"/>
      <queryTableField id="11" name="Referred_By" tableColumnId="11"/>
      <queryTableField id="13" dataBound="0" tableColumnId="13"/>
      <queryTableField id="12" dataBound="0" tableColumnId="1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connectionId="5" xr16:uid="{5AD813ED-79B8-47B0-A20A-6E78D2B18EA7}" autoFormatId="16" applyNumberFormats="0" applyBorderFormats="0" applyFontFormats="0" applyPatternFormats="0" applyAlignmentFormats="0" applyWidthHeightFormats="0">
  <queryTableRefresh nextId="16" unboundColumnsRight="4">
    <queryTableFields count="15">
      <queryTableField id="1" name="Column1" tableColumnId="1"/>
      <queryTableField id="2" name="Full_Name" tableColumnId="2"/>
      <queryTableField id="3" name="Age" tableColumnId="3"/>
      <queryTableField id="4" name="Gender" tableColumnId="4"/>
      <queryTableField id="5" name="Membership_Type" tableColumnId="5"/>
      <queryTableField id="6" name="Start_Date" tableColumnId="6"/>
      <queryTableField id="7" name="End_Date" tableColumnId="7"/>
      <queryTableField id="8" name="Monthly_Fee" tableColumnId="8"/>
      <queryTableField id="9" name="Attendance" tableColumnId="9"/>
      <queryTableField id="10" name="City" tableColumnId="10"/>
      <queryTableField id="11" name="Referred_By" tableColumnId="11"/>
      <queryTableField id="13" dataBound="0" tableColumnId="13"/>
      <queryTableField id="12" dataBound="0" tableColumnId="12"/>
      <queryTableField id="14" dataBound="0" tableColumnId="14"/>
      <queryTableField id="15" dataBound="0" tableColumnId="15"/>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5" connectionId="6" xr16:uid="{B28810FE-5FCB-4692-93AC-8E5409EAAD32}" autoFormatId="16" applyNumberFormats="0" applyBorderFormats="0" applyFontFormats="0" applyPatternFormats="0" applyAlignmentFormats="0" applyWidthHeightFormats="0">
  <queryTableRefresh nextId="17" unboundColumnsRight="5">
    <queryTableFields count="16">
      <queryTableField id="1" name="Column1" tableColumnId="1"/>
      <queryTableField id="2" name="Full_Name" tableColumnId="2"/>
      <queryTableField id="3" name="Age" tableColumnId="3"/>
      <queryTableField id="4" name="Gender" tableColumnId="4"/>
      <queryTableField id="5" name="Membership_Type" tableColumnId="5"/>
      <queryTableField id="6" name="Start_Date" tableColumnId="6"/>
      <queryTableField id="7" name="End_Date" tableColumnId="7"/>
      <queryTableField id="8" name="Monthly_Fee" tableColumnId="8"/>
      <queryTableField id="9" name="Attendance" tableColumnId="9"/>
      <queryTableField id="10" name="City" tableColumnId="10"/>
      <queryTableField id="11" name="Referred_By" tableColumnId="11"/>
      <queryTableField id="13" dataBound="0" tableColumnId="13"/>
      <queryTableField id="12" dataBound="0" tableColumnId="12"/>
      <queryTableField id="14" dataBound="0" tableColumnId="14"/>
      <queryTableField id="15" dataBound="0" tableColumnId="15"/>
      <queryTableField id="16" dataBound="0"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mbership_Type" xr10:uid="{3E150F9E-4D43-4112-8013-DA5E970EE2E9}" sourceName="Membership_Type">
  <pivotTables>
    <pivotTable tabId="3" name="PivotTable5"/>
  </pivotTables>
  <data>
    <tabular pivotCacheId="2074529866">
      <items count="4">
        <i x="2" s="1"/>
        <i x="3" s="1"/>
        <i x="1" s="1"/>
        <i x="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A7DFC3B-D606-49FD-A51E-94EE8E65367D}" sourceName="City">
  <pivotTables>
    <pivotTable tabId="3" name="PivotTable5"/>
  </pivotTables>
  <data>
    <tabular pivotCacheId="2074529866">
      <items count="6">
        <i x="0"/>
        <i x="5" s="1"/>
        <i x="2"/>
        <i x="4"/>
        <i x="3"/>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ferred" xr10:uid="{D00D3620-02F8-456F-B500-138C56BFC5B7}" sourceName="Referred">
  <pivotTables>
    <pivotTable tabId="3" name="PivotTable5"/>
  </pivotTables>
  <data>
    <tabular pivotCacheId="2074529866">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mbership_Type" xr10:uid="{51D0B437-24F9-4BF1-8537-F7E6F5569883}" cache="Slicer_Membership_Type" caption="Membership_Type" rowHeight="234950"/>
  <slicer name="City" xr10:uid="{B2729C3D-5F59-4B74-B6BC-5EA529ED6645}" cache="Slicer_City" caption="City" rowHeight="234950"/>
  <slicer name="Referred" xr10:uid="{E2E637B4-C011-4865-A002-BA4AF47C49EA}" cache="Slicer_Referred" caption="Referred"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DBFA554-244C-4A72-956E-6E89B72B109E}" name="Sheet1__2" displayName="Sheet1__2" ref="A1:P36" tableType="queryTable" totalsRowShown="0">
  <autoFilter ref="A1:P36" xr:uid="{BDBFA554-244C-4A72-956E-6E89B72B109E}"/>
  <tableColumns count="16">
    <tableColumn id="1" xr3:uid="{0E21C6B0-D955-45CD-A506-5B6E5E4569D4}" uniqueName="1" name="Column1" queryTableFieldId="1" dataDxfId="1"/>
    <tableColumn id="2" xr3:uid="{DC839B85-2316-467E-A472-8D1FBF4AB802}" uniqueName="2" name="Full_Name" queryTableFieldId="2" dataDxfId="2"/>
    <tableColumn id="3" xr3:uid="{F90DBC0D-E6C5-4720-9CD3-05252FE87424}" uniqueName="3" name="Age" queryTableFieldId="3" dataDxfId="27"/>
    <tableColumn id="4" xr3:uid="{3B6A8449-9FED-4C19-9D7A-1C787D677369}" uniqueName="4" name="Gender" queryTableFieldId="4" dataDxfId="26"/>
    <tableColumn id="5" xr3:uid="{D6798955-6F87-4E7A-AB52-762E56C13472}" uniqueName="5" name="Membership_Type" queryTableFieldId="5" dataDxfId="25"/>
    <tableColumn id="6" xr3:uid="{9013F10E-FD21-4F4A-8A4A-5A5E3D7530D1}" uniqueName="6" name="Start_Date" queryTableFieldId="6" dataDxfId="24"/>
    <tableColumn id="7" xr3:uid="{3B53CEAD-0B33-464E-9D0D-F96872173B45}" uniqueName="7" name="End_Date" queryTableFieldId="7" dataDxfId="23"/>
    <tableColumn id="8" xr3:uid="{274EF6CB-4590-44F2-847A-6F7C0A753643}" uniqueName="8" name="Monthly_Fee" queryTableFieldId="8" dataDxfId="22"/>
    <tableColumn id="9" xr3:uid="{E36E9A77-7A57-4071-91FB-B459072E59A7}" uniqueName="9" name="Attendance" queryTableFieldId="9" dataDxfId="21"/>
    <tableColumn id="10" xr3:uid="{E77F642C-8582-4825-8336-E3E60B5702CA}" uniqueName="10" name="City" queryTableFieldId="10" dataDxfId="20"/>
    <tableColumn id="11" xr3:uid="{11B71DD5-7EA1-4783-8BE9-94E7C662CA2C}" uniqueName="11" name="Referred_By" queryTableFieldId="11" dataDxfId="19"/>
    <tableColumn id="13" xr3:uid="{D43E3EC0-689B-4047-B5D9-B97F7C941B1B}" uniqueName="13" name="Referred" queryTableFieldId="13" dataDxfId="18">
      <calculatedColumnFormula>IF(ISBLANK(K2), "No", "Yes")</calculatedColumnFormula>
    </tableColumn>
    <tableColumn id="12" xr3:uid="{A214688D-4A93-4CB7-9321-D5B3F2E5DEFE}" uniqueName="12" name="Membership_Duration_Months" queryTableFieldId="12" dataDxfId="17">
      <calculatedColumnFormula>INT((G2 - F2)/30)</calculatedColumnFormula>
    </tableColumn>
    <tableColumn id="14" xr3:uid="{2106A960-8D03-4DCC-B8BB-DECAE240964C}" uniqueName="14" name="Total_Revenue" queryTableFieldId="14" dataDxfId="16">
      <calculatedColumnFormula>H2 * M2</calculatedColumnFormula>
    </tableColumn>
    <tableColumn id="15" xr3:uid="{80E5B7D1-837A-44C9-9195-ED913C32CAA4}" uniqueName="15" name="Low_Engagement_Flag" queryTableFieldId="15" dataDxfId="15">
      <calculatedColumnFormula>IF(AND(I2&lt;8, M2&gt;=6), "Low Engagement", "")</calculatedColumnFormula>
    </tableColumn>
    <tableColumn id="16" xr3:uid="{0C59E32F-8FE6-4440-9C40-74E86B35CC77}" uniqueName="16" name="Age_Group" queryTableFieldId="16" dataDxfId="14">
      <calculatedColumnFormula>IF(Sheet1__2[[#This Row],[Age]]&lt;=30, "Youth", IF(Sheet1__2[[#This Row],[Age]]&lt;=45, "Adult", "Senior"))</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C037B87-0F8F-4157-BC54-AAF87007C57B}" name="Sheet1__24" displayName="Sheet1__24" ref="A43:L78" tableType="queryTable" totalsRowShown="0">
  <autoFilter ref="A43:L78" xr:uid="{CC037B87-0F8F-4157-BC54-AAF87007C57B}"/>
  <tableColumns count="12">
    <tableColumn id="1" xr3:uid="{6A6FED66-BF5C-44ED-A4E1-F2ACF219E7EF}" uniqueName="1" name="Column1" queryTableFieldId="1" dataDxfId="0"/>
    <tableColumn id="2" xr3:uid="{F2641B21-6580-4E72-BFB3-C6B5BE95F252}" uniqueName="2" name="Full_Name" queryTableFieldId="2" dataDxfId="3"/>
    <tableColumn id="3" xr3:uid="{438A12D8-632E-4CA2-89C8-C916EABA44B9}" uniqueName="3" name="Age" queryTableFieldId="3" dataDxfId="13"/>
    <tableColumn id="4" xr3:uid="{CA8038B4-CCD0-4D92-A143-04E1DC38448C}" uniqueName="4" name="Gender" queryTableFieldId="4" dataDxfId="12"/>
    <tableColumn id="5" xr3:uid="{BEA8E23B-D348-434F-BEC6-126A07C7C727}" uniqueName="5" name="Membership_Type" queryTableFieldId="5" dataDxfId="11"/>
    <tableColumn id="6" xr3:uid="{7137DAAB-2B70-4688-9896-87BB7DDBBFA2}" uniqueName="6" name="Start_Date" queryTableFieldId="6" dataDxfId="10"/>
    <tableColumn id="7" xr3:uid="{4E14804C-2030-4B88-91B6-F760F8842955}" uniqueName="7" name="End_Date" queryTableFieldId="7" dataDxfId="9"/>
    <tableColumn id="8" xr3:uid="{E21A68E2-3DD6-4719-AAF2-B7738116B88E}" uniqueName="8" name="Monthly_Fee" queryTableFieldId="8" dataDxfId="8"/>
    <tableColumn id="9" xr3:uid="{86DE4707-21E4-4784-B17F-7B0EBD687B78}" uniqueName="9" name="Attendance" queryTableFieldId="9" dataDxfId="7"/>
    <tableColumn id="10" xr3:uid="{109881F8-D610-4CCB-87AB-208F7FFB3209}" uniqueName="10" name="City" queryTableFieldId="10" dataDxfId="6"/>
    <tableColumn id="11" xr3:uid="{FB3D2188-4824-40C9-8296-0C6017106B98}" uniqueName="11" name="Referred_By" queryTableFieldId="11" dataDxfId="5"/>
    <tableColumn id="12" xr3:uid="{11366B32-9819-4A61-B70D-32B4D026DE42}" uniqueName="12" name="Membership_Duration_Months" queryTableFieldId="12" dataDxfId="4">
      <calculatedColumnFormula>INT((G44 - F44)/30)</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02C8A79-C50F-4501-828E-FFD539E2AEC8}" name="Sheet1__25" displayName="Sheet1__25" ref="A84:M119" tableType="queryTable" totalsRowShown="0">
  <autoFilter ref="A84:M119" xr:uid="{402C8A79-C50F-4501-828E-FFD539E2AEC8}"/>
  <tableColumns count="13">
    <tableColumn id="1" xr3:uid="{5B212361-B523-4B0C-B052-10FD84F05A70}" uniqueName="1" name="Column1" queryTableFieldId="1" dataDxfId="56"/>
    <tableColumn id="2" xr3:uid="{15EEDEAB-5C02-4C36-B08A-A222032DFF03}" uniqueName="2" name="Full_Name" queryTableFieldId="2" dataDxfId="55"/>
    <tableColumn id="3" xr3:uid="{66B95D67-1291-461B-BFF9-43411150E426}" uniqueName="3" name="Age" queryTableFieldId="3"/>
    <tableColumn id="4" xr3:uid="{6EC1AF0B-8B9C-42AB-92BA-AAF04C28366D}" uniqueName="4" name="Gender" queryTableFieldId="4" dataDxfId="54"/>
    <tableColumn id="5" xr3:uid="{287756A2-52BB-4B88-9C0C-A08463BAA629}" uniqueName="5" name="Membership_Type" queryTableFieldId="5" dataDxfId="53"/>
    <tableColumn id="6" xr3:uid="{4960BB5F-7B12-479D-AC7E-FEDC1B56EE75}" uniqueName="6" name="Start_Date" queryTableFieldId="6"/>
    <tableColumn id="7" xr3:uid="{F24C4342-9580-451F-B759-AADDEA9114DE}" uniqueName="7" name="End_Date" queryTableFieldId="7"/>
    <tableColumn id="8" xr3:uid="{3D239704-E2C1-48C5-9A7F-8F7A59E60F24}" uniqueName="8" name="Monthly_Fee" queryTableFieldId="8"/>
    <tableColumn id="9" xr3:uid="{1D1BDAE5-0453-45C6-A47B-B3BF4141FB4D}" uniqueName="9" name="Attendance" queryTableFieldId="9"/>
    <tableColumn id="10" xr3:uid="{5F2BB0C0-32AB-4B29-AF29-F7468B3ECC4A}" uniqueName="10" name="City" queryTableFieldId="10" dataDxfId="52"/>
    <tableColumn id="11" xr3:uid="{7BF564F1-6331-45B2-A3AD-1079E7067985}" uniqueName="11" name="Referred_By" queryTableFieldId="11" dataDxfId="51"/>
    <tableColumn id="13" xr3:uid="{0AD66E24-08D1-4C5C-9DC8-7D8B4E66C0D6}" uniqueName="13" name="Referred" queryTableFieldId="13" dataDxfId="50">
      <calculatedColumnFormula>IF(ISBLANK(K85), "No", "Yes")</calculatedColumnFormula>
    </tableColumn>
    <tableColumn id="12" xr3:uid="{602B7646-DCFD-4E08-9DB6-4A887B5DE6C2}" uniqueName="12" name="Membership_Duration_Months" queryTableFieldId="12" dataDxfId="49">
      <calculatedColumnFormula>INT((G85 - F85)/30)</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B8420D4-41D6-445C-8E54-264E5AB6D303}" name="Sheet1__27" displayName="Sheet1__27" ref="A187:O222" tableType="queryTable" totalsRowShown="0">
  <autoFilter ref="A187:O222" xr:uid="{0B8420D4-41D6-445C-8E54-264E5AB6D303}"/>
  <tableColumns count="15">
    <tableColumn id="1" xr3:uid="{EE7863BF-2ADC-4BD6-81E0-94A19729720E}" uniqueName="1" name="Column1" queryTableFieldId="1" dataDxfId="48"/>
    <tableColumn id="2" xr3:uid="{4E3716D8-9409-4DDB-9DDC-797B77EA089B}" uniqueName="2" name="Full_Name" queryTableFieldId="2" dataDxfId="47"/>
    <tableColumn id="3" xr3:uid="{6C2E7421-9C7E-4058-8F56-4E3B4ABBFBED}" uniqueName="3" name="Age" queryTableFieldId="3"/>
    <tableColumn id="4" xr3:uid="{A6321A91-AA42-46F5-A9C5-36E4C26FBD3C}" uniqueName="4" name="Gender" queryTableFieldId="4" dataDxfId="46"/>
    <tableColumn id="5" xr3:uid="{8136FCFA-FA1C-4198-B04B-AAA79A7F2BF1}" uniqueName="5" name="Membership_Type" queryTableFieldId="5" dataDxfId="45"/>
    <tableColumn id="6" xr3:uid="{3F6E0E58-2788-4FEA-8FBA-DE626CE08F47}" uniqueName="6" name="Start_Date" queryTableFieldId="6"/>
    <tableColumn id="7" xr3:uid="{2E66E594-594F-42ED-A9F3-713799B6889D}" uniqueName="7" name="End_Date" queryTableFieldId="7"/>
    <tableColumn id="8" xr3:uid="{519E586C-AFF0-4943-AB49-A72603C678A9}" uniqueName="8" name="Monthly_Fee" queryTableFieldId="8"/>
    <tableColumn id="9" xr3:uid="{46348D50-B0EE-4275-9112-537393AEE616}" uniqueName="9" name="Attendance" queryTableFieldId="9"/>
    <tableColumn id="10" xr3:uid="{E9995E95-3C1D-49F6-B08E-D7D9E666B24E}" uniqueName="10" name="City" queryTableFieldId="10" dataDxfId="44"/>
    <tableColumn id="11" xr3:uid="{0FB812C5-529F-47F5-91C1-D5607601924C}" uniqueName="11" name="Referred_By" queryTableFieldId="11" dataDxfId="43"/>
    <tableColumn id="13" xr3:uid="{4B8B4F46-F0BA-4EFA-986C-B0402580BE31}" uniqueName="13" name="Referred" queryTableFieldId="13" dataDxfId="42">
      <calculatedColumnFormula>IF(ISBLANK(K188), "No", "Yes")</calculatedColumnFormula>
    </tableColumn>
    <tableColumn id="12" xr3:uid="{885C96C2-5845-4426-B5BF-8132670FCBE7}" uniqueName="12" name="Membership_Duration_Months" queryTableFieldId="12" dataDxfId="41">
      <calculatedColumnFormula>INT((G188 - F188)/30)</calculatedColumnFormula>
    </tableColumn>
    <tableColumn id="14" xr3:uid="{3B52CFED-A998-4FDD-A463-2DF745B8C420}" uniqueName="14" name="Total_Revenue" queryTableFieldId="14" dataDxfId="40">
      <calculatedColumnFormula>H188 * M188</calculatedColumnFormula>
    </tableColumn>
    <tableColumn id="15" xr3:uid="{382BE776-A466-4E30-89C6-00AAD58AD1A8}" uniqueName="15" name="Low_Engagement_Flag" queryTableFieldId="15" dataDxfId="39">
      <calculatedColumnFormula>IF(AND(I188&lt;8, M188&gt;=6), "Low Engagement", "")</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9D8C60D-DFE6-4C03-8ABC-53C2CB8F1EB2}" name="Sheet1__29" displayName="Sheet1__29" ref="A306:P341" tableType="queryTable" totalsRowShown="0">
  <autoFilter ref="A306:P341" xr:uid="{E9D8C60D-DFE6-4C03-8ABC-53C2CB8F1EB2}"/>
  <tableColumns count="16">
    <tableColumn id="1" xr3:uid="{88304417-BB66-4DB7-A948-5C801FAF662B}" uniqueName="1" name="Column1" queryTableFieldId="1" dataDxfId="38"/>
    <tableColumn id="2" xr3:uid="{8A669EAC-66A9-4FCC-9BDC-59FC976D391B}" uniqueName="2" name="Full_Name" queryTableFieldId="2" dataDxfId="37"/>
    <tableColumn id="3" xr3:uid="{15457299-37A4-41B2-98F5-5DE496AFEBB8}" uniqueName="3" name="Age" queryTableFieldId="3"/>
    <tableColumn id="4" xr3:uid="{00E00F73-9CB3-4F92-9634-9C26FF8BB90F}" uniqueName="4" name="Gender" queryTableFieldId="4" dataDxfId="36"/>
    <tableColumn id="5" xr3:uid="{F96DFB1A-6931-4685-AF45-9E6FAE663952}" uniqueName="5" name="Membership_Type" queryTableFieldId="5" dataDxfId="35"/>
    <tableColumn id="6" xr3:uid="{4718FB62-BDB5-411C-8AB9-B577C116077B}" uniqueName="6" name="Start_Date" queryTableFieldId="6"/>
    <tableColumn id="7" xr3:uid="{06173E35-5B2A-4870-8215-7E0B97B71A5E}" uniqueName="7" name="End_Date" queryTableFieldId="7"/>
    <tableColumn id="8" xr3:uid="{7CE7650E-86D1-4A4C-9BAC-28B9ACA4D496}" uniqueName="8" name="Monthly_Fee" queryTableFieldId="8"/>
    <tableColumn id="9" xr3:uid="{928B0FB9-E800-4AE2-BA63-8EC1488C9D27}" uniqueName="9" name="Attendance" queryTableFieldId="9"/>
    <tableColumn id="10" xr3:uid="{1BD88B93-84D2-4A6F-935D-5D465AC3A591}" uniqueName="10" name="City" queryTableFieldId="10" dataDxfId="34"/>
    <tableColumn id="11" xr3:uid="{407849CE-A320-42F7-B7DF-C405D56057BA}" uniqueName="11" name="Referred_By" queryTableFieldId="11" dataDxfId="33"/>
    <tableColumn id="13" xr3:uid="{A3EA2971-1C63-48B8-AEE7-E1B034BFB9AD}" uniqueName="13" name="Referred" queryTableFieldId="13" dataDxfId="32">
      <calculatedColumnFormula>IF(ISBLANK(K307), "No", "Yes")</calculatedColumnFormula>
    </tableColumn>
    <tableColumn id="12" xr3:uid="{75CB1F48-CF25-48B6-A89A-96F4ACA34ACB}" uniqueName="12" name="Membership_Duration_Months" queryTableFieldId="12" dataDxfId="31">
      <calculatedColumnFormula>INT((G307 - F307)/30)</calculatedColumnFormula>
    </tableColumn>
    <tableColumn id="14" xr3:uid="{AB829012-A772-4BA4-A5FB-A51F9ACAD1C8}" uniqueName="14" name="Total_Revenue" queryTableFieldId="14" dataDxfId="30">
      <calculatedColumnFormula>H307 * M307</calculatedColumnFormula>
    </tableColumn>
    <tableColumn id="15" xr3:uid="{D4B28B6B-3719-415F-AAA6-F62019F20E6A}" uniqueName="15" name="Low_Engagement_Flag" queryTableFieldId="15" dataDxfId="29">
      <calculatedColumnFormula>IF(AND(I307&lt;8, M307&gt;=6), "Low Engagement", "")</calculatedColumnFormula>
    </tableColumn>
    <tableColumn id="16" xr3:uid="{B72F4191-6A3F-4FC7-B682-8BCD5F02516B}" uniqueName="16" name="Age_Group" queryTableFieldId="16" dataDxfId="28">
      <calculatedColumnFormula>IF(Sheet1__29[[#This Row],[Age]]&lt;=30, "Youth", IF(Sheet1__29[[#This Row],[Age]]&lt;=45, "Adult", "Senior"))</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13" Type="http://schemas.openxmlformats.org/officeDocument/2006/relationships/table" Target="../tables/table5.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table" Target="../tables/table4.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table" Target="../tables/table3.xml"/><Relationship Id="rId5" Type="http://schemas.openxmlformats.org/officeDocument/2006/relationships/pivotTable" Target="../pivotTables/pivotTable5.xml"/><Relationship Id="rId10" Type="http://schemas.openxmlformats.org/officeDocument/2006/relationships/table" Target="../tables/table2.xml"/><Relationship Id="rId4" Type="http://schemas.openxmlformats.org/officeDocument/2006/relationships/pivotTable" Target="../pivotTables/pivotTable4.xml"/><Relationship Id="rId9" Type="http://schemas.openxmlformats.org/officeDocument/2006/relationships/table" Target="../tables/table1.xml"/><Relationship Id="rId1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74200-B6EB-4431-AE7F-3DEE6156E502}">
  <dimension ref="A1:P360"/>
  <sheetViews>
    <sheetView tabSelected="1" topLeftCell="A90" zoomScale="36" zoomScaleNormal="61" workbookViewId="0">
      <selection activeCell="A41" sqref="A41"/>
    </sheetView>
  </sheetViews>
  <sheetFormatPr defaultRowHeight="14.4" x14ac:dyDescent="0.3"/>
  <cols>
    <col min="1" max="1" width="18.5546875" customWidth="1"/>
    <col min="2" max="2" width="23.44140625" customWidth="1"/>
    <col min="3" max="3" width="22.88671875" customWidth="1"/>
    <col min="4" max="4" width="13.109375" customWidth="1"/>
    <col min="5" max="5" width="19.21875" customWidth="1"/>
    <col min="6" max="6" width="17.6640625" customWidth="1"/>
    <col min="7" max="7" width="20.21875" bestFit="1" customWidth="1"/>
    <col min="8" max="8" width="17.88671875" bestFit="1" customWidth="1"/>
    <col min="9" max="9" width="16" bestFit="1" customWidth="1"/>
    <col min="10" max="10" width="12.5546875" customWidth="1"/>
    <col min="11" max="11" width="6" bestFit="1" customWidth="1"/>
    <col min="12" max="12" width="10.77734375" bestFit="1" customWidth="1"/>
    <col min="13" max="13" width="30" customWidth="1"/>
    <col min="14" max="14" width="13" bestFit="1" customWidth="1"/>
    <col min="15" max="15" width="20.33203125" bestFit="1" customWidth="1"/>
    <col min="16" max="16" width="32.33203125" customWidth="1"/>
    <col min="17" max="17" width="24.77734375" customWidth="1"/>
  </cols>
  <sheetData>
    <row r="1" spans="1:16" x14ac:dyDescent="0.3">
      <c r="A1" s="19" t="s">
        <v>0</v>
      </c>
      <c r="B1" s="19" t="s">
        <v>1</v>
      </c>
      <c r="C1" s="19" t="s">
        <v>2</v>
      </c>
      <c r="D1" s="19" t="s">
        <v>3</v>
      </c>
      <c r="E1" s="19" t="s">
        <v>4</v>
      </c>
      <c r="F1" s="19" t="s">
        <v>5</v>
      </c>
      <c r="G1" s="19" t="s">
        <v>6</v>
      </c>
      <c r="H1" s="19" t="s">
        <v>7</v>
      </c>
      <c r="I1" s="19" t="s">
        <v>8</v>
      </c>
      <c r="J1" s="19" t="s">
        <v>9</v>
      </c>
      <c r="K1" s="19" t="s">
        <v>10</v>
      </c>
      <c r="L1" s="19" t="s">
        <v>112</v>
      </c>
      <c r="M1" s="19" t="s">
        <v>110</v>
      </c>
      <c r="N1" s="19" t="s">
        <v>120</v>
      </c>
      <c r="O1" s="19" t="s">
        <v>124</v>
      </c>
      <c r="P1" s="19" t="s">
        <v>135</v>
      </c>
    </row>
    <row r="2" spans="1:16" x14ac:dyDescent="0.3">
      <c r="A2" s="18" t="s">
        <v>11</v>
      </c>
      <c r="B2" s="18" t="s">
        <v>12</v>
      </c>
      <c r="C2" s="18">
        <v>59</v>
      </c>
      <c r="D2" s="18" t="s">
        <v>13</v>
      </c>
      <c r="E2" s="18" t="s">
        <v>14</v>
      </c>
      <c r="F2" s="18">
        <v>45235</v>
      </c>
      <c r="G2" s="18">
        <v>45425</v>
      </c>
      <c r="H2" s="18">
        <v>800</v>
      </c>
      <c r="I2" s="18">
        <v>25</v>
      </c>
      <c r="J2" s="18" t="s">
        <v>15</v>
      </c>
      <c r="K2" s="18" t="s">
        <v>16</v>
      </c>
      <c r="L2" s="18" t="str">
        <f t="shared" ref="L2:L36" si="0">IF(ISBLANK(K2), "No", "Yes")</f>
        <v>Yes</v>
      </c>
      <c r="M2" s="18">
        <f t="shared" ref="M2:M36" si="1">INT((G2 - F2)/30)</f>
        <v>6</v>
      </c>
      <c r="N2" s="18">
        <f t="shared" ref="N2:N36" si="2">H2 * M2</f>
        <v>4800</v>
      </c>
      <c r="O2" s="18" t="str">
        <f t="shared" ref="O2:O36" si="3">IF(AND(I2&lt;8, M2&gt;=6), "Low Engagement", "")</f>
        <v/>
      </c>
      <c r="P2" s="18" t="str">
        <f>IF(Sheet1__2[[#This Row],[Age]]&lt;=30, "Youth", IF(Sheet1__2[[#This Row],[Age]]&lt;=45, "Adult", "Senior"))</f>
        <v>Senior</v>
      </c>
    </row>
    <row r="3" spans="1:16" x14ac:dyDescent="0.3">
      <c r="A3" s="18" t="s">
        <v>17</v>
      </c>
      <c r="B3" s="18" t="s">
        <v>18</v>
      </c>
      <c r="C3" s="18">
        <v>27</v>
      </c>
      <c r="D3" s="18" t="s">
        <v>13</v>
      </c>
      <c r="E3" s="18" t="s">
        <v>14</v>
      </c>
      <c r="F3" s="18">
        <v>45714</v>
      </c>
      <c r="G3" s="18">
        <v>45740</v>
      </c>
      <c r="H3" s="18">
        <v>800</v>
      </c>
      <c r="I3" s="18">
        <v>20</v>
      </c>
      <c r="J3" s="18" t="s">
        <v>19</v>
      </c>
      <c r="K3" s="18" t="s">
        <v>20</v>
      </c>
      <c r="L3" s="18" t="str">
        <f t="shared" si="0"/>
        <v>Yes</v>
      </c>
      <c r="M3" s="18">
        <f t="shared" si="1"/>
        <v>0</v>
      </c>
      <c r="N3" s="18">
        <f t="shared" si="2"/>
        <v>0</v>
      </c>
      <c r="O3" s="18" t="str">
        <f t="shared" si="3"/>
        <v/>
      </c>
      <c r="P3" s="18" t="str">
        <f>IF(Sheet1__2[[#This Row],[Age]]&lt;=30, "Youth", IF(Sheet1__2[[#This Row],[Age]]&lt;=45, "Adult", "Senior"))</f>
        <v>Youth</v>
      </c>
    </row>
    <row r="4" spans="1:16" x14ac:dyDescent="0.3">
      <c r="A4" s="18" t="s">
        <v>21</v>
      </c>
      <c r="B4" s="18" t="s">
        <v>22</v>
      </c>
      <c r="C4" s="18">
        <v>24</v>
      </c>
      <c r="D4" s="18" t="s">
        <v>13</v>
      </c>
      <c r="E4" s="18" t="s">
        <v>23</v>
      </c>
      <c r="F4" s="18">
        <v>45191</v>
      </c>
      <c r="G4" s="18">
        <v>45371</v>
      </c>
      <c r="H4" s="18">
        <v>1200</v>
      </c>
      <c r="I4" s="18">
        <v>18</v>
      </c>
      <c r="J4" s="18" t="s">
        <v>24</v>
      </c>
      <c r="K4" s="18" t="s">
        <v>25</v>
      </c>
      <c r="L4" s="18" t="str">
        <f t="shared" si="0"/>
        <v>Yes</v>
      </c>
      <c r="M4" s="18">
        <f t="shared" si="1"/>
        <v>6</v>
      </c>
      <c r="N4" s="18">
        <f t="shared" si="2"/>
        <v>7200</v>
      </c>
      <c r="O4" s="18" t="str">
        <f t="shared" si="3"/>
        <v/>
      </c>
      <c r="P4" s="18" t="str">
        <f>IF(Sheet1__2[[#This Row],[Age]]&lt;=30, "Youth", IF(Sheet1__2[[#This Row],[Age]]&lt;=45, "Adult", "Senior"))</f>
        <v>Youth</v>
      </c>
    </row>
    <row r="5" spans="1:16" x14ac:dyDescent="0.3">
      <c r="A5" s="18" t="s">
        <v>26</v>
      </c>
      <c r="B5" s="18" t="s">
        <v>27</v>
      </c>
      <c r="C5" s="18">
        <v>31</v>
      </c>
      <c r="D5" s="18" t="s">
        <v>28</v>
      </c>
      <c r="E5" s="18" t="s">
        <v>23</v>
      </c>
      <c r="F5" s="18">
        <v>45479</v>
      </c>
      <c r="G5" s="18">
        <v>45587</v>
      </c>
      <c r="H5" s="18">
        <v>1200</v>
      </c>
      <c r="I5" s="18">
        <v>16</v>
      </c>
      <c r="J5" s="18" t="s">
        <v>24</v>
      </c>
      <c r="K5" s="18" t="s">
        <v>29</v>
      </c>
      <c r="L5" s="18" t="str">
        <f t="shared" si="0"/>
        <v>Yes</v>
      </c>
      <c r="M5" s="18">
        <f t="shared" si="1"/>
        <v>3</v>
      </c>
      <c r="N5" s="18">
        <f t="shared" si="2"/>
        <v>3600</v>
      </c>
      <c r="O5" s="18" t="str">
        <f t="shared" si="3"/>
        <v/>
      </c>
      <c r="P5" s="18" t="str">
        <f>IF(Sheet1__2[[#This Row],[Age]]&lt;=30, "Youth", IF(Sheet1__2[[#This Row],[Age]]&lt;=45, "Adult", "Senior"))</f>
        <v>Adult</v>
      </c>
    </row>
    <row r="6" spans="1:16" x14ac:dyDescent="0.3">
      <c r="A6" s="18" t="s">
        <v>30</v>
      </c>
      <c r="B6" s="18" t="s">
        <v>31</v>
      </c>
      <c r="C6" s="18">
        <v>19</v>
      </c>
      <c r="D6" s="18" t="s">
        <v>13</v>
      </c>
      <c r="E6" s="18" t="s">
        <v>32</v>
      </c>
      <c r="F6" s="18">
        <v>45286</v>
      </c>
      <c r="G6" s="18">
        <v>45501</v>
      </c>
      <c r="H6" s="18">
        <v>2500</v>
      </c>
      <c r="I6" s="18">
        <v>12</v>
      </c>
      <c r="J6" s="18" t="s">
        <v>15</v>
      </c>
      <c r="K6" s="18" t="s">
        <v>33</v>
      </c>
      <c r="L6" s="18" t="str">
        <f t="shared" si="0"/>
        <v>Yes</v>
      </c>
      <c r="M6" s="18">
        <f t="shared" si="1"/>
        <v>7</v>
      </c>
      <c r="N6" s="18">
        <f t="shared" si="2"/>
        <v>17500</v>
      </c>
      <c r="O6" s="18" t="str">
        <f t="shared" si="3"/>
        <v/>
      </c>
      <c r="P6" s="18" t="str">
        <f>IF(Sheet1__2[[#This Row],[Age]]&lt;=30, "Youth", IF(Sheet1__2[[#This Row],[Age]]&lt;=45, "Adult", "Senior"))</f>
        <v>Youth</v>
      </c>
    </row>
    <row r="7" spans="1:16" x14ac:dyDescent="0.3">
      <c r="A7" s="18" t="s">
        <v>34</v>
      </c>
      <c r="B7" s="18" t="s">
        <v>35</v>
      </c>
      <c r="C7" s="18">
        <v>40</v>
      </c>
      <c r="D7" s="18" t="s">
        <v>13</v>
      </c>
      <c r="E7" s="18" t="s">
        <v>14</v>
      </c>
      <c r="F7" s="18">
        <v>45317</v>
      </c>
      <c r="G7" s="18">
        <v>45392</v>
      </c>
      <c r="H7" s="18">
        <v>800</v>
      </c>
      <c r="I7" s="18">
        <v>14</v>
      </c>
      <c r="J7" s="18" t="s">
        <v>36</v>
      </c>
      <c r="K7" s="18" t="s">
        <v>37</v>
      </c>
      <c r="L7" s="18" t="str">
        <f t="shared" si="0"/>
        <v>Yes</v>
      </c>
      <c r="M7" s="18">
        <f t="shared" si="1"/>
        <v>2</v>
      </c>
      <c r="N7" s="18">
        <f t="shared" si="2"/>
        <v>1600</v>
      </c>
      <c r="O7" s="18" t="str">
        <f t="shared" si="3"/>
        <v/>
      </c>
      <c r="P7" s="18" t="str">
        <f>IF(Sheet1__2[[#This Row],[Age]]&lt;=30, "Youth", IF(Sheet1__2[[#This Row],[Age]]&lt;=45, "Adult", "Senior"))</f>
        <v>Adult</v>
      </c>
    </row>
    <row r="8" spans="1:16" x14ac:dyDescent="0.3">
      <c r="A8" s="18" t="s">
        <v>38</v>
      </c>
      <c r="B8" s="18" t="s">
        <v>39</v>
      </c>
      <c r="C8" s="18">
        <v>41</v>
      </c>
      <c r="D8" s="18" t="s">
        <v>28</v>
      </c>
      <c r="E8" s="18" t="s">
        <v>14</v>
      </c>
      <c r="F8" s="18">
        <v>45588</v>
      </c>
      <c r="G8" s="18">
        <v>45677</v>
      </c>
      <c r="H8" s="18">
        <v>800</v>
      </c>
      <c r="I8" s="18">
        <v>25</v>
      </c>
      <c r="J8" s="18" t="s">
        <v>19</v>
      </c>
      <c r="K8" s="18"/>
      <c r="L8" s="18" t="str">
        <f t="shared" si="0"/>
        <v>No</v>
      </c>
      <c r="M8" s="18">
        <f t="shared" si="1"/>
        <v>2</v>
      </c>
      <c r="N8" s="18">
        <f t="shared" si="2"/>
        <v>1600</v>
      </c>
      <c r="O8" s="18" t="str">
        <f t="shared" si="3"/>
        <v/>
      </c>
      <c r="P8" s="18" t="str">
        <f>IF(Sheet1__2[[#This Row],[Age]]&lt;=30, "Youth", IF(Sheet1__2[[#This Row],[Age]]&lt;=45, "Adult", "Senior"))</f>
        <v>Adult</v>
      </c>
    </row>
    <row r="9" spans="1:16" x14ac:dyDescent="0.3">
      <c r="A9" s="18" t="s">
        <v>40</v>
      </c>
      <c r="B9" s="18" t="s">
        <v>41</v>
      </c>
      <c r="C9" s="18">
        <v>43</v>
      </c>
      <c r="D9" s="18" t="s">
        <v>13</v>
      </c>
      <c r="E9" s="18" t="s">
        <v>42</v>
      </c>
      <c r="F9" s="18">
        <v>45450</v>
      </c>
      <c r="G9" s="18">
        <v>45563</v>
      </c>
      <c r="H9" s="18">
        <v>1800</v>
      </c>
      <c r="I9" s="18">
        <v>28</v>
      </c>
      <c r="J9" s="18" t="s">
        <v>43</v>
      </c>
      <c r="K9" s="18"/>
      <c r="L9" s="18" t="str">
        <f t="shared" si="0"/>
        <v>No</v>
      </c>
      <c r="M9" s="18">
        <f t="shared" si="1"/>
        <v>3</v>
      </c>
      <c r="N9" s="18">
        <f t="shared" si="2"/>
        <v>5400</v>
      </c>
      <c r="O9" s="18" t="str">
        <f t="shared" si="3"/>
        <v/>
      </c>
      <c r="P9" s="18" t="str">
        <f>IF(Sheet1__2[[#This Row],[Age]]&lt;=30, "Youth", IF(Sheet1__2[[#This Row],[Age]]&lt;=45, "Adult", "Senior"))</f>
        <v>Adult</v>
      </c>
    </row>
    <row r="10" spans="1:16" x14ac:dyDescent="0.3">
      <c r="A10" s="18" t="s">
        <v>44</v>
      </c>
      <c r="B10" s="18" t="s">
        <v>45</v>
      </c>
      <c r="C10" s="18">
        <v>42</v>
      </c>
      <c r="D10" s="18" t="s">
        <v>13</v>
      </c>
      <c r="E10" s="18" t="s">
        <v>14</v>
      </c>
      <c r="F10" s="18">
        <v>45569</v>
      </c>
      <c r="G10" s="18">
        <v>45582</v>
      </c>
      <c r="H10" s="18">
        <v>800</v>
      </c>
      <c r="I10" s="18">
        <v>3</v>
      </c>
      <c r="J10" s="18" t="s">
        <v>43</v>
      </c>
      <c r="K10" s="18" t="s">
        <v>46</v>
      </c>
      <c r="L10" s="18" t="str">
        <f t="shared" si="0"/>
        <v>Yes</v>
      </c>
      <c r="M10" s="18">
        <f t="shared" si="1"/>
        <v>0</v>
      </c>
      <c r="N10" s="18">
        <f t="shared" si="2"/>
        <v>0</v>
      </c>
      <c r="O10" s="18" t="str">
        <f t="shared" si="3"/>
        <v/>
      </c>
      <c r="P10" s="18" t="str">
        <f>IF(Sheet1__2[[#This Row],[Age]]&lt;=30, "Youth", IF(Sheet1__2[[#This Row],[Age]]&lt;=45, "Adult", "Senior"))</f>
        <v>Adult</v>
      </c>
    </row>
    <row r="11" spans="1:16" x14ac:dyDescent="0.3">
      <c r="A11" s="18" t="s">
        <v>47</v>
      </c>
      <c r="B11" s="18" t="s">
        <v>48</v>
      </c>
      <c r="C11" s="18">
        <v>37</v>
      </c>
      <c r="D11" s="18" t="s">
        <v>13</v>
      </c>
      <c r="E11" s="18" t="s">
        <v>23</v>
      </c>
      <c r="F11" s="18">
        <v>45202</v>
      </c>
      <c r="G11" s="18">
        <v>45280</v>
      </c>
      <c r="H11" s="18">
        <v>1200</v>
      </c>
      <c r="I11" s="18">
        <v>29</v>
      </c>
      <c r="J11" s="18" t="s">
        <v>36</v>
      </c>
      <c r="K11" s="18" t="s">
        <v>49</v>
      </c>
      <c r="L11" s="18" t="str">
        <f t="shared" si="0"/>
        <v>Yes</v>
      </c>
      <c r="M11" s="18">
        <f t="shared" si="1"/>
        <v>2</v>
      </c>
      <c r="N11" s="18">
        <f t="shared" si="2"/>
        <v>2400</v>
      </c>
      <c r="O11" s="18" t="str">
        <f t="shared" si="3"/>
        <v/>
      </c>
      <c r="P11" s="18" t="str">
        <f>IF(Sheet1__2[[#This Row],[Age]]&lt;=30, "Youth", IF(Sheet1__2[[#This Row],[Age]]&lt;=45, "Adult", "Senior"))</f>
        <v>Adult</v>
      </c>
    </row>
    <row r="12" spans="1:16" x14ac:dyDescent="0.3">
      <c r="A12" s="18" t="s">
        <v>50</v>
      </c>
      <c r="B12" s="18" t="s">
        <v>51</v>
      </c>
      <c r="C12" s="18">
        <v>48</v>
      </c>
      <c r="D12" s="18" t="s">
        <v>28</v>
      </c>
      <c r="E12" s="18" t="s">
        <v>23</v>
      </c>
      <c r="F12" s="18">
        <v>45297</v>
      </c>
      <c r="G12" s="18">
        <v>45459</v>
      </c>
      <c r="H12" s="18">
        <v>1200</v>
      </c>
      <c r="I12" s="18">
        <v>13</v>
      </c>
      <c r="J12" s="18" t="s">
        <v>15</v>
      </c>
      <c r="K12" s="18" t="s">
        <v>52</v>
      </c>
      <c r="L12" s="18" t="str">
        <f t="shared" si="0"/>
        <v>Yes</v>
      </c>
      <c r="M12" s="18">
        <f t="shared" si="1"/>
        <v>5</v>
      </c>
      <c r="N12" s="18">
        <f t="shared" si="2"/>
        <v>6000</v>
      </c>
      <c r="O12" s="18" t="str">
        <f t="shared" si="3"/>
        <v/>
      </c>
      <c r="P12" s="18" t="str">
        <f>IF(Sheet1__2[[#This Row],[Age]]&lt;=30, "Youth", IF(Sheet1__2[[#This Row],[Age]]&lt;=45, "Adult", "Senior"))</f>
        <v>Senior</v>
      </c>
    </row>
    <row r="13" spans="1:16" x14ac:dyDescent="0.3">
      <c r="A13" s="18" t="s">
        <v>53</v>
      </c>
      <c r="B13" s="18" t="s">
        <v>54</v>
      </c>
      <c r="C13" s="18">
        <v>36</v>
      </c>
      <c r="D13" s="18" t="s">
        <v>13</v>
      </c>
      <c r="E13" s="18" t="s">
        <v>23</v>
      </c>
      <c r="F13" s="18">
        <v>45154</v>
      </c>
      <c r="G13" s="18">
        <v>45568</v>
      </c>
      <c r="H13" s="18">
        <v>1200</v>
      </c>
      <c r="I13" s="18">
        <v>19</v>
      </c>
      <c r="J13" s="18" t="s">
        <v>43</v>
      </c>
      <c r="K13" s="18" t="s">
        <v>55</v>
      </c>
      <c r="L13" s="18" t="str">
        <f t="shared" si="0"/>
        <v>Yes</v>
      </c>
      <c r="M13" s="18">
        <f t="shared" si="1"/>
        <v>13</v>
      </c>
      <c r="N13" s="18">
        <f t="shared" si="2"/>
        <v>15600</v>
      </c>
      <c r="O13" s="18" t="str">
        <f t="shared" si="3"/>
        <v/>
      </c>
      <c r="P13" s="18" t="str">
        <f>IF(Sheet1__2[[#This Row],[Age]]&lt;=30, "Youth", IF(Sheet1__2[[#This Row],[Age]]&lt;=45, "Adult", "Senior"))</f>
        <v>Adult</v>
      </c>
    </row>
    <row r="14" spans="1:16" x14ac:dyDescent="0.3">
      <c r="A14" s="18" t="s">
        <v>56</v>
      </c>
      <c r="B14" s="18" t="s">
        <v>57</v>
      </c>
      <c r="C14" s="18">
        <v>48</v>
      </c>
      <c r="D14" s="18" t="s">
        <v>28</v>
      </c>
      <c r="E14" s="18" t="s">
        <v>42</v>
      </c>
      <c r="F14" s="18">
        <v>45556</v>
      </c>
      <c r="G14" s="18">
        <v>45641</v>
      </c>
      <c r="H14" s="18">
        <v>1800</v>
      </c>
      <c r="I14" s="18">
        <v>22</v>
      </c>
      <c r="J14" s="18" t="s">
        <v>43</v>
      </c>
      <c r="K14" s="18"/>
      <c r="L14" s="18" t="str">
        <f t="shared" si="0"/>
        <v>No</v>
      </c>
      <c r="M14" s="18">
        <f t="shared" si="1"/>
        <v>2</v>
      </c>
      <c r="N14" s="18">
        <f t="shared" si="2"/>
        <v>3600</v>
      </c>
      <c r="O14" s="18" t="str">
        <f t="shared" si="3"/>
        <v/>
      </c>
      <c r="P14" s="18" t="str">
        <f>IF(Sheet1__2[[#This Row],[Age]]&lt;=30, "Youth", IF(Sheet1__2[[#This Row],[Age]]&lt;=45, "Adult", "Senior"))</f>
        <v>Senior</v>
      </c>
    </row>
    <row r="15" spans="1:16" x14ac:dyDescent="0.3">
      <c r="A15" s="18" t="s">
        <v>58</v>
      </c>
      <c r="B15" s="18" t="s">
        <v>59</v>
      </c>
      <c r="C15" s="18">
        <v>39</v>
      </c>
      <c r="D15" s="18" t="s">
        <v>13</v>
      </c>
      <c r="E15" s="18" t="s">
        <v>23</v>
      </c>
      <c r="F15" s="18">
        <v>45065</v>
      </c>
      <c r="G15" s="18">
        <v>45242</v>
      </c>
      <c r="H15" s="18">
        <v>1200</v>
      </c>
      <c r="I15" s="18">
        <v>28</v>
      </c>
      <c r="J15" s="18" t="s">
        <v>36</v>
      </c>
      <c r="K15" s="18"/>
      <c r="L15" s="18" t="str">
        <f t="shared" si="0"/>
        <v>No</v>
      </c>
      <c r="M15" s="18">
        <f t="shared" si="1"/>
        <v>5</v>
      </c>
      <c r="N15" s="18">
        <f t="shared" si="2"/>
        <v>6000</v>
      </c>
      <c r="O15" s="18" t="str">
        <f t="shared" si="3"/>
        <v/>
      </c>
      <c r="P15" s="18" t="str">
        <f>IF(Sheet1__2[[#This Row],[Age]]&lt;=30, "Youth", IF(Sheet1__2[[#This Row],[Age]]&lt;=45, "Adult", "Senior"))</f>
        <v>Adult</v>
      </c>
    </row>
    <row r="16" spans="1:16" x14ac:dyDescent="0.3">
      <c r="A16" s="18" t="s">
        <v>60</v>
      </c>
      <c r="B16" s="18" t="s">
        <v>61</v>
      </c>
      <c r="C16" s="18">
        <v>44</v>
      </c>
      <c r="D16" s="18" t="s">
        <v>28</v>
      </c>
      <c r="E16" s="18" t="s">
        <v>14</v>
      </c>
      <c r="F16" s="18">
        <v>45333</v>
      </c>
      <c r="G16" s="18">
        <v>45540</v>
      </c>
      <c r="H16" s="18">
        <v>800</v>
      </c>
      <c r="I16" s="18">
        <v>8</v>
      </c>
      <c r="J16" s="18" t="s">
        <v>24</v>
      </c>
      <c r="K16" s="18"/>
      <c r="L16" s="18" t="str">
        <f t="shared" si="0"/>
        <v>No</v>
      </c>
      <c r="M16" s="18">
        <f t="shared" si="1"/>
        <v>6</v>
      </c>
      <c r="N16" s="18">
        <f t="shared" si="2"/>
        <v>4800</v>
      </c>
      <c r="O16" s="18" t="str">
        <f t="shared" si="3"/>
        <v/>
      </c>
      <c r="P16" s="18" t="str">
        <f>IF(Sheet1__2[[#This Row],[Age]]&lt;=30, "Youth", IF(Sheet1__2[[#This Row],[Age]]&lt;=45, "Adult", "Senior"))</f>
        <v>Adult</v>
      </c>
    </row>
    <row r="17" spans="1:16" x14ac:dyDescent="0.3">
      <c r="A17" s="18" t="s">
        <v>62</v>
      </c>
      <c r="B17" s="18" t="s">
        <v>63</v>
      </c>
      <c r="C17" s="18">
        <v>39</v>
      </c>
      <c r="D17" s="18" t="s">
        <v>13</v>
      </c>
      <c r="E17" s="18" t="s">
        <v>32</v>
      </c>
      <c r="F17" s="18">
        <v>45702</v>
      </c>
      <c r="G17" s="18">
        <v>45732</v>
      </c>
      <c r="H17" s="18">
        <v>2500</v>
      </c>
      <c r="I17" s="18">
        <v>14</v>
      </c>
      <c r="J17" s="18" t="s">
        <v>43</v>
      </c>
      <c r="K17" s="18"/>
      <c r="L17" s="18" t="str">
        <f t="shared" si="0"/>
        <v>No</v>
      </c>
      <c r="M17" s="18">
        <f t="shared" si="1"/>
        <v>1</v>
      </c>
      <c r="N17" s="18">
        <f t="shared" si="2"/>
        <v>2500</v>
      </c>
      <c r="O17" s="18" t="str">
        <f t="shared" si="3"/>
        <v/>
      </c>
      <c r="P17" s="18" t="str">
        <f>IF(Sheet1__2[[#This Row],[Age]]&lt;=30, "Youth", IF(Sheet1__2[[#This Row],[Age]]&lt;=45, "Adult", "Senior"))</f>
        <v>Adult</v>
      </c>
    </row>
    <row r="18" spans="1:16" x14ac:dyDescent="0.3">
      <c r="A18" s="18" t="s">
        <v>64</v>
      </c>
      <c r="B18" s="18" t="s">
        <v>65</v>
      </c>
      <c r="C18" s="18">
        <v>35</v>
      </c>
      <c r="D18" s="18" t="s">
        <v>13</v>
      </c>
      <c r="E18" s="18" t="s">
        <v>23</v>
      </c>
      <c r="F18" s="18">
        <v>45329</v>
      </c>
      <c r="G18" s="18">
        <v>45685</v>
      </c>
      <c r="H18" s="18">
        <v>1200</v>
      </c>
      <c r="I18" s="18">
        <v>25</v>
      </c>
      <c r="J18" s="18" t="s">
        <v>24</v>
      </c>
      <c r="K18" s="18"/>
      <c r="L18" s="18" t="str">
        <f t="shared" si="0"/>
        <v>No</v>
      </c>
      <c r="M18" s="18">
        <f t="shared" si="1"/>
        <v>11</v>
      </c>
      <c r="N18" s="18">
        <f t="shared" si="2"/>
        <v>13200</v>
      </c>
      <c r="O18" s="18" t="str">
        <f t="shared" si="3"/>
        <v/>
      </c>
      <c r="P18" s="18" t="str">
        <f>IF(Sheet1__2[[#This Row],[Age]]&lt;=30, "Youth", IF(Sheet1__2[[#This Row],[Age]]&lt;=45, "Adult", "Senior"))</f>
        <v>Adult</v>
      </c>
    </row>
    <row r="19" spans="1:16" x14ac:dyDescent="0.3">
      <c r="A19" s="18" t="s">
        <v>66</v>
      </c>
      <c r="B19" s="18" t="s">
        <v>67</v>
      </c>
      <c r="C19" s="18">
        <v>56</v>
      </c>
      <c r="D19" s="18" t="s">
        <v>28</v>
      </c>
      <c r="E19" s="18" t="s">
        <v>32</v>
      </c>
      <c r="F19" s="18">
        <v>45213</v>
      </c>
      <c r="G19" s="18">
        <v>45649</v>
      </c>
      <c r="H19" s="18">
        <v>2500</v>
      </c>
      <c r="I19" s="18">
        <v>13</v>
      </c>
      <c r="J19" s="18" t="s">
        <v>68</v>
      </c>
      <c r="K19" s="18"/>
      <c r="L19" s="18" t="str">
        <f t="shared" si="0"/>
        <v>No</v>
      </c>
      <c r="M19" s="18">
        <f t="shared" si="1"/>
        <v>14</v>
      </c>
      <c r="N19" s="18">
        <f t="shared" si="2"/>
        <v>35000</v>
      </c>
      <c r="O19" s="18" t="str">
        <f t="shared" si="3"/>
        <v/>
      </c>
      <c r="P19" s="18" t="str">
        <f>IF(Sheet1__2[[#This Row],[Age]]&lt;=30, "Youth", IF(Sheet1__2[[#This Row],[Age]]&lt;=45, "Adult", "Senior"))</f>
        <v>Senior</v>
      </c>
    </row>
    <row r="20" spans="1:16" x14ac:dyDescent="0.3">
      <c r="A20" s="18" t="s">
        <v>69</v>
      </c>
      <c r="B20" s="18" t="s">
        <v>70</v>
      </c>
      <c r="C20" s="18">
        <v>27</v>
      </c>
      <c r="D20" s="18" t="s">
        <v>28</v>
      </c>
      <c r="E20" s="18" t="s">
        <v>14</v>
      </c>
      <c r="F20" s="18">
        <v>45354</v>
      </c>
      <c r="G20" s="18">
        <v>45664</v>
      </c>
      <c r="H20" s="18">
        <v>800</v>
      </c>
      <c r="I20" s="18">
        <v>26</v>
      </c>
      <c r="J20" s="18" t="s">
        <v>36</v>
      </c>
      <c r="K20" s="18"/>
      <c r="L20" s="18" t="str">
        <f t="shared" si="0"/>
        <v>No</v>
      </c>
      <c r="M20" s="18">
        <f t="shared" si="1"/>
        <v>10</v>
      </c>
      <c r="N20" s="18">
        <f t="shared" si="2"/>
        <v>8000</v>
      </c>
      <c r="O20" s="18" t="str">
        <f t="shared" si="3"/>
        <v/>
      </c>
      <c r="P20" s="18" t="str">
        <f>IF(Sheet1__2[[#This Row],[Age]]&lt;=30, "Youth", IF(Sheet1__2[[#This Row],[Age]]&lt;=45, "Adult", "Senior"))</f>
        <v>Youth</v>
      </c>
    </row>
    <row r="21" spans="1:16" x14ac:dyDescent="0.3">
      <c r="A21" s="18" t="s">
        <v>71</v>
      </c>
      <c r="B21" s="18" t="s">
        <v>72</v>
      </c>
      <c r="C21" s="18">
        <v>28</v>
      </c>
      <c r="D21" s="18" t="s">
        <v>13</v>
      </c>
      <c r="E21" s="18" t="s">
        <v>32</v>
      </c>
      <c r="F21" s="18">
        <v>45417</v>
      </c>
      <c r="G21" s="18">
        <v>45608</v>
      </c>
      <c r="H21" s="18">
        <v>2500</v>
      </c>
      <c r="I21" s="18">
        <v>21</v>
      </c>
      <c r="J21" s="18" t="s">
        <v>36</v>
      </c>
      <c r="K21" s="18" t="s">
        <v>73</v>
      </c>
      <c r="L21" s="18" t="str">
        <f t="shared" si="0"/>
        <v>Yes</v>
      </c>
      <c r="M21" s="18">
        <f t="shared" si="1"/>
        <v>6</v>
      </c>
      <c r="N21" s="18">
        <f t="shared" si="2"/>
        <v>15000</v>
      </c>
      <c r="O21" s="18" t="str">
        <f t="shared" si="3"/>
        <v/>
      </c>
      <c r="P21" s="18" t="str">
        <f>IF(Sheet1__2[[#This Row],[Age]]&lt;=30, "Youth", IF(Sheet1__2[[#This Row],[Age]]&lt;=45, "Adult", "Senior"))</f>
        <v>Youth</v>
      </c>
    </row>
    <row r="22" spans="1:16" x14ac:dyDescent="0.3">
      <c r="A22" s="18" t="s">
        <v>74</v>
      </c>
      <c r="B22" s="18" t="s">
        <v>75</v>
      </c>
      <c r="C22" s="18">
        <v>57</v>
      </c>
      <c r="D22" s="18" t="s">
        <v>28</v>
      </c>
      <c r="E22" s="18" t="s">
        <v>42</v>
      </c>
      <c r="F22" s="18">
        <v>45146</v>
      </c>
      <c r="G22" s="18">
        <v>45674</v>
      </c>
      <c r="H22" s="18">
        <v>1800</v>
      </c>
      <c r="I22" s="18">
        <v>19</v>
      </c>
      <c r="J22" s="18" t="s">
        <v>36</v>
      </c>
      <c r="K22" s="18"/>
      <c r="L22" s="18" t="str">
        <f t="shared" si="0"/>
        <v>No</v>
      </c>
      <c r="M22" s="18">
        <f t="shared" si="1"/>
        <v>17</v>
      </c>
      <c r="N22" s="18">
        <f t="shared" si="2"/>
        <v>30600</v>
      </c>
      <c r="O22" s="18" t="str">
        <f t="shared" si="3"/>
        <v/>
      </c>
      <c r="P22" s="18" t="str">
        <f>IF(Sheet1__2[[#This Row],[Age]]&lt;=30, "Youth", IF(Sheet1__2[[#This Row],[Age]]&lt;=45, "Adult", "Senior"))</f>
        <v>Senior</v>
      </c>
    </row>
    <row r="23" spans="1:16" x14ac:dyDescent="0.3">
      <c r="A23" s="18" t="s">
        <v>76</v>
      </c>
      <c r="B23" s="18" t="s">
        <v>77</v>
      </c>
      <c r="C23" s="18">
        <v>26</v>
      </c>
      <c r="D23" s="18" t="s">
        <v>28</v>
      </c>
      <c r="E23" s="18" t="s">
        <v>42</v>
      </c>
      <c r="F23" s="18">
        <v>45320</v>
      </c>
      <c r="G23" s="18">
        <v>45616</v>
      </c>
      <c r="H23" s="18">
        <v>1800</v>
      </c>
      <c r="I23" s="18">
        <v>5</v>
      </c>
      <c r="J23" s="18" t="s">
        <v>15</v>
      </c>
      <c r="K23" s="18"/>
      <c r="L23" s="18" t="str">
        <f t="shared" si="0"/>
        <v>No</v>
      </c>
      <c r="M23" s="18">
        <f t="shared" si="1"/>
        <v>9</v>
      </c>
      <c r="N23" s="18">
        <f t="shared" si="2"/>
        <v>16200</v>
      </c>
      <c r="O23" s="18" t="str">
        <f t="shared" si="3"/>
        <v>Low Engagement</v>
      </c>
      <c r="P23" s="18" t="str">
        <f>IF(Sheet1__2[[#This Row],[Age]]&lt;=30, "Youth", IF(Sheet1__2[[#This Row],[Age]]&lt;=45, "Adult", "Senior"))</f>
        <v>Youth</v>
      </c>
    </row>
    <row r="24" spans="1:16" x14ac:dyDescent="0.3">
      <c r="A24" s="18" t="s">
        <v>78</v>
      </c>
      <c r="B24" s="18" t="s">
        <v>79</v>
      </c>
      <c r="C24" s="18">
        <v>48</v>
      </c>
      <c r="D24" s="18" t="s">
        <v>13</v>
      </c>
      <c r="E24" s="18" t="s">
        <v>42</v>
      </c>
      <c r="F24" s="18">
        <v>45451</v>
      </c>
      <c r="G24" s="18">
        <v>45455</v>
      </c>
      <c r="H24" s="18">
        <v>1800</v>
      </c>
      <c r="I24" s="18">
        <v>18</v>
      </c>
      <c r="J24" s="18" t="s">
        <v>68</v>
      </c>
      <c r="K24" s="18"/>
      <c r="L24" s="18" t="str">
        <f t="shared" si="0"/>
        <v>No</v>
      </c>
      <c r="M24" s="18">
        <f t="shared" si="1"/>
        <v>0</v>
      </c>
      <c r="N24" s="18">
        <f t="shared" si="2"/>
        <v>0</v>
      </c>
      <c r="O24" s="18" t="str">
        <f t="shared" si="3"/>
        <v/>
      </c>
      <c r="P24" s="18" t="str">
        <f>IF(Sheet1__2[[#This Row],[Age]]&lt;=30, "Youth", IF(Sheet1__2[[#This Row],[Age]]&lt;=45, "Adult", "Senior"))</f>
        <v>Senior</v>
      </c>
    </row>
    <row r="25" spans="1:16" x14ac:dyDescent="0.3">
      <c r="A25" s="18" t="s">
        <v>80</v>
      </c>
      <c r="B25" s="18" t="s">
        <v>81</v>
      </c>
      <c r="C25" s="18">
        <v>25</v>
      </c>
      <c r="D25" s="18" t="s">
        <v>28</v>
      </c>
      <c r="E25" s="18" t="s">
        <v>23</v>
      </c>
      <c r="F25" s="18">
        <v>45439</v>
      </c>
      <c r="G25" s="18">
        <v>45730</v>
      </c>
      <c r="H25" s="18">
        <v>1200</v>
      </c>
      <c r="I25" s="18">
        <v>6</v>
      </c>
      <c r="J25" s="18" t="s">
        <v>15</v>
      </c>
      <c r="K25" s="18"/>
      <c r="L25" s="18" t="str">
        <f t="shared" si="0"/>
        <v>No</v>
      </c>
      <c r="M25" s="18">
        <f t="shared" si="1"/>
        <v>9</v>
      </c>
      <c r="N25" s="18">
        <f t="shared" si="2"/>
        <v>10800</v>
      </c>
      <c r="O25" s="18" t="str">
        <f t="shared" si="3"/>
        <v>Low Engagement</v>
      </c>
      <c r="P25" s="18" t="str">
        <f>IF(Sheet1__2[[#This Row],[Age]]&lt;=30, "Youth", IF(Sheet1__2[[#This Row],[Age]]&lt;=45, "Adult", "Senior"))</f>
        <v>Youth</v>
      </c>
    </row>
    <row r="26" spans="1:16" x14ac:dyDescent="0.3">
      <c r="A26" s="18" t="s">
        <v>82</v>
      </c>
      <c r="B26" s="18" t="s">
        <v>83</v>
      </c>
      <c r="C26" s="18">
        <v>53</v>
      </c>
      <c r="D26" s="18" t="s">
        <v>13</v>
      </c>
      <c r="E26" s="18" t="s">
        <v>42</v>
      </c>
      <c r="F26" s="18">
        <v>45286</v>
      </c>
      <c r="G26" s="18">
        <v>45372</v>
      </c>
      <c r="H26" s="18">
        <v>1800</v>
      </c>
      <c r="I26" s="18">
        <v>17</v>
      </c>
      <c r="J26" s="18" t="s">
        <v>36</v>
      </c>
      <c r="K26" s="18" t="s">
        <v>84</v>
      </c>
      <c r="L26" s="18" t="str">
        <f t="shared" si="0"/>
        <v>Yes</v>
      </c>
      <c r="M26" s="18">
        <f t="shared" si="1"/>
        <v>2</v>
      </c>
      <c r="N26" s="18">
        <f t="shared" si="2"/>
        <v>3600</v>
      </c>
      <c r="O26" s="18" t="str">
        <f t="shared" si="3"/>
        <v/>
      </c>
      <c r="P26" s="18" t="str">
        <f>IF(Sheet1__2[[#This Row],[Age]]&lt;=30, "Youth", IF(Sheet1__2[[#This Row],[Age]]&lt;=45, "Adult", "Senior"))</f>
        <v>Senior</v>
      </c>
    </row>
    <row r="27" spans="1:16" x14ac:dyDescent="0.3">
      <c r="A27" s="18" t="s">
        <v>85</v>
      </c>
      <c r="B27" s="18" t="s">
        <v>86</v>
      </c>
      <c r="C27" s="18">
        <v>42</v>
      </c>
      <c r="D27" s="18" t="s">
        <v>28</v>
      </c>
      <c r="E27" s="18" t="s">
        <v>23</v>
      </c>
      <c r="F27" s="18">
        <v>45702</v>
      </c>
      <c r="G27" s="18">
        <v>45727</v>
      </c>
      <c r="H27" s="18">
        <v>1200</v>
      </c>
      <c r="I27" s="18">
        <v>3</v>
      </c>
      <c r="J27" s="18" t="s">
        <v>68</v>
      </c>
      <c r="K27" s="18"/>
      <c r="L27" s="18" t="str">
        <f t="shared" si="0"/>
        <v>No</v>
      </c>
      <c r="M27" s="18">
        <f t="shared" si="1"/>
        <v>0</v>
      </c>
      <c r="N27" s="18">
        <f t="shared" si="2"/>
        <v>0</v>
      </c>
      <c r="O27" s="18" t="str">
        <f t="shared" si="3"/>
        <v/>
      </c>
      <c r="P27" s="18" t="str">
        <f>IF(Sheet1__2[[#This Row],[Age]]&lt;=30, "Youth", IF(Sheet1__2[[#This Row],[Age]]&lt;=45, "Adult", "Senior"))</f>
        <v>Adult</v>
      </c>
    </row>
    <row r="28" spans="1:16" x14ac:dyDescent="0.3">
      <c r="A28" s="18" t="s">
        <v>87</v>
      </c>
      <c r="B28" s="18" t="s">
        <v>88</v>
      </c>
      <c r="C28" s="18">
        <v>24</v>
      </c>
      <c r="D28" s="18" t="s">
        <v>13</v>
      </c>
      <c r="E28" s="18" t="s">
        <v>32</v>
      </c>
      <c r="F28" s="18">
        <v>45698</v>
      </c>
      <c r="G28" s="18">
        <v>45726</v>
      </c>
      <c r="H28" s="18">
        <v>2500</v>
      </c>
      <c r="I28" s="18">
        <v>28</v>
      </c>
      <c r="J28" s="18" t="s">
        <v>36</v>
      </c>
      <c r="K28" s="18"/>
      <c r="L28" s="18" t="str">
        <f t="shared" si="0"/>
        <v>No</v>
      </c>
      <c r="M28" s="18">
        <f t="shared" si="1"/>
        <v>0</v>
      </c>
      <c r="N28" s="18">
        <f t="shared" si="2"/>
        <v>0</v>
      </c>
      <c r="O28" s="18" t="str">
        <f t="shared" si="3"/>
        <v/>
      </c>
      <c r="P28" s="18" t="str">
        <f>IF(Sheet1__2[[#This Row],[Age]]&lt;=30, "Youth", IF(Sheet1__2[[#This Row],[Age]]&lt;=45, "Adult", "Senior"))</f>
        <v>Youth</v>
      </c>
    </row>
    <row r="29" spans="1:16" x14ac:dyDescent="0.3">
      <c r="A29" s="18" t="s">
        <v>89</v>
      </c>
      <c r="B29" s="18" t="s">
        <v>90</v>
      </c>
      <c r="C29" s="18">
        <v>53</v>
      </c>
      <c r="D29" s="18" t="s">
        <v>13</v>
      </c>
      <c r="E29" s="18" t="s">
        <v>23</v>
      </c>
      <c r="F29" s="18">
        <v>45614</v>
      </c>
      <c r="G29" s="18">
        <v>45645</v>
      </c>
      <c r="H29" s="18">
        <v>1200</v>
      </c>
      <c r="I29" s="18">
        <v>23</v>
      </c>
      <c r="J29" s="18" t="s">
        <v>19</v>
      </c>
      <c r="K29" s="18"/>
      <c r="L29" s="18" t="str">
        <f t="shared" si="0"/>
        <v>No</v>
      </c>
      <c r="M29" s="18">
        <f t="shared" si="1"/>
        <v>1</v>
      </c>
      <c r="N29" s="18">
        <f t="shared" si="2"/>
        <v>1200</v>
      </c>
      <c r="O29" s="18" t="str">
        <f t="shared" si="3"/>
        <v/>
      </c>
      <c r="P29" s="18" t="str">
        <f>IF(Sheet1__2[[#This Row],[Age]]&lt;=30, "Youth", IF(Sheet1__2[[#This Row],[Age]]&lt;=45, "Adult", "Senior"))</f>
        <v>Senior</v>
      </c>
    </row>
    <row r="30" spans="1:16" x14ac:dyDescent="0.3">
      <c r="A30" s="18" t="s">
        <v>91</v>
      </c>
      <c r="B30" s="18" t="s">
        <v>92</v>
      </c>
      <c r="C30" s="18">
        <v>29</v>
      </c>
      <c r="D30" s="18" t="s">
        <v>28</v>
      </c>
      <c r="E30" s="18" t="s">
        <v>32</v>
      </c>
      <c r="F30" s="18">
        <v>45401</v>
      </c>
      <c r="G30" s="18">
        <v>45408</v>
      </c>
      <c r="H30" s="18">
        <v>2500</v>
      </c>
      <c r="I30" s="18">
        <v>8</v>
      </c>
      <c r="J30" s="18" t="s">
        <v>24</v>
      </c>
      <c r="K30" s="18"/>
      <c r="L30" s="18" t="str">
        <f t="shared" si="0"/>
        <v>No</v>
      </c>
      <c r="M30" s="18">
        <f t="shared" si="1"/>
        <v>0</v>
      </c>
      <c r="N30" s="18">
        <f t="shared" si="2"/>
        <v>0</v>
      </c>
      <c r="O30" s="18" t="str">
        <f t="shared" si="3"/>
        <v/>
      </c>
      <c r="P30" s="18" t="str">
        <f>IF(Sheet1__2[[#This Row],[Age]]&lt;=30, "Youth", IF(Sheet1__2[[#This Row],[Age]]&lt;=45, "Adult", "Senior"))</f>
        <v>Youth</v>
      </c>
    </row>
    <row r="31" spans="1:16" x14ac:dyDescent="0.3">
      <c r="A31" s="18" t="s">
        <v>93</v>
      </c>
      <c r="B31" s="18" t="s">
        <v>94</v>
      </c>
      <c r="C31" s="18">
        <v>31</v>
      </c>
      <c r="D31" s="18" t="s">
        <v>28</v>
      </c>
      <c r="E31" s="18" t="s">
        <v>32</v>
      </c>
      <c r="F31" s="18">
        <v>45667</v>
      </c>
      <c r="G31" s="18">
        <v>45745</v>
      </c>
      <c r="H31" s="18">
        <v>2500</v>
      </c>
      <c r="I31" s="18">
        <v>23</v>
      </c>
      <c r="J31" s="18" t="s">
        <v>43</v>
      </c>
      <c r="K31" s="18" t="s">
        <v>95</v>
      </c>
      <c r="L31" s="18" t="str">
        <f t="shared" si="0"/>
        <v>Yes</v>
      </c>
      <c r="M31" s="18">
        <f t="shared" si="1"/>
        <v>2</v>
      </c>
      <c r="N31" s="18">
        <f t="shared" si="2"/>
        <v>5000</v>
      </c>
      <c r="O31" s="18" t="str">
        <f t="shared" si="3"/>
        <v/>
      </c>
      <c r="P31" s="18" t="str">
        <f>IF(Sheet1__2[[#This Row],[Age]]&lt;=30, "Youth", IF(Sheet1__2[[#This Row],[Age]]&lt;=45, "Adult", "Senior"))</f>
        <v>Adult</v>
      </c>
    </row>
    <row r="32" spans="1:16" x14ac:dyDescent="0.3">
      <c r="A32" s="18" t="s">
        <v>96</v>
      </c>
      <c r="B32" s="18" t="s">
        <v>97</v>
      </c>
      <c r="C32" s="18">
        <v>52</v>
      </c>
      <c r="D32" s="18" t="s">
        <v>28</v>
      </c>
      <c r="E32" s="18" t="s">
        <v>14</v>
      </c>
      <c r="F32" s="18">
        <v>45088</v>
      </c>
      <c r="G32" s="18">
        <v>45656</v>
      </c>
      <c r="H32" s="18">
        <v>800</v>
      </c>
      <c r="I32" s="18">
        <v>9</v>
      </c>
      <c r="J32" s="18" t="s">
        <v>68</v>
      </c>
      <c r="K32" s="18" t="s">
        <v>98</v>
      </c>
      <c r="L32" s="18" t="str">
        <f t="shared" si="0"/>
        <v>Yes</v>
      </c>
      <c r="M32" s="18">
        <f t="shared" si="1"/>
        <v>18</v>
      </c>
      <c r="N32" s="18">
        <f t="shared" si="2"/>
        <v>14400</v>
      </c>
      <c r="O32" s="18" t="str">
        <f t="shared" si="3"/>
        <v/>
      </c>
      <c r="P32" s="18" t="str">
        <f>IF(Sheet1__2[[#This Row],[Age]]&lt;=30, "Youth", IF(Sheet1__2[[#This Row],[Age]]&lt;=45, "Adult", "Senior"))</f>
        <v>Senior</v>
      </c>
    </row>
    <row r="33" spans="1:16" x14ac:dyDescent="0.3">
      <c r="A33" s="18" t="s">
        <v>99</v>
      </c>
      <c r="B33" s="18" t="s">
        <v>100</v>
      </c>
      <c r="C33" s="18">
        <v>20</v>
      </c>
      <c r="D33" s="18" t="s">
        <v>13</v>
      </c>
      <c r="E33" s="18" t="s">
        <v>23</v>
      </c>
      <c r="F33" s="18">
        <v>45391</v>
      </c>
      <c r="G33" s="18">
        <v>45604</v>
      </c>
      <c r="H33" s="18">
        <v>1200</v>
      </c>
      <c r="I33" s="18">
        <v>2</v>
      </c>
      <c r="J33" s="18" t="s">
        <v>36</v>
      </c>
      <c r="K33" s="18"/>
      <c r="L33" s="18" t="str">
        <f t="shared" si="0"/>
        <v>No</v>
      </c>
      <c r="M33" s="18">
        <f t="shared" si="1"/>
        <v>7</v>
      </c>
      <c r="N33" s="18">
        <f t="shared" si="2"/>
        <v>8400</v>
      </c>
      <c r="O33" s="18" t="str">
        <f t="shared" si="3"/>
        <v>Low Engagement</v>
      </c>
      <c r="P33" s="18" t="str">
        <f>IF(Sheet1__2[[#This Row],[Age]]&lt;=30, "Youth", IF(Sheet1__2[[#This Row],[Age]]&lt;=45, "Adult", "Senior"))</f>
        <v>Youth</v>
      </c>
    </row>
    <row r="34" spans="1:16" x14ac:dyDescent="0.3">
      <c r="A34" s="18" t="s">
        <v>101</v>
      </c>
      <c r="B34" s="18" t="s">
        <v>102</v>
      </c>
      <c r="C34" s="18">
        <v>22</v>
      </c>
      <c r="D34" s="18" t="s">
        <v>13</v>
      </c>
      <c r="E34" s="18" t="s">
        <v>14</v>
      </c>
      <c r="F34" s="18">
        <v>45699</v>
      </c>
      <c r="G34" s="18">
        <v>45740</v>
      </c>
      <c r="H34" s="18">
        <v>800</v>
      </c>
      <c r="I34" s="18">
        <v>30</v>
      </c>
      <c r="J34" s="18" t="s">
        <v>36</v>
      </c>
      <c r="K34" s="18"/>
      <c r="L34" s="18" t="str">
        <f t="shared" si="0"/>
        <v>No</v>
      </c>
      <c r="M34" s="18">
        <f t="shared" si="1"/>
        <v>1</v>
      </c>
      <c r="N34" s="18">
        <f t="shared" si="2"/>
        <v>800</v>
      </c>
      <c r="O34" s="18" t="str">
        <f t="shared" si="3"/>
        <v/>
      </c>
      <c r="P34" s="18" t="str">
        <f>IF(Sheet1__2[[#This Row],[Age]]&lt;=30, "Youth", IF(Sheet1__2[[#This Row],[Age]]&lt;=45, "Adult", "Senior"))</f>
        <v>Youth</v>
      </c>
    </row>
    <row r="35" spans="1:16" x14ac:dyDescent="0.3">
      <c r="A35" s="18" t="s">
        <v>103</v>
      </c>
      <c r="B35" s="18" t="s">
        <v>104</v>
      </c>
      <c r="C35" s="18">
        <v>23</v>
      </c>
      <c r="D35" s="18" t="s">
        <v>13</v>
      </c>
      <c r="E35" s="18" t="s">
        <v>42</v>
      </c>
      <c r="F35" s="18">
        <v>45588</v>
      </c>
      <c r="G35" s="18">
        <v>45721</v>
      </c>
      <c r="H35" s="18">
        <v>1800</v>
      </c>
      <c r="I35" s="18">
        <v>23</v>
      </c>
      <c r="J35" s="18" t="s">
        <v>19</v>
      </c>
      <c r="K35" s="18" t="s">
        <v>105</v>
      </c>
      <c r="L35" s="18" t="str">
        <f t="shared" si="0"/>
        <v>Yes</v>
      </c>
      <c r="M35" s="18">
        <f t="shared" si="1"/>
        <v>4</v>
      </c>
      <c r="N35" s="18">
        <f t="shared" si="2"/>
        <v>7200</v>
      </c>
      <c r="O35" s="18" t="str">
        <f t="shared" si="3"/>
        <v/>
      </c>
      <c r="P35" s="18" t="str">
        <f>IF(Sheet1__2[[#This Row],[Age]]&lt;=30, "Youth", IF(Sheet1__2[[#This Row],[Age]]&lt;=45, "Adult", "Senior"))</f>
        <v>Youth</v>
      </c>
    </row>
    <row r="36" spans="1:16" x14ac:dyDescent="0.3">
      <c r="A36" s="18" t="s">
        <v>106</v>
      </c>
      <c r="B36" s="18" t="s">
        <v>107</v>
      </c>
      <c r="C36" s="18">
        <v>27</v>
      </c>
      <c r="D36" s="18" t="s">
        <v>28</v>
      </c>
      <c r="E36" s="18" t="s">
        <v>23</v>
      </c>
      <c r="F36" s="18">
        <v>45312</v>
      </c>
      <c r="G36" s="18">
        <v>45652</v>
      </c>
      <c r="H36" s="18">
        <v>1200</v>
      </c>
      <c r="I36" s="18">
        <v>27</v>
      </c>
      <c r="J36" s="18" t="s">
        <v>19</v>
      </c>
      <c r="K36" s="18"/>
      <c r="L36" s="18" t="str">
        <f t="shared" si="0"/>
        <v>No</v>
      </c>
      <c r="M36" s="18">
        <f t="shared" si="1"/>
        <v>11</v>
      </c>
      <c r="N36" s="18">
        <f t="shared" si="2"/>
        <v>13200</v>
      </c>
      <c r="O36" s="18" t="str">
        <f t="shared" si="3"/>
        <v/>
      </c>
      <c r="P36" s="18" t="str">
        <f>IF(Sheet1__2[[#This Row],[Age]]&lt;=30, "Youth", IF(Sheet1__2[[#This Row],[Age]]&lt;=45, "Adult", "Senior"))</f>
        <v>Youth</v>
      </c>
    </row>
    <row r="38" spans="1:16" x14ac:dyDescent="0.3">
      <c r="B38" s="5" t="s">
        <v>108</v>
      </c>
      <c r="C38" s="5"/>
      <c r="D38" s="5"/>
      <c r="E38" s="5"/>
      <c r="F38" s="5"/>
      <c r="G38" s="5"/>
      <c r="H38" s="5"/>
      <c r="I38" s="5"/>
      <c r="J38" s="5"/>
      <c r="K38" s="5"/>
    </row>
    <row r="41" spans="1:16" s="21" customFormat="1" ht="25.8" x14ac:dyDescent="0.5">
      <c r="A41" s="20"/>
      <c r="B41" s="20"/>
      <c r="C41" s="20"/>
      <c r="D41" s="21" t="s">
        <v>109</v>
      </c>
    </row>
    <row r="43" spans="1:16" x14ac:dyDescent="0.3">
      <c r="A43" s="19" t="s">
        <v>0</v>
      </c>
      <c r="B43" s="19" t="s">
        <v>1</v>
      </c>
      <c r="C43" s="19" t="s">
        <v>2</v>
      </c>
      <c r="D43" s="19" t="s">
        <v>3</v>
      </c>
      <c r="E43" s="19" t="s">
        <v>4</v>
      </c>
      <c r="F43" s="19" t="s">
        <v>5</v>
      </c>
      <c r="G43" s="19" t="s">
        <v>6</v>
      </c>
      <c r="H43" s="19" t="s">
        <v>7</v>
      </c>
      <c r="I43" s="19" t="s">
        <v>8</v>
      </c>
      <c r="J43" s="19" t="s">
        <v>9</v>
      </c>
      <c r="K43" s="19" t="s">
        <v>10</v>
      </c>
      <c r="L43" s="19" t="s">
        <v>110</v>
      </c>
    </row>
    <row r="44" spans="1:16" x14ac:dyDescent="0.3">
      <c r="A44" s="22" t="s">
        <v>11</v>
      </c>
      <c r="B44" s="22" t="s">
        <v>12</v>
      </c>
      <c r="C44" s="22">
        <v>59</v>
      </c>
      <c r="D44" s="22" t="s">
        <v>13</v>
      </c>
      <c r="E44" s="22" t="s">
        <v>14</v>
      </c>
      <c r="F44" s="22">
        <v>45235</v>
      </c>
      <c r="G44" s="22">
        <v>45425</v>
      </c>
      <c r="H44" s="22">
        <v>800</v>
      </c>
      <c r="I44" s="22">
        <v>25</v>
      </c>
      <c r="J44" s="22" t="s">
        <v>15</v>
      </c>
      <c r="K44" s="22" t="s">
        <v>16</v>
      </c>
      <c r="L44" s="22">
        <f>INT((G44 - F44)/30)</f>
        <v>6</v>
      </c>
    </row>
    <row r="45" spans="1:16" x14ac:dyDescent="0.3">
      <c r="A45" s="22" t="s">
        <v>17</v>
      </c>
      <c r="B45" s="22" t="s">
        <v>18</v>
      </c>
      <c r="C45" s="22">
        <v>27</v>
      </c>
      <c r="D45" s="22" t="s">
        <v>13</v>
      </c>
      <c r="E45" s="22" t="s">
        <v>14</v>
      </c>
      <c r="F45" s="22">
        <v>45714</v>
      </c>
      <c r="G45" s="22">
        <v>45740</v>
      </c>
      <c r="H45" s="22">
        <v>800</v>
      </c>
      <c r="I45" s="22">
        <v>20</v>
      </c>
      <c r="J45" s="22" t="s">
        <v>19</v>
      </c>
      <c r="K45" s="22" t="s">
        <v>20</v>
      </c>
      <c r="L45" s="22">
        <f t="shared" ref="L45:L78" si="4">INT((G45 - F45)/30)</f>
        <v>0</v>
      </c>
    </row>
    <row r="46" spans="1:16" x14ac:dyDescent="0.3">
      <c r="A46" s="22" t="s">
        <v>21</v>
      </c>
      <c r="B46" s="22" t="s">
        <v>22</v>
      </c>
      <c r="C46" s="22">
        <v>24</v>
      </c>
      <c r="D46" s="22" t="s">
        <v>13</v>
      </c>
      <c r="E46" s="22" t="s">
        <v>23</v>
      </c>
      <c r="F46" s="22">
        <v>45191</v>
      </c>
      <c r="G46" s="22">
        <v>45371</v>
      </c>
      <c r="H46" s="22">
        <v>1200</v>
      </c>
      <c r="I46" s="22">
        <v>18</v>
      </c>
      <c r="J46" s="22" t="s">
        <v>24</v>
      </c>
      <c r="K46" s="22" t="s">
        <v>25</v>
      </c>
      <c r="L46" s="22">
        <f t="shared" si="4"/>
        <v>6</v>
      </c>
    </row>
    <row r="47" spans="1:16" x14ac:dyDescent="0.3">
      <c r="A47" s="22" t="s">
        <v>26</v>
      </c>
      <c r="B47" s="22" t="s">
        <v>27</v>
      </c>
      <c r="C47" s="22">
        <v>31</v>
      </c>
      <c r="D47" s="22" t="s">
        <v>28</v>
      </c>
      <c r="E47" s="22" t="s">
        <v>23</v>
      </c>
      <c r="F47" s="22">
        <v>45479</v>
      </c>
      <c r="G47" s="22">
        <v>45587</v>
      </c>
      <c r="H47" s="22">
        <v>1200</v>
      </c>
      <c r="I47" s="22">
        <v>16</v>
      </c>
      <c r="J47" s="22" t="s">
        <v>24</v>
      </c>
      <c r="K47" s="22" t="s">
        <v>29</v>
      </c>
      <c r="L47" s="22">
        <f t="shared" si="4"/>
        <v>3</v>
      </c>
    </row>
    <row r="48" spans="1:16" x14ac:dyDescent="0.3">
      <c r="A48" s="22" t="s">
        <v>30</v>
      </c>
      <c r="B48" s="22" t="s">
        <v>31</v>
      </c>
      <c r="C48" s="22">
        <v>19</v>
      </c>
      <c r="D48" s="22" t="s">
        <v>13</v>
      </c>
      <c r="E48" s="22" t="s">
        <v>32</v>
      </c>
      <c r="F48" s="22">
        <v>45286</v>
      </c>
      <c r="G48" s="22">
        <v>45501</v>
      </c>
      <c r="H48" s="22">
        <v>2500</v>
      </c>
      <c r="I48" s="22">
        <v>12</v>
      </c>
      <c r="J48" s="22" t="s">
        <v>15</v>
      </c>
      <c r="K48" s="22" t="s">
        <v>33</v>
      </c>
      <c r="L48" s="22">
        <f t="shared" si="4"/>
        <v>7</v>
      </c>
    </row>
    <row r="49" spans="1:12" x14ac:dyDescent="0.3">
      <c r="A49" s="22" t="s">
        <v>34</v>
      </c>
      <c r="B49" s="22" t="s">
        <v>35</v>
      </c>
      <c r="C49" s="22">
        <v>40</v>
      </c>
      <c r="D49" s="22" t="s">
        <v>13</v>
      </c>
      <c r="E49" s="22" t="s">
        <v>14</v>
      </c>
      <c r="F49" s="22">
        <v>45317</v>
      </c>
      <c r="G49" s="22">
        <v>45392</v>
      </c>
      <c r="H49" s="22">
        <v>800</v>
      </c>
      <c r="I49" s="22">
        <v>14</v>
      </c>
      <c r="J49" s="22" t="s">
        <v>36</v>
      </c>
      <c r="K49" s="22" t="s">
        <v>37</v>
      </c>
      <c r="L49" s="22">
        <f t="shared" si="4"/>
        <v>2</v>
      </c>
    </row>
    <row r="50" spans="1:12" x14ac:dyDescent="0.3">
      <c r="A50" s="22" t="s">
        <v>38</v>
      </c>
      <c r="B50" s="22" t="s">
        <v>39</v>
      </c>
      <c r="C50" s="22">
        <v>41</v>
      </c>
      <c r="D50" s="22" t="s">
        <v>28</v>
      </c>
      <c r="E50" s="22" t="s">
        <v>14</v>
      </c>
      <c r="F50" s="22">
        <v>45588</v>
      </c>
      <c r="G50" s="22">
        <v>45677</v>
      </c>
      <c r="H50" s="22">
        <v>800</v>
      </c>
      <c r="I50" s="22">
        <v>25</v>
      </c>
      <c r="J50" s="22" t="s">
        <v>19</v>
      </c>
      <c r="K50" s="22"/>
      <c r="L50" s="22">
        <f t="shared" si="4"/>
        <v>2</v>
      </c>
    </row>
    <row r="51" spans="1:12" x14ac:dyDescent="0.3">
      <c r="A51" s="22" t="s">
        <v>40</v>
      </c>
      <c r="B51" s="22" t="s">
        <v>41</v>
      </c>
      <c r="C51" s="22">
        <v>43</v>
      </c>
      <c r="D51" s="22" t="s">
        <v>13</v>
      </c>
      <c r="E51" s="22" t="s">
        <v>42</v>
      </c>
      <c r="F51" s="22">
        <v>45450</v>
      </c>
      <c r="G51" s="22">
        <v>45563</v>
      </c>
      <c r="H51" s="22">
        <v>1800</v>
      </c>
      <c r="I51" s="22">
        <v>28</v>
      </c>
      <c r="J51" s="22" t="s">
        <v>43</v>
      </c>
      <c r="K51" s="22"/>
      <c r="L51" s="22">
        <f t="shared" si="4"/>
        <v>3</v>
      </c>
    </row>
    <row r="52" spans="1:12" x14ac:dyDescent="0.3">
      <c r="A52" s="22" t="s">
        <v>44</v>
      </c>
      <c r="B52" s="22" t="s">
        <v>45</v>
      </c>
      <c r="C52" s="22">
        <v>42</v>
      </c>
      <c r="D52" s="22" t="s">
        <v>13</v>
      </c>
      <c r="E52" s="22" t="s">
        <v>14</v>
      </c>
      <c r="F52" s="22">
        <v>45569</v>
      </c>
      <c r="G52" s="22">
        <v>45582</v>
      </c>
      <c r="H52" s="22">
        <v>800</v>
      </c>
      <c r="I52" s="22">
        <v>3</v>
      </c>
      <c r="J52" s="22" t="s">
        <v>43</v>
      </c>
      <c r="K52" s="22" t="s">
        <v>46</v>
      </c>
      <c r="L52" s="22">
        <f t="shared" si="4"/>
        <v>0</v>
      </c>
    </row>
    <row r="53" spans="1:12" x14ac:dyDescent="0.3">
      <c r="A53" s="22" t="s">
        <v>47</v>
      </c>
      <c r="B53" s="22" t="s">
        <v>48</v>
      </c>
      <c r="C53" s="22">
        <v>37</v>
      </c>
      <c r="D53" s="22" t="s">
        <v>13</v>
      </c>
      <c r="E53" s="22" t="s">
        <v>23</v>
      </c>
      <c r="F53" s="22">
        <v>45202</v>
      </c>
      <c r="G53" s="22">
        <v>45280</v>
      </c>
      <c r="H53" s="22">
        <v>1200</v>
      </c>
      <c r="I53" s="22">
        <v>29</v>
      </c>
      <c r="J53" s="22" t="s">
        <v>36</v>
      </c>
      <c r="K53" s="22" t="s">
        <v>49</v>
      </c>
      <c r="L53" s="22">
        <f t="shared" si="4"/>
        <v>2</v>
      </c>
    </row>
    <row r="54" spans="1:12" x14ac:dyDescent="0.3">
      <c r="A54" s="22" t="s">
        <v>50</v>
      </c>
      <c r="B54" s="22" t="s">
        <v>51</v>
      </c>
      <c r="C54" s="22">
        <v>48</v>
      </c>
      <c r="D54" s="22" t="s">
        <v>28</v>
      </c>
      <c r="E54" s="22" t="s">
        <v>23</v>
      </c>
      <c r="F54" s="22">
        <v>45297</v>
      </c>
      <c r="G54" s="22">
        <v>45459</v>
      </c>
      <c r="H54" s="22">
        <v>1200</v>
      </c>
      <c r="I54" s="22">
        <v>13</v>
      </c>
      <c r="J54" s="22" t="s">
        <v>15</v>
      </c>
      <c r="K54" s="22" t="s">
        <v>52</v>
      </c>
      <c r="L54" s="22">
        <f t="shared" si="4"/>
        <v>5</v>
      </c>
    </row>
    <row r="55" spans="1:12" x14ac:dyDescent="0.3">
      <c r="A55" s="22" t="s">
        <v>53</v>
      </c>
      <c r="B55" s="22" t="s">
        <v>54</v>
      </c>
      <c r="C55" s="22">
        <v>36</v>
      </c>
      <c r="D55" s="22" t="s">
        <v>13</v>
      </c>
      <c r="E55" s="22" t="s">
        <v>23</v>
      </c>
      <c r="F55" s="22">
        <v>45154</v>
      </c>
      <c r="G55" s="22">
        <v>45568</v>
      </c>
      <c r="H55" s="22">
        <v>1200</v>
      </c>
      <c r="I55" s="22">
        <v>19</v>
      </c>
      <c r="J55" s="22" t="s">
        <v>43</v>
      </c>
      <c r="K55" s="22" t="s">
        <v>55</v>
      </c>
      <c r="L55" s="22">
        <f t="shared" si="4"/>
        <v>13</v>
      </c>
    </row>
    <row r="56" spans="1:12" x14ac:dyDescent="0.3">
      <c r="A56" s="22" t="s">
        <v>56</v>
      </c>
      <c r="B56" s="22" t="s">
        <v>57</v>
      </c>
      <c r="C56" s="22">
        <v>48</v>
      </c>
      <c r="D56" s="22" t="s">
        <v>28</v>
      </c>
      <c r="E56" s="22" t="s">
        <v>42</v>
      </c>
      <c r="F56" s="22">
        <v>45556</v>
      </c>
      <c r="G56" s="22">
        <v>45641</v>
      </c>
      <c r="H56" s="22">
        <v>1800</v>
      </c>
      <c r="I56" s="22">
        <v>22</v>
      </c>
      <c r="J56" s="22" t="s">
        <v>43</v>
      </c>
      <c r="K56" s="22"/>
      <c r="L56" s="22">
        <f t="shared" si="4"/>
        <v>2</v>
      </c>
    </row>
    <row r="57" spans="1:12" x14ac:dyDescent="0.3">
      <c r="A57" s="22" t="s">
        <v>58</v>
      </c>
      <c r="B57" s="22" t="s">
        <v>59</v>
      </c>
      <c r="C57" s="22">
        <v>39</v>
      </c>
      <c r="D57" s="22" t="s">
        <v>13</v>
      </c>
      <c r="E57" s="22" t="s">
        <v>23</v>
      </c>
      <c r="F57" s="22">
        <v>45065</v>
      </c>
      <c r="G57" s="22">
        <v>45242</v>
      </c>
      <c r="H57" s="22">
        <v>1200</v>
      </c>
      <c r="I57" s="22">
        <v>28</v>
      </c>
      <c r="J57" s="22" t="s">
        <v>36</v>
      </c>
      <c r="K57" s="22"/>
      <c r="L57" s="22">
        <f t="shared" si="4"/>
        <v>5</v>
      </c>
    </row>
    <row r="58" spans="1:12" x14ac:dyDescent="0.3">
      <c r="A58" s="22" t="s">
        <v>60</v>
      </c>
      <c r="B58" s="22" t="s">
        <v>61</v>
      </c>
      <c r="C58" s="22">
        <v>44</v>
      </c>
      <c r="D58" s="22" t="s">
        <v>28</v>
      </c>
      <c r="E58" s="22" t="s">
        <v>14</v>
      </c>
      <c r="F58" s="22">
        <v>45333</v>
      </c>
      <c r="G58" s="22">
        <v>45540</v>
      </c>
      <c r="H58" s="22">
        <v>800</v>
      </c>
      <c r="I58" s="22">
        <v>8</v>
      </c>
      <c r="J58" s="22" t="s">
        <v>24</v>
      </c>
      <c r="K58" s="22"/>
      <c r="L58" s="22">
        <f t="shared" si="4"/>
        <v>6</v>
      </c>
    </row>
    <row r="59" spans="1:12" x14ac:dyDescent="0.3">
      <c r="A59" s="22" t="s">
        <v>62</v>
      </c>
      <c r="B59" s="22" t="s">
        <v>63</v>
      </c>
      <c r="C59" s="22">
        <v>39</v>
      </c>
      <c r="D59" s="22" t="s">
        <v>13</v>
      </c>
      <c r="E59" s="22" t="s">
        <v>32</v>
      </c>
      <c r="F59" s="22">
        <v>45702</v>
      </c>
      <c r="G59" s="22">
        <v>45732</v>
      </c>
      <c r="H59" s="22">
        <v>2500</v>
      </c>
      <c r="I59" s="22">
        <v>14</v>
      </c>
      <c r="J59" s="22" t="s">
        <v>43</v>
      </c>
      <c r="K59" s="22"/>
      <c r="L59" s="22">
        <f t="shared" si="4"/>
        <v>1</v>
      </c>
    </row>
    <row r="60" spans="1:12" x14ac:dyDescent="0.3">
      <c r="A60" s="22" t="s">
        <v>64</v>
      </c>
      <c r="B60" s="22" t="s">
        <v>65</v>
      </c>
      <c r="C60" s="22">
        <v>35</v>
      </c>
      <c r="D60" s="22" t="s">
        <v>13</v>
      </c>
      <c r="E60" s="22" t="s">
        <v>23</v>
      </c>
      <c r="F60" s="22">
        <v>45329</v>
      </c>
      <c r="G60" s="22">
        <v>45685</v>
      </c>
      <c r="H60" s="22">
        <v>1200</v>
      </c>
      <c r="I60" s="22">
        <v>25</v>
      </c>
      <c r="J60" s="22" t="s">
        <v>24</v>
      </c>
      <c r="K60" s="22"/>
      <c r="L60" s="22">
        <f t="shared" si="4"/>
        <v>11</v>
      </c>
    </row>
    <row r="61" spans="1:12" x14ac:dyDescent="0.3">
      <c r="A61" s="22" t="s">
        <v>66</v>
      </c>
      <c r="B61" s="22" t="s">
        <v>67</v>
      </c>
      <c r="C61" s="22">
        <v>56</v>
      </c>
      <c r="D61" s="22" t="s">
        <v>28</v>
      </c>
      <c r="E61" s="22" t="s">
        <v>32</v>
      </c>
      <c r="F61" s="22">
        <v>45213</v>
      </c>
      <c r="G61" s="22">
        <v>45649</v>
      </c>
      <c r="H61" s="22">
        <v>2500</v>
      </c>
      <c r="I61" s="22">
        <v>13</v>
      </c>
      <c r="J61" s="22" t="s">
        <v>68</v>
      </c>
      <c r="K61" s="22"/>
      <c r="L61" s="22">
        <f t="shared" si="4"/>
        <v>14</v>
      </c>
    </row>
    <row r="62" spans="1:12" x14ac:dyDescent="0.3">
      <c r="A62" s="22" t="s">
        <v>69</v>
      </c>
      <c r="B62" s="22" t="s">
        <v>70</v>
      </c>
      <c r="C62" s="22">
        <v>27</v>
      </c>
      <c r="D62" s="22" t="s">
        <v>28</v>
      </c>
      <c r="E62" s="22" t="s">
        <v>14</v>
      </c>
      <c r="F62" s="22">
        <v>45354</v>
      </c>
      <c r="G62" s="22">
        <v>45664</v>
      </c>
      <c r="H62" s="22">
        <v>800</v>
      </c>
      <c r="I62" s="22">
        <v>26</v>
      </c>
      <c r="J62" s="22" t="s">
        <v>36</v>
      </c>
      <c r="K62" s="22"/>
      <c r="L62" s="22">
        <f t="shared" si="4"/>
        <v>10</v>
      </c>
    </row>
    <row r="63" spans="1:12" x14ac:dyDescent="0.3">
      <c r="A63" s="22" t="s">
        <v>71</v>
      </c>
      <c r="B63" s="22" t="s">
        <v>72</v>
      </c>
      <c r="C63" s="22">
        <v>28</v>
      </c>
      <c r="D63" s="22" t="s">
        <v>13</v>
      </c>
      <c r="E63" s="22" t="s">
        <v>32</v>
      </c>
      <c r="F63" s="22">
        <v>45417</v>
      </c>
      <c r="G63" s="22">
        <v>45608</v>
      </c>
      <c r="H63" s="22">
        <v>2500</v>
      </c>
      <c r="I63" s="22">
        <v>21</v>
      </c>
      <c r="J63" s="22" t="s">
        <v>36</v>
      </c>
      <c r="K63" s="22" t="s">
        <v>73</v>
      </c>
      <c r="L63" s="22">
        <f t="shared" si="4"/>
        <v>6</v>
      </c>
    </row>
    <row r="64" spans="1:12" x14ac:dyDescent="0.3">
      <c r="A64" s="22" t="s">
        <v>74</v>
      </c>
      <c r="B64" s="22" t="s">
        <v>75</v>
      </c>
      <c r="C64" s="22">
        <v>57</v>
      </c>
      <c r="D64" s="22" t="s">
        <v>28</v>
      </c>
      <c r="E64" s="22" t="s">
        <v>42</v>
      </c>
      <c r="F64" s="22">
        <v>45146</v>
      </c>
      <c r="G64" s="22">
        <v>45674</v>
      </c>
      <c r="H64" s="22">
        <v>1800</v>
      </c>
      <c r="I64" s="22">
        <v>19</v>
      </c>
      <c r="J64" s="22" t="s">
        <v>36</v>
      </c>
      <c r="K64" s="22"/>
      <c r="L64" s="22">
        <f t="shared" si="4"/>
        <v>17</v>
      </c>
    </row>
    <row r="65" spans="1:12" x14ac:dyDescent="0.3">
      <c r="A65" s="22" t="s">
        <v>76</v>
      </c>
      <c r="B65" s="22" t="s">
        <v>77</v>
      </c>
      <c r="C65" s="22">
        <v>26</v>
      </c>
      <c r="D65" s="22" t="s">
        <v>28</v>
      </c>
      <c r="E65" s="22" t="s">
        <v>42</v>
      </c>
      <c r="F65" s="22">
        <v>45320</v>
      </c>
      <c r="G65" s="22">
        <v>45616</v>
      </c>
      <c r="H65" s="22">
        <v>1800</v>
      </c>
      <c r="I65" s="22">
        <v>5</v>
      </c>
      <c r="J65" s="22" t="s">
        <v>15</v>
      </c>
      <c r="K65" s="22"/>
      <c r="L65" s="22">
        <f t="shared" si="4"/>
        <v>9</v>
      </c>
    </row>
    <row r="66" spans="1:12" x14ac:dyDescent="0.3">
      <c r="A66" s="22" t="s">
        <v>78</v>
      </c>
      <c r="B66" s="22" t="s">
        <v>79</v>
      </c>
      <c r="C66" s="22">
        <v>48</v>
      </c>
      <c r="D66" s="22" t="s">
        <v>13</v>
      </c>
      <c r="E66" s="22" t="s">
        <v>42</v>
      </c>
      <c r="F66" s="22">
        <v>45451</v>
      </c>
      <c r="G66" s="22">
        <v>45455</v>
      </c>
      <c r="H66" s="22">
        <v>1800</v>
      </c>
      <c r="I66" s="22">
        <v>18</v>
      </c>
      <c r="J66" s="22" t="s">
        <v>68</v>
      </c>
      <c r="K66" s="22"/>
      <c r="L66" s="22">
        <f t="shared" si="4"/>
        <v>0</v>
      </c>
    </row>
    <row r="67" spans="1:12" x14ac:dyDescent="0.3">
      <c r="A67" s="22" t="s">
        <v>80</v>
      </c>
      <c r="B67" s="22" t="s">
        <v>81</v>
      </c>
      <c r="C67" s="22">
        <v>25</v>
      </c>
      <c r="D67" s="22" t="s">
        <v>28</v>
      </c>
      <c r="E67" s="22" t="s">
        <v>23</v>
      </c>
      <c r="F67" s="22">
        <v>45439</v>
      </c>
      <c r="G67" s="22">
        <v>45730</v>
      </c>
      <c r="H67" s="22">
        <v>1200</v>
      </c>
      <c r="I67" s="22">
        <v>6</v>
      </c>
      <c r="J67" s="22" t="s">
        <v>15</v>
      </c>
      <c r="K67" s="22"/>
      <c r="L67" s="22">
        <f t="shared" si="4"/>
        <v>9</v>
      </c>
    </row>
    <row r="68" spans="1:12" x14ac:dyDescent="0.3">
      <c r="A68" s="22" t="s">
        <v>82</v>
      </c>
      <c r="B68" s="22" t="s">
        <v>83</v>
      </c>
      <c r="C68" s="22">
        <v>53</v>
      </c>
      <c r="D68" s="22" t="s">
        <v>13</v>
      </c>
      <c r="E68" s="22" t="s">
        <v>42</v>
      </c>
      <c r="F68" s="22">
        <v>45286</v>
      </c>
      <c r="G68" s="22">
        <v>45372</v>
      </c>
      <c r="H68" s="22">
        <v>1800</v>
      </c>
      <c r="I68" s="22">
        <v>17</v>
      </c>
      <c r="J68" s="22" t="s">
        <v>36</v>
      </c>
      <c r="K68" s="22" t="s">
        <v>84</v>
      </c>
      <c r="L68" s="22">
        <f t="shared" si="4"/>
        <v>2</v>
      </c>
    </row>
    <row r="69" spans="1:12" x14ac:dyDescent="0.3">
      <c r="A69" s="22" t="s">
        <v>85</v>
      </c>
      <c r="B69" s="22" t="s">
        <v>86</v>
      </c>
      <c r="C69" s="22">
        <v>42</v>
      </c>
      <c r="D69" s="22" t="s">
        <v>28</v>
      </c>
      <c r="E69" s="22" t="s">
        <v>23</v>
      </c>
      <c r="F69" s="22">
        <v>45702</v>
      </c>
      <c r="G69" s="22">
        <v>45727</v>
      </c>
      <c r="H69" s="22">
        <v>1200</v>
      </c>
      <c r="I69" s="22">
        <v>3</v>
      </c>
      <c r="J69" s="22" t="s">
        <v>68</v>
      </c>
      <c r="K69" s="22"/>
      <c r="L69" s="22">
        <f t="shared" si="4"/>
        <v>0</v>
      </c>
    </row>
    <row r="70" spans="1:12" x14ac:dyDescent="0.3">
      <c r="A70" s="22" t="s">
        <v>87</v>
      </c>
      <c r="B70" s="22" t="s">
        <v>88</v>
      </c>
      <c r="C70" s="22">
        <v>24</v>
      </c>
      <c r="D70" s="22" t="s">
        <v>13</v>
      </c>
      <c r="E70" s="22" t="s">
        <v>32</v>
      </c>
      <c r="F70" s="22">
        <v>45698</v>
      </c>
      <c r="G70" s="22">
        <v>45726</v>
      </c>
      <c r="H70" s="22">
        <v>2500</v>
      </c>
      <c r="I70" s="22">
        <v>28</v>
      </c>
      <c r="J70" s="22" t="s">
        <v>36</v>
      </c>
      <c r="K70" s="22"/>
      <c r="L70" s="22">
        <f t="shared" si="4"/>
        <v>0</v>
      </c>
    </row>
    <row r="71" spans="1:12" x14ac:dyDescent="0.3">
      <c r="A71" s="22" t="s">
        <v>89</v>
      </c>
      <c r="B71" s="22" t="s">
        <v>90</v>
      </c>
      <c r="C71" s="22">
        <v>53</v>
      </c>
      <c r="D71" s="22" t="s">
        <v>13</v>
      </c>
      <c r="E71" s="22" t="s">
        <v>23</v>
      </c>
      <c r="F71" s="22">
        <v>45614</v>
      </c>
      <c r="G71" s="22">
        <v>45645</v>
      </c>
      <c r="H71" s="22">
        <v>1200</v>
      </c>
      <c r="I71" s="22">
        <v>23</v>
      </c>
      <c r="J71" s="22" t="s">
        <v>19</v>
      </c>
      <c r="K71" s="22"/>
      <c r="L71" s="22">
        <f t="shared" si="4"/>
        <v>1</v>
      </c>
    </row>
    <row r="72" spans="1:12" x14ac:dyDescent="0.3">
      <c r="A72" s="22" t="s">
        <v>91</v>
      </c>
      <c r="B72" s="22" t="s">
        <v>92</v>
      </c>
      <c r="C72" s="22">
        <v>29</v>
      </c>
      <c r="D72" s="22" t="s">
        <v>28</v>
      </c>
      <c r="E72" s="22" t="s">
        <v>32</v>
      </c>
      <c r="F72" s="22">
        <v>45401</v>
      </c>
      <c r="G72" s="22">
        <v>45408</v>
      </c>
      <c r="H72" s="22">
        <v>2500</v>
      </c>
      <c r="I72" s="22">
        <v>8</v>
      </c>
      <c r="J72" s="22" t="s">
        <v>24</v>
      </c>
      <c r="K72" s="22"/>
      <c r="L72" s="22">
        <f t="shared" si="4"/>
        <v>0</v>
      </c>
    </row>
    <row r="73" spans="1:12" x14ac:dyDescent="0.3">
      <c r="A73" s="22" t="s">
        <v>93</v>
      </c>
      <c r="B73" s="22" t="s">
        <v>94</v>
      </c>
      <c r="C73" s="22">
        <v>31</v>
      </c>
      <c r="D73" s="22" t="s">
        <v>28</v>
      </c>
      <c r="E73" s="22" t="s">
        <v>32</v>
      </c>
      <c r="F73" s="22">
        <v>45667</v>
      </c>
      <c r="G73" s="22">
        <v>45745</v>
      </c>
      <c r="H73" s="22">
        <v>2500</v>
      </c>
      <c r="I73" s="22">
        <v>23</v>
      </c>
      <c r="J73" s="22" t="s">
        <v>43</v>
      </c>
      <c r="K73" s="22" t="s">
        <v>95</v>
      </c>
      <c r="L73" s="22">
        <f t="shared" si="4"/>
        <v>2</v>
      </c>
    </row>
    <row r="74" spans="1:12" x14ac:dyDescent="0.3">
      <c r="A74" s="22" t="s">
        <v>96</v>
      </c>
      <c r="B74" s="22" t="s">
        <v>97</v>
      </c>
      <c r="C74" s="22">
        <v>52</v>
      </c>
      <c r="D74" s="22" t="s">
        <v>28</v>
      </c>
      <c r="E74" s="22" t="s">
        <v>14</v>
      </c>
      <c r="F74" s="22">
        <v>45088</v>
      </c>
      <c r="G74" s="22">
        <v>45656</v>
      </c>
      <c r="H74" s="22">
        <v>800</v>
      </c>
      <c r="I74" s="22">
        <v>9</v>
      </c>
      <c r="J74" s="22" t="s">
        <v>68</v>
      </c>
      <c r="K74" s="22" t="s">
        <v>98</v>
      </c>
      <c r="L74" s="22">
        <f t="shared" si="4"/>
        <v>18</v>
      </c>
    </row>
    <row r="75" spans="1:12" x14ac:dyDescent="0.3">
      <c r="A75" s="22" t="s">
        <v>99</v>
      </c>
      <c r="B75" s="22" t="s">
        <v>100</v>
      </c>
      <c r="C75" s="22">
        <v>20</v>
      </c>
      <c r="D75" s="22" t="s">
        <v>13</v>
      </c>
      <c r="E75" s="22" t="s">
        <v>23</v>
      </c>
      <c r="F75" s="22">
        <v>45391</v>
      </c>
      <c r="G75" s="22">
        <v>45604</v>
      </c>
      <c r="H75" s="22">
        <v>1200</v>
      </c>
      <c r="I75" s="22">
        <v>2</v>
      </c>
      <c r="J75" s="22" t="s">
        <v>36</v>
      </c>
      <c r="K75" s="22"/>
      <c r="L75" s="22">
        <f t="shared" si="4"/>
        <v>7</v>
      </c>
    </row>
    <row r="76" spans="1:12" x14ac:dyDescent="0.3">
      <c r="A76" s="22" t="s">
        <v>101</v>
      </c>
      <c r="B76" s="22" t="s">
        <v>102</v>
      </c>
      <c r="C76" s="22">
        <v>22</v>
      </c>
      <c r="D76" s="22" t="s">
        <v>13</v>
      </c>
      <c r="E76" s="22" t="s">
        <v>14</v>
      </c>
      <c r="F76" s="22">
        <v>45699</v>
      </c>
      <c r="G76" s="22">
        <v>45740</v>
      </c>
      <c r="H76" s="22">
        <v>800</v>
      </c>
      <c r="I76" s="22">
        <v>30</v>
      </c>
      <c r="J76" s="22" t="s">
        <v>36</v>
      </c>
      <c r="K76" s="22"/>
      <c r="L76" s="22">
        <f t="shared" si="4"/>
        <v>1</v>
      </c>
    </row>
    <row r="77" spans="1:12" x14ac:dyDescent="0.3">
      <c r="A77" s="22" t="s">
        <v>103</v>
      </c>
      <c r="B77" s="22" t="s">
        <v>104</v>
      </c>
      <c r="C77" s="22">
        <v>23</v>
      </c>
      <c r="D77" s="22" t="s">
        <v>13</v>
      </c>
      <c r="E77" s="22" t="s">
        <v>42</v>
      </c>
      <c r="F77" s="22">
        <v>45588</v>
      </c>
      <c r="G77" s="22">
        <v>45721</v>
      </c>
      <c r="H77" s="22">
        <v>1800</v>
      </c>
      <c r="I77" s="22">
        <v>23</v>
      </c>
      <c r="J77" s="22" t="s">
        <v>19</v>
      </c>
      <c r="K77" s="22" t="s">
        <v>105</v>
      </c>
      <c r="L77" s="22">
        <f t="shared" si="4"/>
        <v>4</v>
      </c>
    </row>
    <row r="78" spans="1:12" x14ac:dyDescent="0.3">
      <c r="A78" s="22" t="s">
        <v>106</v>
      </c>
      <c r="B78" s="22" t="s">
        <v>107</v>
      </c>
      <c r="C78" s="22">
        <v>27</v>
      </c>
      <c r="D78" s="22" t="s">
        <v>28</v>
      </c>
      <c r="E78" s="22" t="s">
        <v>23</v>
      </c>
      <c r="F78" s="22">
        <v>45312</v>
      </c>
      <c r="G78" s="22">
        <v>45652</v>
      </c>
      <c r="H78" s="22">
        <v>1200</v>
      </c>
      <c r="I78" s="22">
        <v>27</v>
      </c>
      <c r="J78" s="22" t="s">
        <v>19</v>
      </c>
      <c r="K78" s="22"/>
      <c r="L78" s="22">
        <f t="shared" si="4"/>
        <v>11</v>
      </c>
    </row>
    <row r="82" spans="1:13" s="13" customFormat="1" ht="25.8" x14ac:dyDescent="0.5">
      <c r="A82" s="5"/>
      <c r="B82" s="5"/>
      <c r="C82" s="5"/>
      <c r="D82" s="13" t="s">
        <v>111</v>
      </c>
    </row>
    <row r="84" spans="1:13" x14ac:dyDescent="0.3">
      <c r="A84" t="s">
        <v>0</v>
      </c>
      <c r="B84" t="s">
        <v>1</v>
      </c>
      <c r="C84" t="s">
        <v>2</v>
      </c>
      <c r="D84" t="s">
        <v>3</v>
      </c>
      <c r="E84" t="s">
        <v>4</v>
      </c>
      <c r="F84" t="s">
        <v>5</v>
      </c>
      <c r="G84" t="s">
        <v>6</v>
      </c>
      <c r="H84" t="s">
        <v>7</v>
      </c>
      <c r="I84" t="s">
        <v>8</v>
      </c>
      <c r="J84" t="s">
        <v>9</v>
      </c>
      <c r="K84" t="s">
        <v>10</v>
      </c>
      <c r="L84" t="s">
        <v>112</v>
      </c>
      <c r="M84" t="s">
        <v>110</v>
      </c>
    </row>
    <row r="85" spans="1:13" x14ac:dyDescent="0.3">
      <c r="A85" t="s">
        <v>11</v>
      </c>
      <c r="B85" t="s">
        <v>12</v>
      </c>
      <c r="C85">
        <v>59</v>
      </c>
      <c r="D85" t="s">
        <v>13</v>
      </c>
      <c r="E85" t="s">
        <v>14</v>
      </c>
      <c r="F85">
        <v>45235</v>
      </c>
      <c r="G85">
        <v>45425</v>
      </c>
      <c r="H85">
        <v>800</v>
      </c>
      <c r="I85">
        <v>25</v>
      </c>
      <c r="J85" t="s">
        <v>15</v>
      </c>
      <c r="K85" t="s">
        <v>16</v>
      </c>
      <c r="L85" t="str">
        <f t="shared" ref="L85:L119" si="5">IF(ISBLANK(K85), "No", "Yes")</f>
        <v>Yes</v>
      </c>
      <c r="M85">
        <f t="shared" ref="M85:M119" si="6">INT((G85 - F85)/30)</f>
        <v>6</v>
      </c>
    </row>
    <row r="86" spans="1:13" x14ac:dyDescent="0.3">
      <c r="A86" t="s">
        <v>17</v>
      </c>
      <c r="B86" t="s">
        <v>18</v>
      </c>
      <c r="C86">
        <v>27</v>
      </c>
      <c r="D86" t="s">
        <v>13</v>
      </c>
      <c r="E86" t="s">
        <v>14</v>
      </c>
      <c r="F86">
        <v>45714</v>
      </c>
      <c r="G86">
        <v>45740</v>
      </c>
      <c r="H86">
        <v>800</v>
      </c>
      <c r="I86">
        <v>20</v>
      </c>
      <c r="J86" t="s">
        <v>19</v>
      </c>
      <c r="K86" t="s">
        <v>20</v>
      </c>
      <c r="L86" t="str">
        <f t="shared" si="5"/>
        <v>Yes</v>
      </c>
      <c r="M86">
        <f t="shared" si="6"/>
        <v>0</v>
      </c>
    </row>
    <row r="87" spans="1:13" x14ac:dyDescent="0.3">
      <c r="A87" t="s">
        <v>21</v>
      </c>
      <c r="B87" t="s">
        <v>22</v>
      </c>
      <c r="C87">
        <v>24</v>
      </c>
      <c r="D87" t="s">
        <v>13</v>
      </c>
      <c r="E87" t="s">
        <v>23</v>
      </c>
      <c r="F87">
        <v>45191</v>
      </c>
      <c r="G87">
        <v>45371</v>
      </c>
      <c r="H87">
        <v>1200</v>
      </c>
      <c r="I87">
        <v>18</v>
      </c>
      <c r="J87" t="s">
        <v>24</v>
      </c>
      <c r="K87" t="s">
        <v>25</v>
      </c>
      <c r="L87" t="str">
        <f t="shared" si="5"/>
        <v>Yes</v>
      </c>
      <c r="M87">
        <f t="shared" si="6"/>
        <v>6</v>
      </c>
    </row>
    <row r="88" spans="1:13" x14ac:dyDescent="0.3">
      <c r="A88" t="s">
        <v>26</v>
      </c>
      <c r="B88" t="s">
        <v>27</v>
      </c>
      <c r="C88">
        <v>31</v>
      </c>
      <c r="D88" t="s">
        <v>28</v>
      </c>
      <c r="E88" t="s">
        <v>23</v>
      </c>
      <c r="F88">
        <v>45479</v>
      </c>
      <c r="G88">
        <v>45587</v>
      </c>
      <c r="H88">
        <v>1200</v>
      </c>
      <c r="I88">
        <v>16</v>
      </c>
      <c r="J88" t="s">
        <v>24</v>
      </c>
      <c r="K88" t="s">
        <v>29</v>
      </c>
      <c r="L88" t="str">
        <f t="shared" si="5"/>
        <v>Yes</v>
      </c>
      <c r="M88">
        <f t="shared" si="6"/>
        <v>3</v>
      </c>
    </row>
    <row r="89" spans="1:13" x14ac:dyDescent="0.3">
      <c r="A89" t="s">
        <v>30</v>
      </c>
      <c r="B89" t="s">
        <v>31</v>
      </c>
      <c r="C89">
        <v>19</v>
      </c>
      <c r="D89" t="s">
        <v>13</v>
      </c>
      <c r="E89" t="s">
        <v>32</v>
      </c>
      <c r="F89">
        <v>45286</v>
      </c>
      <c r="G89">
        <v>45501</v>
      </c>
      <c r="H89">
        <v>2500</v>
      </c>
      <c r="I89">
        <v>12</v>
      </c>
      <c r="J89" t="s">
        <v>15</v>
      </c>
      <c r="K89" t="s">
        <v>33</v>
      </c>
      <c r="L89" t="str">
        <f t="shared" si="5"/>
        <v>Yes</v>
      </c>
      <c r="M89">
        <f t="shared" si="6"/>
        <v>7</v>
      </c>
    </row>
    <row r="90" spans="1:13" x14ac:dyDescent="0.3">
      <c r="A90" t="s">
        <v>34</v>
      </c>
      <c r="B90" t="s">
        <v>35</v>
      </c>
      <c r="C90">
        <v>40</v>
      </c>
      <c r="D90" t="s">
        <v>13</v>
      </c>
      <c r="E90" t="s">
        <v>14</v>
      </c>
      <c r="F90">
        <v>45317</v>
      </c>
      <c r="G90">
        <v>45392</v>
      </c>
      <c r="H90">
        <v>800</v>
      </c>
      <c r="I90">
        <v>14</v>
      </c>
      <c r="J90" t="s">
        <v>36</v>
      </c>
      <c r="K90" t="s">
        <v>37</v>
      </c>
      <c r="L90" t="str">
        <f t="shared" si="5"/>
        <v>Yes</v>
      </c>
      <c r="M90">
        <f t="shared" si="6"/>
        <v>2</v>
      </c>
    </row>
    <row r="91" spans="1:13" x14ac:dyDescent="0.3">
      <c r="A91" t="s">
        <v>38</v>
      </c>
      <c r="B91" t="s">
        <v>39</v>
      </c>
      <c r="C91">
        <v>41</v>
      </c>
      <c r="D91" t="s">
        <v>28</v>
      </c>
      <c r="E91" t="s">
        <v>14</v>
      </c>
      <c r="F91">
        <v>45588</v>
      </c>
      <c r="G91">
        <v>45677</v>
      </c>
      <c r="H91">
        <v>800</v>
      </c>
      <c r="I91">
        <v>25</v>
      </c>
      <c r="J91" t="s">
        <v>19</v>
      </c>
      <c r="L91" t="str">
        <f t="shared" si="5"/>
        <v>No</v>
      </c>
      <c r="M91">
        <f t="shared" si="6"/>
        <v>2</v>
      </c>
    </row>
    <row r="92" spans="1:13" x14ac:dyDescent="0.3">
      <c r="A92" t="s">
        <v>40</v>
      </c>
      <c r="B92" t="s">
        <v>41</v>
      </c>
      <c r="C92">
        <v>43</v>
      </c>
      <c r="D92" t="s">
        <v>13</v>
      </c>
      <c r="E92" t="s">
        <v>42</v>
      </c>
      <c r="F92">
        <v>45450</v>
      </c>
      <c r="G92">
        <v>45563</v>
      </c>
      <c r="H92">
        <v>1800</v>
      </c>
      <c r="I92">
        <v>28</v>
      </c>
      <c r="J92" t="s">
        <v>43</v>
      </c>
      <c r="L92" t="str">
        <f t="shared" si="5"/>
        <v>No</v>
      </c>
      <c r="M92">
        <f t="shared" si="6"/>
        <v>3</v>
      </c>
    </row>
    <row r="93" spans="1:13" x14ac:dyDescent="0.3">
      <c r="A93" t="s">
        <v>44</v>
      </c>
      <c r="B93" t="s">
        <v>45</v>
      </c>
      <c r="C93">
        <v>42</v>
      </c>
      <c r="D93" t="s">
        <v>13</v>
      </c>
      <c r="E93" t="s">
        <v>14</v>
      </c>
      <c r="F93">
        <v>45569</v>
      </c>
      <c r="G93">
        <v>45582</v>
      </c>
      <c r="H93">
        <v>800</v>
      </c>
      <c r="I93">
        <v>3</v>
      </c>
      <c r="J93" t="s">
        <v>43</v>
      </c>
      <c r="K93" t="s">
        <v>46</v>
      </c>
      <c r="L93" t="str">
        <f t="shared" si="5"/>
        <v>Yes</v>
      </c>
      <c r="M93">
        <f t="shared" si="6"/>
        <v>0</v>
      </c>
    </row>
    <row r="94" spans="1:13" x14ac:dyDescent="0.3">
      <c r="A94" t="s">
        <v>47</v>
      </c>
      <c r="B94" t="s">
        <v>48</v>
      </c>
      <c r="C94">
        <v>37</v>
      </c>
      <c r="D94" t="s">
        <v>13</v>
      </c>
      <c r="E94" t="s">
        <v>23</v>
      </c>
      <c r="F94">
        <v>45202</v>
      </c>
      <c r="G94">
        <v>45280</v>
      </c>
      <c r="H94">
        <v>1200</v>
      </c>
      <c r="I94">
        <v>29</v>
      </c>
      <c r="J94" t="s">
        <v>36</v>
      </c>
      <c r="K94" t="s">
        <v>49</v>
      </c>
      <c r="L94" t="str">
        <f t="shared" si="5"/>
        <v>Yes</v>
      </c>
      <c r="M94">
        <f t="shared" si="6"/>
        <v>2</v>
      </c>
    </row>
    <row r="95" spans="1:13" x14ac:dyDescent="0.3">
      <c r="A95" t="s">
        <v>50</v>
      </c>
      <c r="B95" t="s">
        <v>51</v>
      </c>
      <c r="C95">
        <v>48</v>
      </c>
      <c r="D95" t="s">
        <v>28</v>
      </c>
      <c r="E95" t="s">
        <v>23</v>
      </c>
      <c r="F95">
        <v>45297</v>
      </c>
      <c r="G95">
        <v>45459</v>
      </c>
      <c r="H95">
        <v>1200</v>
      </c>
      <c r="I95">
        <v>13</v>
      </c>
      <c r="J95" t="s">
        <v>15</v>
      </c>
      <c r="K95" t="s">
        <v>52</v>
      </c>
      <c r="L95" t="str">
        <f t="shared" si="5"/>
        <v>Yes</v>
      </c>
      <c r="M95">
        <f t="shared" si="6"/>
        <v>5</v>
      </c>
    </row>
    <row r="96" spans="1:13" x14ac:dyDescent="0.3">
      <c r="A96" t="s">
        <v>53</v>
      </c>
      <c r="B96" t="s">
        <v>54</v>
      </c>
      <c r="C96">
        <v>36</v>
      </c>
      <c r="D96" t="s">
        <v>13</v>
      </c>
      <c r="E96" t="s">
        <v>23</v>
      </c>
      <c r="F96">
        <v>45154</v>
      </c>
      <c r="G96">
        <v>45568</v>
      </c>
      <c r="H96">
        <v>1200</v>
      </c>
      <c r="I96">
        <v>19</v>
      </c>
      <c r="J96" t="s">
        <v>43</v>
      </c>
      <c r="K96" t="s">
        <v>55</v>
      </c>
      <c r="L96" t="str">
        <f t="shared" si="5"/>
        <v>Yes</v>
      </c>
      <c r="M96">
        <f t="shared" si="6"/>
        <v>13</v>
      </c>
    </row>
    <row r="97" spans="1:13" x14ac:dyDescent="0.3">
      <c r="A97" t="s">
        <v>56</v>
      </c>
      <c r="B97" t="s">
        <v>57</v>
      </c>
      <c r="C97">
        <v>48</v>
      </c>
      <c r="D97" t="s">
        <v>28</v>
      </c>
      <c r="E97" t="s">
        <v>42</v>
      </c>
      <c r="F97">
        <v>45556</v>
      </c>
      <c r="G97">
        <v>45641</v>
      </c>
      <c r="H97">
        <v>1800</v>
      </c>
      <c r="I97">
        <v>22</v>
      </c>
      <c r="J97" t="s">
        <v>43</v>
      </c>
      <c r="L97" t="str">
        <f t="shared" si="5"/>
        <v>No</v>
      </c>
      <c r="M97">
        <f t="shared" si="6"/>
        <v>2</v>
      </c>
    </row>
    <row r="98" spans="1:13" x14ac:dyDescent="0.3">
      <c r="A98" t="s">
        <v>58</v>
      </c>
      <c r="B98" t="s">
        <v>59</v>
      </c>
      <c r="C98">
        <v>39</v>
      </c>
      <c r="D98" t="s">
        <v>13</v>
      </c>
      <c r="E98" t="s">
        <v>23</v>
      </c>
      <c r="F98">
        <v>45065</v>
      </c>
      <c r="G98">
        <v>45242</v>
      </c>
      <c r="H98">
        <v>1200</v>
      </c>
      <c r="I98">
        <v>28</v>
      </c>
      <c r="J98" t="s">
        <v>36</v>
      </c>
      <c r="L98" t="str">
        <f t="shared" si="5"/>
        <v>No</v>
      </c>
      <c r="M98">
        <f t="shared" si="6"/>
        <v>5</v>
      </c>
    </row>
    <row r="99" spans="1:13" x14ac:dyDescent="0.3">
      <c r="A99" t="s">
        <v>60</v>
      </c>
      <c r="B99" t="s">
        <v>61</v>
      </c>
      <c r="C99">
        <v>44</v>
      </c>
      <c r="D99" t="s">
        <v>28</v>
      </c>
      <c r="E99" t="s">
        <v>14</v>
      </c>
      <c r="F99">
        <v>45333</v>
      </c>
      <c r="G99">
        <v>45540</v>
      </c>
      <c r="H99">
        <v>800</v>
      </c>
      <c r="I99">
        <v>8</v>
      </c>
      <c r="J99" t="s">
        <v>24</v>
      </c>
      <c r="L99" t="str">
        <f t="shared" si="5"/>
        <v>No</v>
      </c>
      <c r="M99">
        <f t="shared" si="6"/>
        <v>6</v>
      </c>
    </row>
    <row r="100" spans="1:13" x14ac:dyDescent="0.3">
      <c r="A100" t="s">
        <v>62</v>
      </c>
      <c r="B100" t="s">
        <v>63</v>
      </c>
      <c r="C100">
        <v>39</v>
      </c>
      <c r="D100" t="s">
        <v>13</v>
      </c>
      <c r="E100" t="s">
        <v>32</v>
      </c>
      <c r="F100">
        <v>45702</v>
      </c>
      <c r="G100">
        <v>45732</v>
      </c>
      <c r="H100">
        <v>2500</v>
      </c>
      <c r="I100">
        <v>14</v>
      </c>
      <c r="J100" t="s">
        <v>43</v>
      </c>
      <c r="L100" t="str">
        <f t="shared" si="5"/>
        <v>No</v>
      </c>
      <c r="M100">
        <f t="shared" si="6"/>
        <v>1</v>
      </c>
    </row>
    <row r="101" spans="1:13" x14ac:dyDescent="0.3">
      <c r="A101" t="s">
        <v>64</v>
      </c>
      <c r="B101" t="s">
        <v>65</v>
      </c>
      <c r="C101">
        <v>35</v>
      </c>
      <c r="D101" t="s">
        <v>13</v>
      </c>
      <c r="E101" t="s">
        <v>23</v>
      </c>
      <c r="F101">
        <v>45329</v>
      </c>
      <c r="G101">
        <v>45685</v>
      </c>
      <c r="H101">
        <v>1200</v>
      </c>
      <c r="I101">
        <v>25</v>
      </c>
      <c r="J101" t="s">
        <v>24</v>
      </c>
      <c r="L101" t="str">
        <f t="shared" si="5"/>
        <v>No</v>
      </c>
      <c r="M101">
        <f t="shared" si="6"/>
        <v>11</v>
      </c>
    </row>
    <row r="102" spans="1:13" x14ac:dyDescent="0.3">
      <c r="A102" t="s">
        <v>66</v>
      </c>
      <c r="B102" t="s">
        <v>67</v>
      </c>
      <c r="C102">
        <v>56</v>
      </c>
      <c r="D102" t="s">
        <v>28</v>
      </c>
      <c r="E102" t="s">
        <v>32</v>
      </c>
      <c r="F102">
        <v>45213</v>
      </c>
      <c r="G102">
        <v>45649</v>
      </c>
      <c r="H102">
        <v>2500</v>
      </c>
      <c r="I102">
        <v>13</v>
      </c>
      <c r="J102" t="s">
        <v>68</v>
      </c>
      <c r="L102" t="str">
        <f t="shared" si="5"/>
        <v>No</v>
      </c>
      <c r="M102">
        <f t="shared" si="6"/>
        <v>14</v>
      </c>
    </row>
    <row r="103" spans="1:13" x14ac:dyDescent="0.3">
      <c r="A103" t="s">
        <v>69</v>
      </c>
      <c r="B103" t="s">
        <v>70</v>
      </c>
      <c r="C103">
        <v>27</v>
      </c>
      <c r="D103" t="s">
        <v>28</v>
      </c>
      <c r="E103" t="s">
        <v>14</v>
      </c>
      <c r="F103">
        <v>45354</v>
      </c>
      <c r="G103">
        <v>45664</v>
      </c>
      <c r="H103">
        <v>800</v>
      </c>
      <c r="I103">
        <v>26</v>
      </c>
      <c r="J103" t="s">
        <v>36</v>
      </c>
      <c r="L103" t="str">
        <f t="shared" si="5"/>
        <v>No</v>
      </c>
      <c r="M103">
        <f t="shared" si="6"/>
        <v>10</v>
      </c>
    </row>
    <row r="104" spans="1:13" x14ac:dyDescent="0.3">
      <c r="A104" t="s">
        <v>71</v>
      </c>
      <c r="B104" t="s">
        <v>72</v>
      </c>
      <c r="C104">
        <v>28</v>
      </c>
      <c r="D104" t="s">
        <v>13</v>
      </c>
      <c r="E104" t="s">
        <v>32</v>
      </c>
      <c r="F104">
        <v>45417</v>
      </c>
      <c r="G104">
        <v>45608</v>
      </c>
      <c r="H104">
        <v>2500</v>
      </c>
      <c r="I104">
        <v>21</v>
      </c>
      <c r="J104" t="s">
        <v>36</v>
      </c>
      <c r="K104" t="s">
        <v>73</v>
      </c>
      <c r="L104" t="str">
        <f t="shared" si="5"/>
        <v>Yes</v>
      </c>
      <c r="M104">
        <f t="shared" si="6"/>
        <v>6</v>
      </c>
    </row>
    <row r="105" spans="1:13" x14ac:dyDescent="0.3">
      <c r="A105" t="s">
        <v>74</v>
      </c>
      <c r="B105" t="s">
        <v>75</v>
      </c>
      <c r="C105">
        <v>57</v>
      </c>
      <c r="D105" t="s">
        <v>28</v>
      </c>
      <c r="E105" t="s">
        <v>42</v>
      </c>
      <c r="F105">
        <v>45146</v>
      </c>
      <c r="G105">
        <v>45674</v>
      </c>
      <c r="H105">
        <v>1800</v>
      </c>
      <c r="I105">
        <v>19</v>
      </c>
      <c r="J105" t="s">
        <v>36</v>
      </c>
      <c r="L105" t="str">
        <f t="shared" si="5"/>
        <v>No</v>
      </c>
      <c r="M105">
        <f t="shared" si="6"/>
        <v>17</v>
      </c>
    </row>
    <row r="106" spans="1:13" x14ac:dyDescent="0.3">
      <c r="A106" t="s">
        <v>76</v>
      </c>
      <c r="B106" t="s">
        <v>77</v>
      </c>
      <c r="C106">
        <v>26</v>
      </c>
      <c r="D106" t="s">
        <v>28</v>
      </c>
      <c r="E106" t="s">
        <v>42</v>
      </c>
      <c r="F106">
        <v>45320</v>
      </c>
      <c r="G106">
        <v>45616</v>
      </c>
      <c r="H106">
        <v>1800</v>
      </c>
      <c r="I106">
        <v>5</v>
      </c>
      <c r="J106" t="s">
        <v>15</v>
      </c>
      <c r="L106" t="str">
        <f t="shared" si="5"/>
        <v>No</v>
      </c>
      <c r="M106">
        <f t="shared" si="6"/>
        <v>9</v>
      </c>
    </row>
    <row r="107" spans="1:13" x14ac:dyDescent="0.3">
      <c r="A107" t="s">
        <v>78</v>
      </c>
      <c r="B107" t="s">
        <v>79</v>
      </c>
      <c r="C107">
        <v>48</v>
      </c>
      <c r="D107" t="s">
        <v>13</v>
      </c>
      <c r="E107" t="s">
        <v>42</v>
      </c>
      <c r="F107">
        <v>45451</v>
      </c>
      <c r="G107">
        <v>45455</v>
      </c>
      <c r="H107">
        <v>1800</v>
      </c>
      <c r="I107">
        <v>18</v>
      </c>
      <c r="J107" t="s">
        <v>68</v>
      </c>
      <c r="L107" t="str">
        <f t="shared" si="5"/>
        <v>No</v>
      </c>
      <c r="M107">
        <f t="shared" si="6"/>
        <v>0</v>
      </c>
    </row>
    <row r="108" spans="1:13" x14ac:dyDescent="0.3">
      <c r="A108" t="s">
        <v>80</v>
      </c>
      <c r="B108" t="s">
        <v>81</v>
      </c>
      <c r="C108">
        <v>25</v>
      </c>
      <c r="D108" t="s">
        <v>28</v>
      </c>
      <c r="E108" t="s">
        <v>23</v>
      </c>
      <c r="F108">
        <v>45439</v>
      </c>
      <c r="G108">
        <v>45730</v>
      </c>
      <c r="H108">
        <v>1200</v>
      </c>
      <c r="I108">
        <v>6</v>
      </c>
      <c r="J108" t="s">
        <v>15</v>
      </c>
      <c r="L108" t="str">
        <f t="shared" si="5"/>
        <v>No</v>
      </c>
      <c r="M108">
        <f t="shared" si="6"/>
        <v>9</v>
      </c>
    </row>
    <row r="109" spans="1:13" x14ac:dyDescent="0.3">
      <c r="A109" t="s">
        <v>82</v>
      </c>
      <c r="B109" t="s">
        <v>83</v>
      </c>
      <c r="C109">
        <v>53</v>
      </c>
      <c r="D109" t="s">
        <v>13</v>
      </c>
      <c r="E109" t="s">
        <v>42</v>
      </c>
      <c r="F109">
        <v>45286</v>
      </c>
      <c r="G109">
        <v>45372</v>
      </c>
      <c r="H109">
        <v>1800</v>
      </c>
      <c r="I109">
        <v>17</v>
      </c>
      <c r="J109" t="s">
        <v>36</v>
      </c>
      <c r="K109" t="s">
        <v>84</v>
      </c>
      <c r="L109" t="str">
        <f t="shared" si="5"/>
        <v>Yes</v>
      </c>
      <c r="M109">
        <f t="shared" si="6"/>
        <v>2</v>
      </c>
    </row>
    <row r="110" spans="1:13" x14ac:dyDescent="0.3">
      <c r="A110" t="s">
        <v>85</v>
      </c>
      <c r="B110" t="s">
        <v>86</v>
      </c>
      <c r="C110">
        <v>42</v>
      </c>
      <c r="D110" t="s">
        <v>28</v>
      </c>
      <c r="E110" t="s">
        <v>23</v>
      </c>
      <c r="F110">
        <v>45702</v>
      </c>
      <c r="G110">
        <v>45727</v>
      </c>
      <c r="H110">
        <v>1200</v>
      </c>
      <c r="I110">
        <v>3</v>
      </c>
      <c r="J110" t="s">
        <v>68</v>
      </c>
      <c r="L110" t="str">
        <f t="shared" si="5"/>
        <v>No</v>
      </c>
      <c r="M110">
        <f t="shared" si="6"/>
        <v>0</v>
      </c>
    </row>
    <row r="111" spans="1:13" x14ac:dyDescent="0.3">
      <c r="A111" t="s">
        <v>87</v>
      </c>
      <c r="B111" t="s">
        <v>88</v>
      </c>
      <c r="C111">
        <v>24</v>
      </c>
      <c r="D111" t="s">
        <v>13</v>
      </c>
      <c r="E111" t="s">
        <v>32</v>
      </c>
      <c r="F111">
        <v>45698</v>
      </c>
      <c r="G111">
        <v>45726</v>
      </c>
      <c r="H111">
        <v>2500</v>
      </c>
      <c r="I111">
        <v>28</v>
      </c>
      <c r="J111" t="s">
        <v>36</v>
      </c>
      <c r="L111" t="str">
        <f t="shared" si="5"/>
        <v>No</v>
      </c>
      <c r="M111">
        <f t="shared" si="6"/>
        <v>0</v>
      </c>
    </row>
    <row r="112" spans="1:13" x14ac:dyDescent="0.3">
      <c r="A112" t="s">
        <v>89</v>
      </c>
      <c r="B112" t="s">
        <v>90</v>
      </c>
      <c r="C112">
        <v>53</v>
      </c>
      <c r="D112" t="s">
        <v>13</v>
      </c>
      <c r="E112" t="s">
        <v>23</v>
      </c>
      <c r="F112">
        <v>45614</v>
      </c>
      <c r="G112">
        <v>45645</v>
      </c>
      <c r="H112">
        <v>1200</v>
      </c>
      <c r="I112">
        <v>23</v>
      </c>
      <c r="J112" t="s">
        <v>19</v>
      </c>
      <c r="L112" t="str">
        <f t="shared" si="5"/>
        <v>No</v>
      </c>
      <c r="M112">
        <f t="shared" si="6"/>
        <v>1</v>
      </c>
    </row>
    <row r="113" spans="1:13" x14ac:dyDescent="0.3">
      <c r="A113" t="s">
        <v>91</v>
      </c>
      <c r="B113" t="s">
        <v>92</v>
      </c>
      <c r="C113">
        <v>29</v>
      </c>
      <c r="D113" t="s">
        <v>28</v>
      </c>
      <c r="E113" t="s">
        <v>32</v>
      </c>
      <c r="F113">
        <v>45401</v>
      </c>
      <c r="G113">
        <v>45408</v>
      </c>
      <c r="H113">
        <v>2500</v>
      </c>
      <c r="I113">
        <v>8</v>
      </c>
      <c r="J113" t="s">
        <v>24</v>
      </c>
      <c r="L113" t="str">
        <f t="shared" si="5"/>
        <v>No</v>
      </c>
      <c r="M113">
        <f t="shared" si="6"/>
        <v>0</v>
      </c>
    </row>
    <row r="114" spans="1:13" x14ac:dyDescent="0.3">
      <c r="A114" t="s">
        <v>93</v>
      </c>
      <c r="B114" t="s">
        <v>94</v>
      </c>
      <c r="C114">
        <v>31</v>
      </c>
      <c r="D114" t="s">
        <v>28</v>
      </c>
      <c r="E114" t="s">
        <v>32</v>
      </c>
      <c r="F114">
        <v>45667</v>
      </c>
      <c r="G114">
        <v>45745</v>
      </c>
      <c r="H114">
        <v>2500</v>
      </c>
      <c r="I114">
        <v>23</v>
      </c>
      <c r="J114" t="s">
        <v>43</v>
      </c>
      <c r="K114" t="s">
        <v>95</v>
      </c>
      <c r="L114" t="str">
        <f t="shared" si="5"/>
        <v>Yes</v>
      </c>
      <c r="M114">
        <f t="shared" si="6"/>
        <v>2</v>
      </c>
    </row>
    <row r="115" spans="1:13" x14ac:dyDescent="0.3">
      <c r="A115" t="s">
        <v>96</v>
      </c>
      <c r="B115" t="s">
        <v>97</v>
      </c>
      <c r="C115">
        <v>52</v>
      </c>
      <c r="D115" t="s">
        <v>28</v>
      </c>
      <c r="E115" t="s">
        <v>14</v>
      </c>
      <c r="F115">
        <v>45088</v>
      </c>
      <c r="G115">
        <v>45656</v>
      </c>
      <c r="H115">
        <v>800</v>
      </c>
      <c r="I115">
        <v>9</v>
      </c>
      <c r="J115" t="s">
        <v>68</v>
      </c>
      <c r="K115" t="s">
        <v>98</v>
      </c>
      <c r="L115" t="str">
        <f t="shared" si="5"/>
        <v>Yes</v>
      </c>
      <c r="M115">
        <f t="shared" si="6"/>
        <v>18</v>
      </c>
    </row>
    <row r="116" spans="1:13" x14ac:dyDescent="0.3">
      <c r="A116" t="s">
        <v>99</v>
      </c>
      <c r="B116" t="s">
        <v>100</v>
      </c>
      <c r="C116">
        <v>20</v>
      </c>
      <c r="D116" t="s">
        <v>13</v>
      </c>
      <c r="E116" t="s">
        <v>23</v>
      </c>
      <c r="F116">
        <v>45391</v>
      </c>
      <c r="G116">
        <v>45604</v>
      </c>
      <c r="H116">
        <v>1200</v>
      </c>
      <c r="I116">
        <v>2</v>
      </c>
      <c r="J116" t="s">
        <v>36</v>
      </c>
      <c r="L116" t="str">
        <f t="shared" si="5"/>
        <v>No</v>
      </c>
      <c r="M116">
        <f t="shared" si="6"/>
        <v>7</v>
      </c>
    </row>
    <row r="117" spans="1:13" x14ac:dyDescent="0.3">
      <c r="A117" t="s">
        <v>101</v>
      </c>
      <c r="B117" t="s">
        <v>102</v>
      </c>
      <c r="C117">
        <v>22</v>
      </c>
      <c r="D117" t="s">
        <v>13</v>
      </c>
      <c r="E117" t="s">
        <v>14</v>
      </c>
      <c r="F117">
        <v>45699</v>
      </c>
      <c r="G117">
        <v>45740</v>
      </c>
      <c r="H117">
        <v>800</v>
      </c>
      <c r="I117">
        <v>30</v>
      </c>
      <c r="J117" t="s">
        <v>36</v>
      </c>
      <c r="L117" t="str">
        <f t="shared" si="5"/>
        <v>No</v>
      </c>
      <c r="M117">
        <f t="shared" si="6"/>
        <v>1</v>
      </c>
    </row>
    <row r="118" spans="1:13" x14ac:dyDescent="0.3">
      <c r="A118" t="s">
        <v>103</v>
      </c>
      <c r="B118" t="s">
        <v>104</v>
      </c>
      <c r="C118">
        <v>23</v>
      </c>
      <c r="D118" t="s">
        <v>13</v>
      </c>
      <c r="E118" t="s">
        <v>42</v>
      </c>
      <c r="F118">
        <v>45588</v>
      </c>
      <c r="G118">
        <v>45721</v>
      </c>
      <c r="H118">
        <v>1800</v>
      </c>
      <c r="I118">
        <v>23</v>
      </c>
      <c r="J118" t="s">
        <v>19</v>
      </c>
      <c r="K118" t="s">
        <v>105</v>
      </c>
      <c r="L118" t="str">
        <f t="shared" si="5"/>
        <v>Yes</v>
      </c>
      <c r="M118">
        <f t="shared" si="6"/>
        <v>4</v>
      </c>
    </row>
    <row r="119" spans="1:13" x14ac:dyDescent="0.3">
      <c r="A119" t="s">
        <v>106</v>
      </c>
      <c r="B119" t="s">
        <v>107</v>
      </c>
      <c r="C119">
        <v>27</v>
      </c>
      <c r="D119" t="s">
        <v>28</v>
      </c>
      <c r="E119" t="s">
        <v>23</v>
      </c>
      <c r="F119">
        <v>45312</v>
      </c>
      <c r="G119">
        <v>45652</v>
      </c>
      <c r="H119">
        <v>1200</v>
      </c>
      <c r="I119">
        <v>27</v>
      </c>
      <c r="J119" t="s">
        <v>19</v>
      </c>
      <c r="L119" t="str">
        <f t="shared" si="5"/>
        <v>No</v>
      </c>
      <c r="M119">
        <f t="shared" si="6"/>
        <v>11</v>
      </c>
    </row>
    <row r="122" spans="1:13" x14ac:dyDescent="0.3">
      <c r="A122" s="6" t="s">
        <v>113</v>
      </c>
      <c r="B122" t="s">
        <v>117</v>
      </c>
    </row>
    <row r="123" spans="1:13" x14ac:dyDescent="0.3">
      <c r="A123" s="7" t="s">
        <v>114</v>
      </c>
      <c r="B123">
        <v>1530</v>
      </c>
    </row>
    <row r="124" spans="1:13" x14ac:dyDescent="0.3">
      <c r="A124" s="7" t="s">
        <v>115</v>
      </c>
      <c r="B124">
        <v>1406.6666666666667</v>
      </c>
      <c r="D124" s="14" t="s">
        <v>118</v>
      </c>
      <c r="E124" s="15"/>
      <c r="F124" s="15"/>
      <c r="G124" s="15"/>
      <c r="H124" s="15"/>
      <c r="I124" s="15"/>
    </row>
    <row r="125" spans="1:13" x14ac:dyDescent="0.3">
      <c r="A125" s="7" t="s">
        <v>116</v>
      </c>
      <c r="B125">
        <v>1477.1428571428571</v>
      </c>
      <c r="D125" s="15"/>
      <c r="E125" s="15"/>
      <c r="F125" s="15"/>
      <c r="G125" s="15"/>
      <c r="H125" s="15"/>
      <c r="I125" s="15"/>
    </row>
    <row r="129" spans="1:13" s="13" customFormat="1" ht="25.8" x14ac:dyDescent="0.5">
      <c r="A129" s="5"/>
      <c r="B129" s="5"/>
      <c r="C129" s="5"/>
      <c r="D129" s="13" t="s">
        <v>119</v>
      </c>
    </row>
    <row r="131" spans="1:13" x14ac:dyDescent="0.3">
      <c r="A131" s="1" t="s">
        <v>1</v>
      </c>
      <c r="B131" s="1" t="s">
        <v>2</v>
      </c>
      <c r="C131" s="1" t="s">
        <v>3</v>
      </c>
      <c r="D131" s="1" t="s">
        <v>4</v>
      </c>
      <c r="E131" s="1" t="s">
        <v>5</v>
      </c>
      <c r="F131" s="1" t="s">
        <v>6</v>
      </c>
      <c r="G131" s="1" t="s">
        <v>7</v>
      </c>
      <c r="H131" s="1" t="s">
        <v>8</v>
      </c>
      <c r="I131" s="1" t="s">
        <v>9</v>
      </c>
      <c r="J131" s="1" t="s">
        <v>10</v>
      </c>
      <c r="K131" s="1" t="s">
        <v>112</v>
      </c>
      <c r="L131" s="1" t="s">
        <v>110</v>
      </c>
      <c r="M131" s="2" t="s">
        <v>120</v>
      </c>
    </row>
    <row r="132" spans="1:13" x14ac:dyDescent="0.3">
      <c r="A132" s="3" t="s">
        <v>12</v>
      </c>
      <c r="B132" s="3">
        <v>59</v>
      </c>
      <c r="C132" s="3" t="s">
        <v>13</v>
      </c>
      <c r="D132" s="3" t="s">
        <v>14</v>
      </c>
      <c r="E132" s="3">
        <v>45235</v>
      </c>
      <c r="F132" s="3">
        <v>45425</v>
      </c>
      <c r="G132" s="3">
        <v>800</v>
      </c>
      <c r="H132" s="3">
        <v>25</v>
      </c>
      <c r="I132" s="3" t="s">
        <v>15</v>
      </c>
      <c r="J132" s="3" t="s">
        <v>16</v>
      </c>
      <c r="K132" s="3" t="str">
        <f t="shared" ref="K132:K166" si="7">IF(ISBLANK(J132), "No", "Yes")</f>
        <v>Yes</v>
      </c>
      <c r="L132" s="3">
        <f t="shared" ref="L132:L166" si="8">INT((F132 - E132)/30)</f>
        <v>6</v>
      </c>
      <c r="M132" s="8">
        <f t="shared" ref="M132:M166" si="9">G132 * L132</f>
        <v>4800</v>
      </c>
    </row>
    <row r="133" spans="1:13" x14ac:dyDescent="0.3">
      <c r="A133" s="4" t="s">
        <v>18</v>
      </c>
      <c r="B133" s="4">
        <v>27</v>
      </c>
      <c r="C133" s="4" t="s">
        <v>13</v>
      </c>
      <c r="D133" s="4" t="s">
        <v>14</v>
      </c>
      <c r="E133" s="4">
        <v>45714</v>
      </c>
      <c r="F133" s="4">
        <v>45740</v>
      </c>
      <c r="G133" s="4">
        <v>800</v>
      </c>
      <c r="H133" s="4">
        <v>20</v>
      </c>
      <c r="I133" s="4" t="s">
        <v>19</v>
      </c>
      <c r="J133" s="4" t="s">
        <v>20</v>
      </c>
      <c r="K133" s="4" t="str">
        <f t="shared" si="7"/>
        <v>Yes</v>
      </c>
      <c r="L133" s="4">
        <f t="shared" si="8"/>
        <v>0</v>
      </c>
      <c r="M133" s="9">
        <f t="shared" si="9"/>
        <v>0</v>
      </c>
    </row>
    <row r="134" spans="1:13" x14ac:dyDescent="0.3">
      <c r="A134" s="3" t="s">
        <v>22</v>
      </c>
      <c r="B134" s="3">
        <v>24</v>
      </c>
      <c r="C134" s="3" t="s">
        <v>13</v>
      </c>
      <c r="D134" s="3" t="s">
        <v>23</v>
      </c>
      <c r="E134" s="3">
        <v>45191</v>
      </c>
      <c r="F134" s="3">
        <v>45371</v>
      </c>
      <c r="G134" s="3">
        <v>1200</v>
      </c>
      <c r="H134" s="3">
        <v>18</v>
      </c>
      <c r="I134" s="3" t="s">
        <v>24</v>
      </c>
      <c r="J134" s="3" t="s">
        <v>25</v>
      </c>
      <c r="K134" s="3" t="str">
        <f t="shared" si="7"/>
        <v>Yes</v>
      </c>
      <c r="L134" s="3">
        <f t="shared" si="8"/>
        <v>6</v>
      </c>
      <c r="M134" s="8">
        <f t="shared" si="9"/>
        <v>7200</v>
      </c>
    </row>
    <row r="135" spans="1:13" x14ac:dyDescent="0.3">
      <c r="A135" s="4" t="s">
        <v>27</v>
      </c>
      <c r="B135" s="4">
        <v>31</v>
      </c>
      <c r="C135" s="4" t="s">
        <v>28</v>
      </c>
      <c r="D135" s="4" t="s">
        <v>23</v>
      </c>
      <c r="E135" s="4">
        <v>45479</v>
      </c>
      <c r="F135" s="4">
        <v>45587</v>
      </c>
      <c r="G135" s="4">
        <v>1200</v>
      </c>
      <c r="H135" s="4">
        <v>16</v>
      </c>
      <c r="I135" s="4" t="s">
        <v>24</v>
      </c>
      <c r="J135" s="4" t="s">
        <v>29</v>
      </c>
      <c r="K135" s="4" t="str">
        <f t="shared" si="7"/>
        <v>Yes</v>
      </c>
      <c r="L135" s="4">
        <f t="shared" si="8"/>
        <v>3</v>
      </c>
      <c r="M135" s="9">
        <f t="shared" si="9"/>
        <v>3600</v>
      </c>
    </row>
    <row r="136" spans="1:13" x14ac:dyDescent="0.3">
      <c r="A136" s="3" t="s">
        <v>31</v>
      </c>
      <c r="B136" s="3">
        <v>19</v>
      </c>
      <c r="C136" s="3" t="s">
        <v>13</v>
      </c>
      <c r="D136" s="3" t="s">
        <v>32</v>
      </c>
      <c r="E136" s="3">
        <v>45286</v>
      </c>
      <c r="F136" s="3">
        <v>45501</v>
      </c>
      <c r="G136" s="3">
        <v>2500</v>
      </c>
      <c r="H136" s="3">
        <v>12</v>
      </c>
      <c r="I136" s="3" t="s">
        <v>15</v>
      </c>
      <c r="J136" s="3" t="s">
        <v>33</v>
      </c>
      <c r="K136" s="3" t="str">
        <f t="shared" si="7"/>
        <v>Yes</v>
      </c>
      <c r="L136" s="3">
        <f t="shared" si="8"/>
        <v>7</v>
      </c>
      <c r="M136" s="8">
        <f t="shared" si="9"/>
        <v>17500</v>
      </c>
    </row>
    <row r="137" spans="1:13" x14ac:dyDescent="0.3">
      <c r="A137" s="4" t="s">
        <v>35</v>
      </c>
      <c r="B137" s="4">
        <v>40</v>
      </c>
      <c r="C137" s="4" t="s">
        <v>13</v>
      </c>
      <c r="D137" s="4" t="s">
        <v>14</v>
      </c>
      <c r="E137" s="4">
        <v>45317</v>
      </c>
      <c r="F137" s="4">
        <v>45392</v>
      </c>
      <c r="G137" s="4">
        <v>800</v>
      </c>
      <c r="H137" s="4">
        <v>14</v>
      </c>
      <c r="I137" s="4" t="s">
        <v>36</v>
      </c>
      <c r="J137" s="4" t="s">
        <v>37</v>
      </c>
      <c r="K137" s="4" t="str">
        <f t="shared" si="7"/>
        <v>Yes</v>
      </c>
      <c r="L137" s="4">
        <f t="shared" si="8"/>
        <v>2</v>
      </c>
      <c r="M137" s="9">
        <f t="shared" si="9"/>
        <v>1600</v>
      </c>
    </row>
    <row r="138" spans="1:13" x14ac:dyDescent="0.3">
      <c r="A138" s="3" t="s">
        <v>39</v>
      </c>
      <c r="B138" s="3">
        <v>41</v>
      </c>
      <c r="C138" s="3" t="s">
        <v>28</v>
      </c>
      <c r="D138" s="3" t="s">
        <v>14</v>
      </c>
      <c r="E138" s="3">
        <v>45588</v>
      </c>
      <c r="F138" s="3">
        <v>45677</v>
      </c>
      <c r="G138" s="3">
        <v>800</v>
      </c>
      <c r="H138" s="3">
        <v>25</v>
      </c>
      <c r="I138" s="3" t="s">
        <v>19</v>
      </c>
      <c r="J138" s="3"/>
      <c r="K138" s="3" t="str">
        <f t="shared" si="7"/>
        <v>No</v>
      </c>
      <c r="L138" s="3">
        <f t="shared" si="8"/>
        <v>2</v>
      </c>
      <c r="M138" s="8">
        <f t="shared" si="9"/>
        <v>1600</v>
      </c>
    </row>
    <row r="139" spans="1:13" x14ac:dyDescent="0.3">
      <c r="A139" s="4" t="s">
        <v>41</v>
      </c>
      <c r="B139" s="4">
        <v>43</v>
      </c>
      <c r="C139" s="4" t="s">
        <v>13</v>
      </c>
      <c r="D139" s="4" t="s">
        <v>42</v>
      </c>
      <c r="E139" s="4">
        <v>45450</v>
      </c>
      <c r="F139" s="4">
        <v>45563</v>
      </c>
      <c r="G139" s="4">
        <v>1800</v>
      </c>
      <c r="H139" s="4">
        <v>28</v>
      </c>
      <c r="I139" s="4" t="s">
        <v>43</v>
      </c>
      <c r="J139" s="4"/>
      <c r="K139" s="4" t="str">
        <f t="shared" si="7"/>
        <v>No</v>
      </c>
      <c r="L139" s="4">
        <f t="shared" si="8"/>
        <v>3</v>
      </c>
      <c r="M139" s="9">
        <f t="shared" si="9"/>
        <v>5400</v>
      </c>
    </row>
    <row r="140" spans="1:13" x14ac:dyDescent="0.3">
      <c r="A140" s="3" t="s">
        <v>45</v>
      </c>
      <c r="B140" s="3">
        <v>42</v>
      </c>
      <c r="C140" s="3" t="s">
        <v>13</v>
      </c>
      <c r="D140" s="3" t="s">
        <v>14</v>
      </c>
      <c r="E140" s="3">
        <v>45569</v>
      </c>
      <c r="F140" s="3">
        <v>45582</v>
      </c>
      <c r="G140" s="3">
        <v>800</v>
      </c>
      <c r="H140" s="3">
        <v>3</v>
      </c>
      <c r="I140" s="3" t="s">
        <v>43</v>
      </c>
      <c r="J140" s="3" t="s">
        <v>46</v>
      </c>
      <c r="K140" s="3" t="str">
        <f t="shared" si="7"/>
        <v>Yes</v>
      </c>
      <c r="L140" s="3">
        <f t="shared" si="8"/>
        <v>0</v>
      </c>
      <c r="M140" s="8">
        <f t="shared" si="9"/>
        <v>0</v>
      </c>
    </row>
    <row r="141" spans="1:13" x14ac:dyDescent="0.3">
      <c r="A141" s="4" t="s">
        <v>48</v>
      </c>
      <c r="B141" s="4">
        <v>37</v>
      </c>
      <c r="C141" s="4" t="s">
        <v>13</v>
      </c>
      <c r="D141" s="4" t="s">
        <v>23</v>
      </c>
      <c r="E141" s="4">
        <v>45202</v>
      </c>
      <c r="F141" s="4">
        <v>45280</v>
      </c>
      <c r="G141" s="4">
        <v>1200</v>
      </c>
      <c r="H141" s="4">
        <v>29</v>
      </c>
      <c r="I141" s="4" t="s">
        <v>36</v>
      </c>
      <c r="J141" s="4" t="s">
        <v>49</v>
      </c>
      <c r="K141" s="4" t="str">
        <f t="shared" si="7"/>
        <v>Yes</v>
      </c>
      <c r="L141" s="4">
        <f t="shared" si="8"/>
        <v>2</v>
      </c>
      <c r="M141" s="9">
        <f t="shared" si="9"/>
        <v>2400</v>
      </c>
    </row>
    <row r="142" spans="1:13" x14ac:dyDescent="0.3">
      <c r="A142" s="3" t="s">
        <v>51</v>
      </c>
      <c r="B142" s="3">
        <v>48</v>
      </c>
      <c r="C142" s="3" t="s">
        <v>28</v>
      </c>
      <c r="D142" s="3" t="s">
        <v>23</v>
      </c>
      <c r="E142" s="3">
        <v>45297</v>
      </c>
      <c r="F142" s="3">
        <v>45459</v>
      </c>
      <c r="G142" s="3">
        <v>1200</v>
      </c>
      <c r="H142" s="3">
        <v>13</v>
      </c>
      <c r="I142" s="3" t="s">
        <v>15</v>
      </c>
      <c r="J142" s="3" t="s">
        <v>52</v>
      </c>
      <c r="K142" s="3" t="str">
        <f t="shared" si="7"/>
        <v>Yes</v>
      </c>
      <c r="L142" s="3">
        <f t="shared" si="8"/>
        <v>5</v>
      </c>
      <c r="M142" s="8">
        <f t="shared" si="9"/>
        <v>6000</v>
      </c>
    </row>
    <row r="143" spans="1:13" x14ac:dyDescent="0.3">
      <c r="A143" s="4" t="s">
        <v>54</v>
      </c>
      <c r="B143" s="4">
        <v>36</v>
      </c>
      <c r="C143" s="4" t="s">
        <v>13</v>
      </c>
      <c r="D143" s="4" t="s">
        <v>23</v>
      </c>
      <c r="E143" s="4">
        <v>45154</v>
      </c>
      <c r="F143" s="4">
        <v>45568</v>
      </c>
      <c r="G143" s="4">
        <v>1200</v>
      </c>
      <c r="H143" s="4">
        <v>19</v>
      </c>
      <c r="I143" s="4" t="s">
        <v>43</v>
      </c>
      <c r="J143" s="4" t="s">
        <v>55</v>
      </c>
      <c r="K143" s="4" t="str">
        <f t="shared" si="7"/>
        <v>Yes</v>
      </c>
      <c r="L143" s="4">
        <f t="shared" si="8"/>
        <v>13</v>
      </c>
      <c r="M143" s="9">
        <f t="shared" si="9"/>
        <v>15600</v>
      </c>
    </row>
    <row r="144" spans="1:13" x14ac:dyDescent="0.3">
      <c r="A144" s="3" t="s">
        <v>57</v>
      </c>
      <c r="B144" s="3">
        <v>48</v>
      </c>
      <c r="C144" s="3" t="s">
        <v>28</v>
      </c>
      <c r="D144" s="3" t="s">
        <v>42</v>
      </c>
      <c r="E144" s="3">
        <v>45556</v>
      </c>
      <c r="F144" s="3">
        <v>45641</v>
      </c>
      <c r="G144" s="3">
        <v>1800</v>
      </c>
      <c r="H144" s="3">
        <v>22</v>
      </c>
      <c r="I144" s="3" t="s">
        <v>43</v>
      </c>
      <c r="J144" s="3"/>
      <c r="K144" s="3" t="str">
        <f t="shared" si="7"/>
        <v>No</v>
      </c>
      <c r="L144" s="3">
        <f t="shared" si="8"/>
        <v>2</v>
      </c>
      <c r="M144" s="8">
        <f t="shared" si="9"/>
        <v>3600</v>
      </c>
    </row>
    <row r="145" spans="1:13" x14ac:dyDescent="0.3">
      <c r="A145" s="4" t="s">
        <v>59</v>
      </c>
      <c r="B145" s="4">
        <v>39</v>
      </c>
      <c r="C145" s="4" t="s">
        <v>13</v>
      </c>
      <c r="D145" s="4" t="s">
        <v>23</v>
      </c>
      <c r="E145" s="4">
        <v>45065</v>
      </c>
      <c r="F145" s="4">
        <v>45242</v>
      </c>
      <c r="G145" s="4">
        <v>1200</v>
      </c>
      <c r="H145" s="4">
        <v>28</v>
      </c>
      <c r="I145" s="4" t="s">
        <v>36</v>
      </c>
      <c r="J145" s="4"/>
      <c r="K145" s="4" t="str">
        <f t="shared" si="7"/>
        <v>No</v>
      </c>
      <c r="L145" s="4">
        <f t="shared" si="8"/>
        <v>5</v>
      </c>
      <c r="M145" s="9">
        <f t="shared" si="9"/>
        <v>6000</v>
      </c>
    </row>
    <row r="146" spans="1:13" x14ac:dyDescent="0.3">
      <c r="A146" s="3" t="s">
        <v>61</v>
      </c>
      <c r="B146" s="3">
        <v>44</v>
      </c>
      <c r="C146" s="3" t="s">
        <v>28</v>
      </c>
      <c r="D146" s="3" t="s">
        <v>14</v>
      </c>
      <c r="E146" s="3">
        <v>45333</v>
      </c>
      <c r="F146" s="3">
        <v>45540</v>
      </c>
      <c r="G146" s="3">
        <v>800</v>
      </c>
      <c r="H146" s="3">
        <v>8</v>
      </c>
      <c r="I146" s="3" t="s">
        <v>24</v>
      </c>
      <c r="J146" s="3"/>
      <c r="K146" s="3" t="str">
        <f t="shared" si="7"/>
        <v>No</v>
      </c>
      <c r="L146" s="3">
        <f t="shared" si="8"/>
        <v>6</v>
      </c>
      <c r="M146" s="8">
        <f t="shared" si="9"/>
        <v>4800</v>
      </c>
    </row>
    <row r="147" spans="1:13" x14ac:dyDescent="0.3">
      <c r="A147" s="4" t="s">
        <v>63</v>
      </c>
      <c r="B147" s="4">
        <v>39</v>
      </c>
      <c r="C147" s="4" t="s">
        <v>13</v>
      </c>
      <c r="D147" s="4" t="s">
        <v>32</v>
      </c>
      <c r="E147" s="4">
        <v>45702</v>
      </c>
      <c r="F147" s="4">
        <v>45732</v>
      </c>
      <c r="G147" s="4">
        <v>2500</v>
      </c>
      <c r="H147" s="4">
        <v>14</v>
      </c>
      <c r="I147" s="4" t="s">
        <v>43</v>
      </c>
      <c r="J147" s="4"/>
      <c r="K147" s="4" t="str">
        <f t="shared" si="7"/>
        <v>No</v>
      </c>
      <c r="L147" s="4">
        <f t="shared" si="8"/>
        <v>1</v>
      </c>
      <c r="M147" s="9">
        <f t="shared" si="9"/>
        <v>2500</v>
      </c>
    </row>
    <row r="148" spans="1:13" x14ac:dyDescent="0.3">
      <c r="A148" s="3" t="s">
        <v>65</v>
      </c>
      <c r="B148" s="3">
        <v>35</v>
      </c>
      <c r="C148" s="3" t="s">
        <v>13</v>
      </c>
      <c r="D148" s="3" t="s">
        <v>23</v>
      </c>
      <c r="E148" s="3">
        <v>45329</v>
      </c>
      <c r="F148" s="3">
        <v>45685</v>
      </c>
      <c r="G148" s="3">
        <v>1200</v>
      </c>
      <c r="H148" s="3">
        <v>25</v>
      </c>
      <c r="I148" s="3" t="s">
        <v>24</v>
      </c>
      <c r="J148" s="3"/>
      <c r="K148" s="3" t="str">
        <f t="shared" si="7"/>
        <v>No</v>
      </c>
      <c r="L148" s="3">
        <f t="shared" si="8"/>
        <v>11</v>
      </c>
      <c r="M148" s="8">
        <f t="shared" si="9"/>
        <v>13200</v>
      </c>
    </row>
    <row r="149" spans="1:13" x14ac:dyDescent="0.3">
      <c r="A149" s="4" t="s">
        <v>67</v>
      </c>
      <c r="B149" s="4">
        <v>56</v>
      </c>
      <c r="C149" s="4" t="s">
        <v>28</v>
      </c>
      <c r="D149" s="4" t="s">
        <v>32</v>
      </c>
      <c r="E149" s="4">
        <v>45213</v>
      </c>
      <c r="F149" s="4">
        <v>45649</v>
      </c>
      <c r="G149" s="4">
        <v>2500</v>
      </c>
      <c r="H149" s="4">
        <v>13</v>
      </c>
      <c r="I149" s="4" t="s">
        <v>68</v>
      </c>
      <c r="J149" s="4"/>
      <c r="K149" s="4" t="str">
        <f t="shared" si="7"/>
        <v>No</v>
      </c>
      <c r="L149" s="4">
        <f t="shared" si="8"/>
        <v>14</v>
      </c>
      <c r="M149" s="9">
        <f t="shared" si="9"/>
        <v>35000</v>
      </c>
    </row>
    <row r="150" spans="1:13" x14ac:dyDescent="0.3">
      <c r="A150" s="3" t="s">
        <v>70</v>
      </c>
      <c r="B150" s="3">
        <v>27</v>
      </c>
      <c r="C150" s="3" t="s">
        <v>28</v>
      </c>
      <c r="D150" s="3" t="s">
        <v>14</v>
      </c>
      <c r="E150" s="3">
        <v>45354</v>
      </c>
      <c r="F150" s="3">
        <v>45664</v>
      </c>
      <c r="G150" s="3">
        <v>800</v>
      </c>
      <c r="H150" s="3">
        <v>26</v>
      </c>
      <c r="I150" s="3" t="s">
        <v>36</v>
      </c>
      <c r="J150" s="3"/>
      <c r="K150" s="3" t="str">
        <f t="shared" si="7"/>
        <v>No</v>
      </c>
      <c r="L150" s="3">
        <f t="shared" si="8"/>
        <v>10</v>
      </c>
      <c r="M150" s="8">
        <f t="shared" si="9"/>
        <v>8000</v>
      </c>
    </row>
    <row r="151" spans="1:13" x14ac:dyDescent="0.3">
      <c r="A151" s="4" t="s">
        <v>72</v>
      </c>
      <c r="B151" s="4">
        <v>28</v>
      </c>
      <c r="C151" s="4" t="s">
        <v>13</v>
      </c>
      <c r="D151" s="4" t="s">
        <v>32</v>
      </c>
      <c r="E151" s="4">
        <v>45417</v>
      </c>
      <c r="F151" s="4">
        <v>45608</v>
      </c>
      <c r="G151" s="4">
        <v>2500</v>
      </c>
      <c r="H151" s="4">
        <v>21</v>
      </c>
      <c r="I151" s="4" t="s">
        <v>36</v>
      </c>
      <c r="J151" s="4" t="s">
        <v>73</v>
      </c>
      <c r="K151" s="4" t="str">
        <f t="shared" si="7"/>
        <v>Yes</v>
      </c>
      <c r="L151" s="4">
        <f t="shared" si="8"/>
        <v>6</v>
      </c>
      <c r="M151" s="9">
        <f t="shared" si="9"/>
        <v>15000</v>
      </c>
    </row>
    <row r="152" spans="1:13" x14ac:dyDescent="0.3">
      <c r="A152" s="3" t="s">
        <v>75</v>
      </c>
      <c r="B152" s="3">
        <v>57</v>
      </c>
      <c r="C152" s="3" t="s">
        <v>28</v>
      </c>
      <c r="D152" s="3" t="s">
        <v>42</v>
      </c>
      <c r="E152" s="3">
        <v>45146</v>
      </c>
      <c r="F152" s="3">
        <v>45674</v>
      </c>
      <c r="G152" s="3">
        <v>1800</v>
      </c>
      <c r="H152" s="3">
        <v>19</v>
      </c>
      <c r="I152" s="3" t="s">
        <v>36</v>
      </c>
      <c r="J152" s="3"/>
      <c r="K152" s="3" t="str">
        <f t="shared" si="7"/>
        <v>No</v>
      </c>
      <c r="L152" s="3">
        <f t="shared" si="8"/>
        <v>17</v>
      </c>
      <c r="M152" s="8">
        <f t="shared" si="9"/>
        <v>30600</v>
      </c>
    </row>
    <row r="153" spans="1:13" x14ac:dyDescent="0.3">
      <c r="A153" s="4" t="s">
        <v>77</v>
      </c>
      <c r="B153" s="4">
        <v>26</v>
      </c>
      <c r="C153" s="4" t="s">
        <v>28</v>
      </c>
      <c r="D153" s="4" t="s">
        <v>42</v>
      </c>
      <c r="E153" s="4">
        <v>45320</v>
      </c>
      <c r="F153" s="4">
        <v>45616</v>
      </c>
      <c r="G153" s="4">
        <v>1800</v>
      </c>
      <c r="H153" s="4">
        <v>5</v>
      </c>
      <c r="I153" s="4" t="s">
        <v>15</v>
      </c>
      <c r="J153" s="4"/>
      <c r="K153" s="4" t="str">
        <f t="shared" si="7"/>
        <v>No</v>
      </c>
      <c r="L153" s="4">
        <f t="shared" si="8"/>
        <v>9</v>
      </c>
      <c r="M153" s="9">
        <f t="shared" si="9"/>
        <v>16200</v>
      </c>
    </row>
    <row r="154" spans="1:13" x14ac:dyDescent="0.3">
      <c r="A154" s="3" t="s">
        <v>79</v>
      </c>
      <c r="B154" s="3">
        <v>48</v>
      </c>
      <c r="C154" s="3" t="s">
        <v>13</v>
      </c>
      <c r="D154" s="3" t="s">
        <v>42</v>
      </c>
      <c r="E154" s="3">
        <v>45451</v>
      </c>
      <c r="F154" s="3">
        <v>45455</v>
      </c>
      <c r="G154" s="3">
        <v>1800</v>
      </c>
      <c r="H154" s="3">
        <v>18</v>
      </c>
      <c r="I154" s="3" t="s">
        <v>68</v>
      </c>
      <c r="J154" s="3"/>
      <c r="K154" s="3" t="str">
        <f t="shared" si="7"/>
        <v>No</v>
      </c>
      <c r="L154" s="3">
        <f t="shared" si="8"/>
        <v>0</v>
      </c>
      <c r="M154" s="8">
        <f t="shared" si="9"/>
        <v>0</v>
      </c>
    </row>
    <row r="155" spans="1:13" x14ac:dyDescent="0.3">
      <c r="A155" s="4" t="s">
        <v>81</v>
      </c>
      <c r="B155" s="4">
        <v>25</v>
      </c>
      <c r="C155" s="4" t="s">
        <v>28</v>
      </c>
      <c r="D155" s="4" t="s">
        <v>23</v>
      </c>
      <c r="E155" s="4">
        <v>45439</v>
      </c>
      <c r="F155" s="4">
        <v>45730</v>
      </c>
      <c r="G155" s="4">
        <v>1200</v>
      </c>
      <c r="H155" s="4">
        <v>6</v>
      </c>
      <c r="I155" s="4" t="s">
        <v>15</v>
      </c>
      <c r="J155" s="4"/>
      <c r="K155" s="4" t="str">
        <f t="shared" si="7"/>
        <v>No</v>
      </c>
      <c r="L155" s="4">
        <f t="shared" si="8"/>
        <v>9</v>
      </c>
      <c r="M155" s="9">
        <f t="shared" si="9"/>
        <v>10800</v>
      </c>
    </row>
    <row r="156" spans="1:13" x14ac:dyDescent="0.3">
      <c r="A156" s="3" t="s">
        <v>83</v>
      </c>
      <c r="B156" s="3">
        <v>53</v>
      </c>
      <c r="C156" s="3" t="s">
        <v>13</v>
      </c>
      <c r="D156" s="3" t="s">
        <v>42</v>
      </c>
      <c r="E156" s="3">
        <v>45286</v>
      </c>
      <c r="F156" s="3">
        <v>45372</v>
      </c>
      <c r="G156" s="3">
        <v>1800</v>
      </c>
      <c r="H156" s="3">
        <v>17</v>
      </c>
      <c r="I156" s="3" t="s">
        <v>36</v>
      </c>
      <c r="J156" s="3" t="s">
        <v>84</v>
      </c>
      <c r="K156" s="3" t="str">
        <f t="shared" si="7"/>
        <v>Yes</v>
      </c>
      <c r="L156" s="3">
        <f t="shared" si="8"/>
        <v>2</v>
      </c>
      <c r="M156" s="8">
        <f t="shared" si="9"/>
        <v>3600</v>
      </c>
    </row>
    <row r="157" spans="1:13" x14ac:dyDescent="0.3">
      <c r="A157" s="4" t="s">
        <v>86</v>
      </c>
      <c r="B157" s="4">
        <v>42</v>
      </c>
      <c r="C157" s="4" t="s">
        <v>28</v>
      </c>
      <c r="D157" s="4" t="s">
        <v>23</v>
      </c>
      <c r="E157" s="4">
        <v>45702</v>
      </c>
      <c r="F157" s="4">
        <v>45727</v>
      </c>
      <c r="G157" s="4">
        <v>1200</v>
      </c>
      <c r="H157" s="4">
        <v>3</v>
      </c>
      <c r="I157" s="4" t="s">
        <v>68</v>
      </c>
      <c r="J157" s="4"/>
      <c r="K157" s="4" t="str">
        <f t="shared" si="7"/>
        <v>No</v>
      </c>
      <c r="L157" s="4">
        <f t="shared" si="8"/>
        <v>0</v>
      </c>
      <c r="M157" s="9">
        <f t="shared" si="9"/>
        <v>0</v>
      </c>
    </row>
    <row r="158" spans="1:13" x14ac:dyDescent="0.3">
      <c r="A158" s="3" t="s">
        <v>88</v>
      </c>
      <c r="B158" s="3">
        <v>24</v>
      </c>
      <c r="C158" s="3" t="s">
        <v>13</v>
      </c>
      <c r="D158" s="3" t="s">
        <v>32</v>
      </c>
      <c r="E158" s="3">
        <v>45698</v>
      </c>
      <c r="F158" s="3">
        <v>45726</v>
      </c>
      <c r="G158" s="3">
        <v>2500</v>
      </c>
      <c r="H158" s="3">
        <v>28</v>
      </c>
      <c r="I158" s="3" t="s">
        <v>36</v>
      </c>
      <c r="J158" s="3"/>
      <c r="K158" s="3" t="str">
        <f t="shared" si="7"/>
        <v>No</v>
      </c>
      <c r="L158" s="3">
        <f t="shared" si="8"/>
        <v>0</v>
      </c>
      <c r="M158" s="8">
        <f t="shared" si="9"/>
        <v>0</v>
      </c>
    </row>
    <row r="159" spans="1:13" x14ac:dyDescent="0.3">
      <c r="A159" s="4" t="s">
        <v>90</v>
      </c>
      <c r="B159" s="4">
        <v>53</v>
      </c>
      <c r="C159" s="4" t="s">
        <v>13</v>
      </c>
      <c r="D159" s="4" t="s">
        <v>23</v>
      </c>
      <c r="E159" s="4">
        <v>45614</v>
      </c>
      <c r="F159" s="4">
        <v>45645</v>
      </c>
      <c r="G159" s="4">
        <v>1200</v>
      </c>
      <c r="H159" s="4">
        <v>23</v>
      </c>
      <c r="I159" s="4" t="s">
        <v>19</v>
      </c>
      <c r="J159" s="4"/>
      <c r="K159" s="4" t="str">
        <f t="shared" si="7"/>
        <v>No</v>
      </c>
      <c r="L159" s="4">
        <f t="shared" si="8"/>
        <v>1</v>
      </c>
      <c r="M159" s="9">
        <f t="shared" si="9"/>
        <v>1200</v>
      </c>
    </row>
    <row r="160" spans="1:13" x14ac:dyDescent="0.3">
      <c r="A160" s="3" t="s">
        <v>92</v>
      </c>
      <c r="B160" s="3">
        <v>29</v>
      </c>
      <c r="C160" s="3" t="s">
        <v>28</v>
      </c>
      <c r="D160" s="3" t="s">
        <v>32</v>
      </c>
      <c r="E160" s="3">
        <v>45401</v>
      </c>
      <c r="F160" s="3">
        <v>45408</v>
      </c>
      <c r="G160" s="3">
        <v>2500</v>
      </c>
      <c r="H160" s="3">
        <v>8</v>
      </c>
      <c r="I160" s="3" t="s">
        <v>24</v>
      </c>
      <c r="J160" s="3"/>
      <c r="K160" s="3" t="str">
        <f t="shared" si="7"/>
        <v>No</v>
      </c>
      <c r="L160" s="3">
        <f t="shared" si="8"/>
        <v>0</v>
      </c>
      <c r="M160" s="8">
        <f t="shared" si="9"/>
        <v>0</v>
      </c>
    </row>
    <row r="161" spans="1:13" x14ac:dyDescent="0.3">
      <c r="A161" s="4" t="s">
        <v>94</v>
      </c>
      <c r="B161" s="4">
        <v>31</v>
      </c>
      <c r="C161" s="4" t="s">
        <v>28</v>
      </c>
      <c r="D161" s="4" t="s">
        <v>32</v>
      </c>
      <c r="E161" s="4">
        <v>45667</v>
      </c>
      <c r="F161" s="4">
        <v>45745</v>
      </c>
      <c r="G161" s="4">
        <v>2500</v>
      </c>
      <c r="H161" s="4">
        <v>23</v>
      </c>
      <c r="I161" s="4" t="s">
        <v>43</v>
      </c>
      <c r="J161" s="4" t="s">
        <v>95</v>
      </c>
      <c r="K161" s="4" t="str">
        <f t="shared" si="7"/>
        <v>Yes</v>
      </c>
      <c r="L161" s="4">
        <f t="shared" si="8"/>
        <v>2</v>
      </c>
      <c r="M161" s="9">
        <f t="shared" si="9"/>
        <v>5000</v>
      </c>
    </row>
    <row r="162" spans="1:13" x14ac:dyDescent="0.3">
      <c r="A162" s="3" t="s">
        <v>97</v>
      </c>
      <c r="B162" s="3">
        <v>52</v>
      </c>
      <c r="C162" s="3" t="s">
        <v>28</v>
      </c>
      <c r="D162" s="3" t="s">
        <v>14</v>
      </c>
      <c r="E162" s="3">
        <v>45088</v>
      </c>
      <c r="F162" s="3">
        <v>45656</v>
      </c>
      <c r="G162" s="3">
        <v>800</v>
      </c>
      <c r="H162" s="3">
        <v>9</v>
      </c>
      <c r="I162" s="3" t="s">
        <v>68</v>
      </c>
      <c r="J162" s="3" t="s">
        <v>98</v>
      </c>
      <c r="K162" s="3" t="str">
        <f t="shared" si="7"/>
        <v>Yes</v>
      </c>
      <c r="L162" s="3">
        <f t="shared" si="8"/>
        <v>18</v>
      </c>
      <c r="M162" s="8">
        <f t="shared" si="9"/>
        <v>14400</v>
      </c>
    </row>
    <row r="163" spans="1:13" x14ac:dyDescent="0.3">
      <c r="A163" s="4" t="s">
        <v>100</v>
      </c>
      <c r="B163" s="4">
        <v>20</v>
      </c>
      <c r="C163" s="4" t="s">
        <v>13</v>
      </c>
      <c r="D163" s="4" t="s">
        <v>23</v>
      </c>
      <c r="E163" s="4">
        <v>45391</v>
      </c>
      <c r="F163" s="4">
        <v>45604</v>
      </c>
      <c r="G163" s="4">
        <v>1200</v>
      </c>
      <c r="H163" s="4">
        <v>2</v>
      </c>
      <c r="I163" s="4" t="s">
        <v>36</v>
      </c>
      <c r="J163" s="4"/>
      <c r="K163" s="4" t="str">
        <f t="shared" si="7"/>
        <v>No</v>
      </c>
      <c r="L163" s="4">
        <f t="shared" si="8"/>
        <v>7</v>
      </c>
      <c r="M163" s="9">
        <f t="shared" si="9"/>
        <v>8400</v>
      </c>
    </row>
    <row r="164" spans="1:13" x14ac:dyDescent="0.3">
      <c r="A164" s="3" t="s">
        <v>102</v>
      </c>
      <c r="B164" s="3">
        <v>22</v>
      </c>
      <c r="C164" s="3" t="s">
        <v>13</v>
      </c>
      <c r="D164" s="3" t="s">
        <v>14</v>
      </c>
      <c r="E164" s="3">
        <v>45699</v>
      </c>
      <c r="F164" s="3">
        <v>45740</v>
      </c>
      <c r="G164" s="3">
        <v>800</v>
      </c>
      <c r="H164" s="3">
        <v>30</v>
      </c>
      <c r="I164" s="3" t="s">
        <v>36</v>
      </c>
      <c r="J164" s="3"/>
      <c r="K164" s="3" t="str">
        <f t="shared" si="7"/>
        <v>No</v>
      </c>
      <c r="L164" s="3">
        <f t="shared" si="8"/>
        <v>1</v>
      </c>
      <c r="M164" s="8">
        <f t="shared" si="9"/>
        <v>800</v>
      </c>
    </row>
    <row r="165" spans="1:13" x14ac:dyDescent="0.3">
      <c r="A165" s="4" t="s">
        <v>104</v>
      </c>
      <c r="B165" s="4">
        <v>23</v>
      </c>
      <c r="C165" s="4" t="s">
        <v>13</v>
      </c>
      <c r="D165" s="4" t="s">
        <v>42</v>
      </c>
      <c r="E165" s="4">
        <v>45588</v>
      </c>
      <c r="F165" s="4">
        <v>45721</v>
      </c>
      <c r="G165" s="4">
        <v>1800</v>
      </c>
      <c r="H165" s="4">
        <v>23</v>
      </c>
      <c r="I165" s="4" t="s">
        <v>19</v>
      </c>
      <c r="J165" s="4" t="s">
        <v>105</v>
      </c>
      <c r="K165" s="4" t="str">
        <f t="shared" si="7"/>
        <v>Yes</v>
      </c>
      <c r="L165" s="4">
        <f t="shared" si="8"/>
        <v>4</v>
      </c>
      <c r="M165" s="9">
        <f t="shared" si="9"/>
        <v>7200</v>
      </c>
    </row>
    <row r="166" spans="1:13" x14ac:dyDescent="0.3">
      <c r="A166" s="3" t="s">
        <v>107</v>
      </c>
      <c r="B166" s="3">
        <v>27</v>
      </c>
      <c r="C166" s="3" t="s">
        <v>28</v>
      </c>
      <c r="D166" s="3" t="s">
        <v>23</v>
      </c>
      <c r="E166" s="3">
        <v>45312</v>
      </c>
      <c r="F166" s="3">
        <v>45652</v>
      </c>
      <c r="G166" s="3">
        <v>1200</v>
      </c>
      <c r="H166" s="3">
        <v>27</v>
      </c>
      <c r="I166" s="3" t="s">
        <v>19</v>
      </c>
      <c r="J166" s="3"/>
      <c r="K166" s="3" t="str">
        <f t="shared" si="7"/>
        <v>No</v>
      </c>
      <c r="L166" s="3">
        <f t="shared" si="8"/>
        <v>11</v>
      </c>
      <c r="M166" s="8">
        <f t="shared" si="9"/>
        <v>13200</v>
      </c>
    </row>
    <row r="171" spans="1:13" x14ac:dyDescent="0.3">
      <c r="B171" s="6" t="s">
        <v>4</v>
      </c>
      <c r="C171" t="s">
        <v>121</v>
      </c>
      <c r="F171" s="6" t="s">
        <v>9</v>
      </c>
      <c r="G171" t="s">
        <v>121</v>
      </c>
    </row>
    <row r="172" spans="1:13" x14ac:dyDescent="0.3">
      <c r="B172" s="7" t="s">
        <v>14</v>
      </c>
      <c r="C172">
        <v>36000</v>
      </c>
      <c r="F172" s="7" t="s">
        <v>15</v>
      </c>
      <c r="G172">
        <v>55300</v>
      </c>
    </row>
    <row r="173" spans="1:13" x14ac:dyDescent="0.3">
      <c r="B173" s="7" t="s">
        <v>32</v>
      </c>
      <c r="C173">
        <v>75000</v>
      </c>
      <c r="F173" s="7" t="s">
        <v>68</v>
      </c>
      <c r="G173">
        <v>49400</v>
      </c>
    </row>
    <row r="174" spans="1:13" x14ac:dyDescent="0.3">
      <c r="B174" s="7" t="s">
        <v>42</v>
      </c>
      <c r="C174">
        <v>66600</v>
      </c>
      <c r="F174" s="7" t="s">
        <v>24</v>
      </c>
      <c r="G174">
        <v>28800</v>
      </c>
    </row>
    <row r="175" spans="1:13" x14ac:dyDescent="0.3">
      <c r="B175" s="7" t="s">
        <v>23</v>
      </c>
      <c r="C175">
        <v>87600</v>
      </c>
      <c r="F175" s="7" t="s">
        <v>43</v>
      </c>
      <c r="G175">
        <v>32100</v>
      </c>
    </row>
    <row r="176" spans="1:13" x14ac:dyDescent="0.3">
      <c r="B176" s="7" t="s">
        <v>116</v>
      </c>
      <c r="C176">
        <v>265200</v>
      </c>
      <c r="F176" s="7" t="s">
        <v>36</v>
      </c>
      <c r="G176">
        <v>76400</v>
      </c>
    </row>
    <row r="177" spans="1:15" x14ac:dyDescent="0.3">
      <c r="F177" s="7" t="s">
        <v>19</v>
      </c>
      <c r="G177">
        <v>23200</v>
      </c>
    </row>
    <row r="178" spans="1:15" x14ac:dyDescent="0.3">
      <c r="F178" s="7" t="s">
        <v>116</v>
      </c>
      <c r="G178">
        <v>265200</v>
      </c>
    </row>
    <row r="179" spans="1:15" x14ac:dyDescent="0.3">
      <c r="B179" s="15" t="s">
        <v>122</v>
      </c>
      <c r="C179" s="15"/>
    </row>
    <row r="180" spans="1:15" x14ac:dyDescent="0.3">
      <c r="B180" s="15"/>
      <c r="C180" s="15"/>
      <c r="F180" s="15" t="s">
        <v>123</v>
      </c>
      <c r="G180" s="15"/>
    </row>
    <row r="181" spans="1:15" x14ac:dyDescent="0.3">
      <c r="F181" s="15"/>
      <c r="G181" s="15"/>
    </row>
    <row r="185" spans="1:15" s="13" customFormat="1" ht="25.8" x14ac:dyDescent="0.5">
      <c r="A185" s="5"/>
      <c r="B185" s="5"/>
      <c r="C185" s="5"/>
      <c r="D185" s="13" t="s">
        <v>126</v>
      </c>
    </row>
    <row r="187" spans="1:15" x14ac:dyDescent="0.3">
      <c r="A187" t="s">
        <v>0</v>
      </c>
      <c r="B187" t="s">
        <v>1</v>
      </c>
      <c r="C187" t="s">
        <v>2</v>
      </c>
      <c r="D187" t="s">
        <v>3</v>
      </c>
      <c r="E187" t="s">
        <v>4</v>
      </c>
      <c r="F187" t="s">
        <v>5</v>
      </c>
      <c r="G187" t="s">
        <v>6</v>
      </c>
      <c r="H187" t="s">
        <v>7</v>
      </c>
      <c r="I187" t="s">
        <v>8</v>
      </c>
      <c r="J187" t="s">
        <v>9</v>
      </c>
      <c r="K187" t="s">
        <v>10</v>
      </c>
      <c r="L187" t="s">
        <v>112</v>
      </c>
      <c r="M187" t="s">
        <v>110</v>
      </c>
      <c r="N187" t="s">
        <v>120</v>
      </c>
      <c r="O187" t="s">
        <v>124</v>
      </c>
    </row>
    <row r="188" spans="1:15" x14ac:dyDescent="0.3">
      <c r="A188" t="s">
        <v>11</v>
      </c>
      <c r="B188" t="s">
        <v>12</v>
      </c>
      <c r="C188">
        <v>59</v>
      </c>
      <c r="D188" t="s">
        <v>13</v>
      </c>
      <c r="E188" t="s">
        <v>14</v>
      </c>
      <c r="F188">
        <v>45235</v>
      </c>
      <c r="G188">
        <v>45425</v>
      </c>
      <c r="H188">
        <v>800</v>
      </c>
      <c r="I188">
        <v>25</v>
      </c>
      <c r="J188" t="s">
        <v>15</v>
      </c>
      <c r="K188" t="s">
        <v>16</v>
      </c>
      <c r="L188" t="str">
        <f t="shared" ref="L188:L222" si="10">IF(ISBLANK(K188), "No", "Yes")</f>
        <v>Yes</v>
      </c>
      <c r="M188">
        <f t="shared" ref="M188:M222" si="11">INT((G188 - F188)/30)</f>
        <v>6</v>
      </c>
      <c r="N188">
        <f t="shared" ref="N188:N222" si="12">H188 * M188</f>
        <v>4800</v>
      </c>
      <c r="O188" t="str">
        <f t="shared" ref="O188:O222" si="13">IF(AND(I188&lt;8, M188&gt;=6), "Low Engagement", "")</f>
        <v/>
      </c>
    </row>
    <row r="189" spans="1:15" x14ac:dyDescent="0.3">
      <c r="A189" t="s">
        <v>17</v>
      </c>
      <c r="B189" t="s">
        <v>18</v>
      </c>
      <c r="C189">
        <v>27</v>
      </c>
      <c r="D189" t="s">
        <v>13</v>
      </c>
      <c r="E189" t="s">
        <v>14</v>
      </c>
      <c r="F189">
        <v>45714</v>
      </c>
      <c r="G189">
        <v>45740</v>
      </c>
      <c r="H189">
        <v>800</v>
      </c>
      <c r="I189">
        <v>20</v>
      </c>
      <c r="J189" t="s">
        <v>19</v>
      </c>
      <c r="K189" t="s">
        <v>20</v>
      </c>
      <c r="L189" t="str">
        <f t="shared" si="10"/>
        <v>Yes</v>
      </c>
      <c r="M189">
        <f t="shared" si="11"/>
        <v>0</v>
      </c>
      <c r="N189">
        <f t="shared" si="12"/>
        <v>0</v>
      </c>
      <c r="O189" t="str">
        <f t="shared" si="13"/>
        <v/>
      </c>
    </row>
    <row r="190" spans="1:15" x14ac:dyDescent="0.3">
      <c r="A190" t="s">
        <v>21</v>
      </c>
      <c r="B190" t="s">
        <v>22</v>
      </c>
      <c r="C190">
        <v>24</v>
      </c>
      <c r="D190" t="s">
        <v>13</v>
      </c>
      <c r="E190" t="s">
        <v>23</v>
      </c>
      <c r="F190">
        <v>45191</v>
      </c>
      <c r="G190">
        <v>45371</v>
      </c>
      <c r="H190">
        <v>1200</v>
      </c>
      <c r="I190">
        <v>18</v>
      </c>
      <c r="J190" t="s">
        <v>24</v>
      </c>
      <c r="K190" t="s">
        <v>25</v>
      </c>
      <c r="L190" t="str">
        <f t="shared" si="10"/>
        <v>Yes</v>
      </c>
      <c r="M190">
        <f t="shared" si="11"/>
        <v>6</v>
      </c>
      <c r="N190">
        <f t="shared" si="12"/>
        <v>7200</v>
      </c>
      <c r="O190" t="str">
        <f t="shared" si="13"/>
        <v/>
      </c>
    </row>
    <row r="191" spans="1:15" x14ac:dyDescent="0.3">
      <c r="A191" t="s">
        <v>26</v>
      </c>
      <c r="B191" t="s">
        <v>27</v>
      </c>
      <c r="C191">
        <v>31</v>
      </c>
      <c r="D191" t="s">
        <v>28</v>
      </c>
      <c r="E191" t="s">
        <v>23</v>
      </c>
      <c r="F191">
        <v>45479</v>
      </c>
      <c r="G191">
        <v>45587</v>
      </c>
      <c r="H191">
        <v>1200</v>
      </c>
      <c r="I191">
        <v>16</v>
      </c>
      <c r="J191" t="s">
        <v>24</v>
      </c>
      <c r="K191" t="s">
        <v>29</v>
      </c>
      <c r="L191" t="str">
        <f t="shared" si="10"/>
        <v>Yes</v>
      </c>
      <c r="M191">
        <f t="shared" si="11"/>
        <v>3</v>
      </c>
      <c r="N191">
        <f t="shared" si="12"/>
        <v>3600</v>
      </c>
      <c r="O191" t="str">
        <f t="shared" si="13"/>
        <v/>
      </c>
    </row>
    <row r="192" spans="1:15" x14ac:dyDescent="0.3">
      <c r="A192" t="s">
        <v>30</v>
      </c>
      <c r="B192" t="s">
        <v>31</v>
      </c>
      <c r="C192">
        <v>19</v>
      </c>
      <c r="D192" t="s">
        <v>13</v>
      </c>
      <c r="E192" t="s">
        <v>32</v>
      </c>
      <c r="F192">
        <v>45286</v>
      </c>
      <c r="G192">
        <v>45501</v>
      </c>
      <c r="H192">
        <v>2500</v>
      </c>
      <c r="I192">
        <v>12</v>
      </c>
      <c r="J192" t="s">
        <v>15</v>
      </c>
      <c r="K192" t="s">
        <v>33</v>
      </c>
      <c r="L192" t="str">
        <f t="shared" si="10"/>
        <v>Yes</v>
      </c>
      <c r="M192">
        <f t="shared" si="11"/>
        <v>7</v>
      </c>
      <c r="N192">
        <f t="shared" si="12"/>
        <v>17500</v>
      </c>
      <c r="O192" t="str">
        <f t="shared" si="13"/>
        <v/>
      </c>
    </row>
    <row r="193" spans="1:15" x14ac:dyDescent="0.3">
      <c r="A193" t="s">
        <v>34</v>
      </c>
      <c r="B193" t="s">
        <v>35</v>
      </c>
      <c r="C193">
        <v>40</v>
      </c>
      <c r="D193" t="s">
        <v>13</v>
      </c>
      <c r="E193" t="s">
        <v>14</v>
      </c>
      <c r="F193">
        <v>45317</v>
      </c>
      <c r="G193">
        <v>45392</v>
      </c>
      <c r="H193">
        <v>800</v>
      </c>
      <c r="I193">
        <v>14</v>
      </c>
      <c r="J193" t="s">
        <v>36</v>
      </c>
      <c r="K193" t="s">
        <v>37</v>
      </c>
      <c r="L193" t="str">
        <f t="shared" si="10"/>
        <v>Yes</v>
      </c>
      <c r="M193">
        <f t="shared" si="11"/>
        <v>2</v>
      </c>
      <c r="N193">
        <f t="shared" si="12"/>
        <v>1600</v>
      </c>
      <c r="O193" t="str">
        <f t="shared" si="13"/>
        <v/>
      </c>
    </row>
    <row r="194" spans="1:15" x14ac:dyDescent="0.3">
      <c r="A194" t="s">
        <v>38</v>
      </c>
      <c r="B194" t="s">
        <v>39</v>
      </c>
      <c r="C194">
        <v>41</v>
      </c>
      <c r="D194" t="s">
        <v>28</v>
      </c>
      <c r="E194" t="s">
        <v>14</v>
      </c>
      <c r="F194">
        <v>45588</v>
      </c>
      <c r="G194">
        <v>45677</v>
      </c>
      <c r="H194">
        <v>800</v>
      </c>
      <c r="I194">
        <v>25</v>
      </c>
      <c r="J194" t="s">
        <v>19</v>
      </c>
      <c r="L194" t="str">
        <f t="shared" si="10"/>
        <v>No</v>
      </c>
      <c r="M194">
        <f t="shared" si="11"/>
        <v>2</v>
      </c>
      <c r="N194">
        <f t="shared" si="12"/>
        <v>1600</v>
      </c>
      <c r="O194" t="str">
        <f t="shared" si="13"/>
        <v/>
      </c>
    </row>
    <row r="195" spans="1:15" x14ac:dyDescent="0.3">
      <c r="A195" t="s">
        <v>40</v>
      </c>
      <c r="B195" t="s">
        <v>41</v>
      </c>
      <c r="C195">
        <v>43</v>
      </c>
      <c r="D195" t="s">
        <v>13</v>
      </c>
      <c r="E195" t="s">
        <v>42</v>
      </c>
      <c r="F195">
        <v>45450</v>
      </c>
      <c r="G195">
        <v>45563</v>
      </c>
      <c r="H195">
        <v>1800</v>
      </c>
      <c r="I195">
        <v>28</v>
      </c>
      <c r="J195" t="s">
        <v>43</v>
      </c>
      <c r="L195" t="str">
        <f t="shared" si="10"/>
        <v>No</v>
      </c>
      <c r="M195">
        <f t="shared" si="11"/>
        <v>3</v>
      </c>
      <c r="N195">
        <f t="shared" si="12"/>
        <v>5400</v>
      </c>
      <c r="O195" t="str">
        <f t="shared" si="13"/>
        <v/>
      </c>
    </row>
    <row r="196" spans="1:15" x14ac:dyDescent="0.3">
      <c r="A196" t="s">
        <v>44</v>
      </c>
      <c r="B196" t="s">
        <v>45</v>
      </c>
      <c r="C196">
        <v>42</v>
      </c>
      <c r="D196" t="s">
        <v>13</v>
      </c>
      <c r="E196" t="s">
        <v>14</v>
      </c>
      <c r="F196">
        <v>45569</v>
      </c>
      <c r="G196">
        <v>45582</v>
      </c>
      <c r="H196">
        <v>800</v>
      </c>
      <c r="I196">
        <v>3</v>
      </c>
      <c r="J196" t="s">
        <v>43</v>
      </c>
      <c r="K196" t="s">
        <v>46</v>
      </c>
      <c r="L196" t="str">
        <f t="shared" si="10"/>
        <v>Yes</v>
      </c>
      <c r="M196">
        <f t="shared" si="11"/>
        <v>0</v>
      </c>
      <c r="N196">
        <f t="shared" si="12"/>
        <v>0</v>
      </c>
      <c r="O196" t="str">
        <f t="shared" si="13"/>
        <v/>
      </c>
    </row>
    <row r="197" spans="1:15" x14ac:dyDescent="0.3">
      <c r="A197" t="s">
        <v>47</v>
      </c>
      <c r="B197" t="s">
        <v>48</v>
      </c>
      <c r="C197">
        <v>37</v>
      </c>
      <c r="D197" t="s">
        <v>13</v>
      </c>
      <c r="E197" t="s">
        <v>23</v>
      </c>
      <c r="F197">
        <v>45202</v>
      </c>
      <c r="G197">
        <v>45280</v>
      </c>
      <c r="H197">
        <v>1200</v>
      </c>
      <c r="I197">
        <v>29</v>
      </c>
      <c r="J197" t="s">
        <v>36</v>
      </c>
      <c r="K197" t="s">
        <v>49</v>
      </c>
      <c r="L197" t="str">
        <f t="shared" si="10"/>
        <v>Yes</v>
      </c>
      <c r="M197">
        <f t="shared" si="11"/>
        <v>2</v>
      </c>
      <c r="N197">
        <f t="shared" si="12"/>
        <v>2400</v>
      </c>
      <c r="O197" t="str">
        <f t="shared" si="13"/>
        <v/>
      </c>
    </row>
    <row r="198" spans="1:15" x14ac:dyDescent="0.3">
      <c r="A198" t="s">
        <v>50</v>
      </c>
      <c r="B198" t="s">
        <v>51</v>
      </c>
      <c r="C198">
        <v>48</v>
      </c>
      <c r="D198" t="s">
        <v>28</v>
      </c>
      <c r="E198" t="s">
        <v>23</v>
      </c>
      <c r="F198">
        <v>45297</v>
      </c>
      <c r="G198">
        <v>45459</v>
      </c>
      <c r="H198">
        <v>1200</v>
      </c>
      <c r="I198">
        <v>13</v>
      </c>
      <c r="J198" t="s">
        <v>15</v>
      </c>
      <c r="K198" t="s">
        <v>52</v>
      </c>
      <c r="L198" t="str">
        <f t="shared" si="10"/>
        <v>Yes</v>
      </c>
      <c r="M198">
        <f t="shared" si="11"/>
        <v>5</v>
      </c>
      <c r="N198">
        <f t="shared" si="12"/>
        <v>6000</v>
      </c>
      <c r="O198" t="str">
        <f t="shared" si="13"/>
        <v/>
      </c>
    </row>
    <row r="199" spans="1:15" x14ac:dyDescent="0.3">
      <c r="A199" t="s">
        <v>53</v>
      </c>
      <c r="B199" t="s">
        <v>54</v>
      </c>
      <c r="C199">
        <v>36</v>
      </c>
      <c r="D199" t="s">
        <v>13</v>
      </c>
      <c r="E199" t="s">
        <v>23</v>
      </c>
      <c r="F199">
        <v>45154</v>
      </c>
      <c r="G199">
        <v>45568</v>
      </c>
      <c r="H199">
        <v>1200</v>
      </c>
      <c r="I199">
        <v>19</v>
      </c>
      <c r="J199" t="s">
        <v>43</v>
      </c>
      <c r="K199" t="s">
        <v>55</v>
      </c>
      <c r="L199" t="str">
        <f t="shared" si="10"/>
        <v>Yes</v>
      </c>
      <c r="M199">
        <f t="shared" si="11"/>
        <v>13</v>
      </c>
      <c r="N199">
        <f t="shared" si="12"/>
        <v>15600</v>
      </c>
      <c r="O199" t="str">
        <f t="shared" si="13"/>
        <v/>
      </c>
    </row>
    <row r="200" spans="1:15" x14ac:dyDescent="0.3">
      <c r="A200" t="s">
        <v>56</v>
      </c>
      <c r="B200" t="s">
        <v>57</v>
      </c>
      <c r="C200">
        <v>48</v>
      </c>
      <c r="D200" t="s">
        <v>28</v>
      </c>
      <c r="E200" t="s">
        <v>42</v>
      </c>
      <c r="F200">
        <v>45556</v>
      </c>
      <c r="G200">
        <v>45641</v>
      </c>
      <c r="H200">
        <v>1800</v>
      </c>
      <c r="I200">
        <v>22</v>
      </c>
      <c r="J200" t="s">
        <v>43</v>
      </c>
      <c r="L200" t="str">
        <f t="shared" si="10"/>
        <v>No</v>
      </c>
      <c r="M200">
        <f t="shared" si="11"/>
        <v>2</v>
      </c>
      <c r="N200">
        <f t="shared" si="12"/>
        <v>3600</v>
      </c>
      <c r="O200" t="str">
        <f t="shared" si="13"/>
        <v/>
      </c>
    </row>
    <row r="201" spans="1:15" x14ac:dyDescent="0.3">
      <c r="A201" t="s">
        <v>58</v>
      </c>
      <c r="B201" t="s">
        <v>59</v>
      </c>
      <c r="C201">
        <v>39</v>
      </c>
      <c r="D201" t="s">
        <v>13</v>
      </c>
      <c r="E201" t="s">
        <v>23</v>
      </c>
      <c r="F201">
        <v>45065</v>
      </c>
      <c r="G201">
        <v>45242</v>
      </c>
      <c r="H201">
        <v>1200</v>
      </c>
      <c r="I201">
        <v>28</v>
      </c>
      <c r="J201" t="s">
        <v>36</v>
      </c>
      <c r="L201" t="str">
        <f t="shared" si="10"/>
        <v>No</v>
      </c>
      <c r="M201">
        <f t="shared" si="11"/>
        <v>5</v>
      </c>
      <c r="N201">
        <f t="shared" si="12"/>
        <v>6000</v>
      </c>
      <c r="O201" t="str">
        <f t="shared" si="13"/>
        <v/>
      </c>
    </row>
    <row r="202" spans="1:15" x14ac:dyDescent="0.3">
      <c r="A202" t="s">
        <v>60</v>
      </c>
      <c r="B202" t="s">
        <v>61</v>
      </c>
      <c r="C202">
        <v>44</v>
      </c>
      <c r="D202" t="s">
        <v>28</v>
      </c>
      <c r="E202" t="s">
        <v>14</v>
      </c>
      <c r="F202">
        <v>45333</v>
      </c>
      <c r="G202">
        <v>45540</v>
      </c>
      <c r="H202">
        <v>800</v>
      </c>
      <c r="I202">
        <v>8</v>
      </c>
      <c r="J202" t="s">
        <v>24</v>
      </c>
      <c r="L202" t="str">
        <f t="shared" si="10"/>
        <v>No</v>
      </c>
      <c r="M202">
        <f t="shared" si="11"/>
        <v>6</v>
      </c>
      <c r="N202">
        <f t="shared" si="12"/>
        <v>4800</v>
      </c>
      <c r="O202" t="str">
        <f t="shared" si="13"/>
        <v/>
      </c>
    </row>
    <row r="203" spans="1:15" x14ac:dyDescent="0.3">
      <c r="A203" t="s">
        <v>62</v>
      </c>
      <c r="B203" t="s">
        <v>63</v>
      </c>
      <c r="C203">
        <v>39</v>
      </c>
      <c r="D203" t="s">
        <v>13</v>
      </c>
      <c r="E203" t="s">
        <v>32</v>
      </c>
      <c r="F203">
        <v>45702</v>
      </c>
      <c r="G203">
        <v>45732</v>
      </c>
      <c r="H203">
        <v>2500</v>
      </c>
      <c r="I203">
        <v>14</v>
      </c>
      <c r="J203" t="s">
        <v>43</v>
      </c>
      <c r="L203" t="str">
        <f t="shared" si="10"/>
        <v>No</v>
      </c>
      <c r="M203">
        <f t="shared" si="11"/>
        <v>1</v>
      </c>
      <c r="N203">
        <f t="shared" si="12"/>
        <v>2500</v>
      </c>
      <c r="O203" t="str">
        <f t="shared" si="13"/>
        <v/>
      </c>
    </row>
    <row r="204" spans="1:15" x14ac:dyDescent="0.3">
      <c r="A204" t="s">
        <v>64</v>
      </c>
      <c r="B204" t="s">
        <v>65</v>
      </c>
      <c r="C204">
        <v>35</v>
      </c>
      <c r="D204" t="s">
        <v>13</v>
      </c>
      <c r="E204" t="s">
        <v>23</v>
      </c>
      <c r="F204">
        <v>45329</v>
      </c>
      <c r="G204">
        <v>45685</v>
      </c>
      <c r="H204">
        <v>1200</v>
      </c>
      <c r="I204">
        <v>25</v>
      </c>
      <c r="J204" t="s">
        <v>24</v>
      </c>
      <c r="L204" t="str">
        <f t="shared" si="10"/>
        <v>No</v>
      </c>
      <c r="M204">
        <f t="shared" si="11"/>
        <v>11</v>
      </c>
      <c r="N204">
        <f t="shared" si="12"/>
        <v>13200</v>
      </c>
      <c r="O204" t="str">
        <f t="shared" si="13"/>
        <v/>
      </c>
    </row>
    <row r="205" spans="1:15" x14ac:dyDescent="0.3">
      <c r="A205" t="s">
        <v>66</v>
      </c>
      <c r="B205" t="s">
        <v>67</v>
      </c>
      <c r="C205">
        <v>56</v>
      </c>
      <c r="D205" t="s">
        <v>28</v>
      </c>
      <c r="E205" t="s">
        <v>32</v>
      </c>
      <c r="F205">
        <v>45213</v>
      </c>
      <c r="G205">
        <v>45649</v>
      </c>
      <c r="H205">
        <v>2500</v>
      </c>
      <c r="I205">
        <v>13</v>
      </c>
      <c r="J205" t="s">
        <v>68</v>
      </c>
      <c r="L205" t="str">
        <f t="shared" si="10"/>
        <v>No</v>
      </c>
      <c r="M205">
        <f t="shared" si="11"/>
        <v>14</v>
      </c>
      <c r="N205">
        <f t="shared" si="12"/>
        <v>35000</v>
      </c>
      <c r="O205" t="str">
        <f t="shared" si="13"/>
        <v/>
      </c>
    </row>
    <row r="206" spans="1:15" x14ac:dyDescent="0.3">
      <c r="A206" t="s">
        <v>69</v>
      </c>
      <c r="B206" t="s">
        <v>70</v>
      </c>
      <c r="C206">
        <v>27</v>
      </c>
      <c r="D206" t="s">
        <v>28</v>
      </c>
      <c r="E206" t="s">
        <v>14</v>
      </c>
      <c r="F206">
        <v>45354</v>
      </c>
      <c r="G206">
        <v>45664</v>
      </c>
      <c r="H206">
        <v>800</v>
      </c>
      <c r="I206">
        <v>26</v>
      </c>
      <c r="J206" t="s">
        <v>36</v>
      </c>
      <c r="L206" t="str">
        <f t="shared" si="10"/>
        <v>No</v>
      </c>
      <c r="M206">
        <f t="shared" si="11"/>
        <v>10</v>
      </c>
      <c r="N206">
        <f t="shared" si="12"/>
        <v>8000</v>
      </c>
      <c r="O206" t="str">
        <f t="shared" si="13"/>
        <v/>
      </c>
    </row>
    <row r="207" spans="1:15" x14ac:dyDescent="0.3">
      <c r="A207" t="s">
        <v>71</v>
      </c>
      <c r="B207" t="s">
        <v>72</v>
      </c>
      <c r="C207">
        <v>28</v>
      </c>
      <c r="D207" t="s">
        <v>13</v>
      </c>
      <c r="E207" t="s">
        <v>32</v>
      </c>
      <c r="F207">
        <v>45417</v>
      </c>
      <c r="G207">
        <v>45608</v>
      </c>
      <c r="H207">
        <v>2500</v>
      </c>
      <c r="I207">
        <v>21</v>
      </c>
      <c r="J207" t="s">
        <v>36</v>
      </c>
      <c r="K207" t="s">
        <v>73</v>
      </c>
      <c r="L207" t="str">
        <f t="shared" si="10"/>
        <v>Yes</v>
      </c>
      <c r="M207">
        <f t="shared" si="11"/>
        <v>6</v>
      </c>
      <c r="N207">
        <f t="shared" si="12"/>
        <v>15000</v>
      </c>
      <c r="O207" t="str">
        <f t="shared" si="13"/>
        <v/>
      </c>
    </row>
    <row r="208" spans="1:15" x14ac:dyDescent="0.3">
      <c r="A208" t="s">
        <v>74</v>
      </c>
      <c r="B208" t="s">
        <v>75</v>
      </c>
      <c r="C208">
        <v>57</v>
      </c>
      <c r="D208" t="s">
        <v>28</v>
      </c>
      <c r="E208" t="s">
        <v>42</v>
      </c>
      <c r="F208">
        <v>45146</v>
      </c>
      <c r="G208">
        <v>45674</v>
      </c>
      <c r="H208">
        <v>1800</v>
      </c>
      <c r="I208">
        <v>19</v>
      </c>
      <c r="J208" t="s">
        <v>36</v>
      </c>
      <c r="L208" t="str">
        <f t="shared" si="10"/>
        <v>No</v>
      </c>
      <c r="M208">
        <f t="shared" si="11"/>
        <v>17</v>
      </c>
      <c r="N208">
        <f t="shared" si="12"/>
        <v>30600</v>
      </c>
      <c r="O208" t="str">
        <f t="shared" si="13"/>
        <v/>
      </c>
    </row>
    <row r="209" spans="1:15" x14ac:dyDescent="0.3">
      <c r="A209" t="s">
        <v>76</v>
      </c>
      <c r="B209" t="s">
        <v>77</v>
      </c>
      <c r="C209">
        <v>26</v>
      </c>
      <c r="D209" t="s">
        <v>28</v>
      </c>
      <c r="E209" t="s">
        <v>42</v>
      </c>
      <c r="F209">
        <v>45320</v>
      </c>
      <c r="G209">
        <v>45616</v>
      </c>
      <c r="H209">
        <v>1800</v>
      </c>
      <c r="I209">
        <v>5</v>
      </c>
      <c r="J209" t="s">
        <v>15</v>
      </c>
      <c r="L209" t="str">
        <f t="shared" si="10"/>
        <v>No</v>
      </c>
      <c r="M209">
        <f t="shared" si="11"/>
        <v>9</v>
      </c>
      <c r="N209">
        <f t="shared" si="12"/>
        <v>16200</v>
      </c>
      <c r="O209" t="str">
        <f t="shared" si="13"/>
        <v>Low Engagement</v>
      </c>
    </row>
    <row r="210" spans="1:15" x14ac:dyDescent="0.3">
      <c r="A210" t="s">
        <v>78</v>
      </c>
      <c r="B210" t="s">
        <v>79</v>
      </c>
      <c r="C210">
        <v>48</v>
      </c>
      <c r="D210" t="s">
        <v>13</v>
      </c>
      <c r="E210" t="s">
        <v>42</v>
      </c>
      <c r="F210">
        <v>45451</v>
      </c>
      <c r="G210">
        <v>45455</v>
      </c>
      <c r="H210">
        <v>1800</v>
      </c>
      <c r="I210">
        <v>18</v>
      </c>
      <c r="J210" t="s">
        <v>68</v>
      </c>
      <c r="L210" t="str">
        <f t="shared" si="10"/>
        <v>No</v>
      </c>
      <c r="M210">
        <f t="shared" si="11"/>
        <v>0</v>
      </c>
      <c r="N210">
        <f t="shared" si="12"/>
        <v>0</v>
      </c>
      <c r="O210" t="str">
        <f t="shared" si="13"/>
        <v/>
      </c>
    </row>
    <row r="211" spans="1:15" x14ac:dyDescent="0.3">
      <c r="A211" t="s">
        <v>80</v>
      </c>
      <c r="B211" t="s">
        <v>81</v>
      </c>
      <c r="C211">
        <v>25</v>
      </c>
      <c r="D211" t="s">
        <v>28</v>
      </c>
      <c r="E211" t="s">
        <v>23</v>
      </c>
      <c r="F211">
        <v>45439</v>
      </c>
      <c r="G211">
        <v>45730</v>
      </c>
      <c r="H211">
        <v>1200</v>
      </c>
      <c r="I211">
        <v>6</v>
      </c>
      <c r="J211" t="s">
        <v>15</v>
      </c>
      <c r="L211" t="str">
        <f t="shared" si="10"/>
        <v>No</v>
      </c>
      <c r="M211">
        <f t="shared" si="11"/>
        <v>9</v>
      </c>
      <c r="N211">
        <f t="shared" si="12"/>
        <v>10800</v>
      </c>
      <c r="O211" t="str">
        <f t="shared" si="13"/>
        <v>Low Engagement</v>
      </c>
    </row>
    <row r="212" spans="1:15" x14ac:dyDescent="0.3">
      <c r="A212" t="s">
        <v>82</v>
      </c>
      <c r="B212" t="s">
        <v>83</v>
      </c>
      <c r="C212">
        <v>53</v>
      </c>
      <c r="D212" t="s">
        <v>13</v>
      </c>
      <c r="E212" t="s">
        <v>42</v>
      </c>
      <c r="F212">
        <v>45286</v>
      </c>
      <c r="G212">
        <v>45372</v>
      </c>
      <c r="H212">
        <v>1800</v>
      </c>
      <c r="I212">
        <v>17</v>
      </c>
      <c r="J212" t="s">
        <v>36</v>
      </c>
      <c r="K212" t="s">
        <v>84</v>
      </c>
      <c r="L212" t="str">
        <f t="shared" si="10"/>
        <v>Yes</v>
      </c>
      <c r="M212">
        <f t="shared" si="11"/>
        <v>2</v>
      </c>
      <c r="N212">
        <f t="shared" si="12"/>
        <v>3600</v>
      </c>
      <c r="O212" t="str">
        <f t="shared" si="13"/>
        <v/>
      </c>
    </row>
    <row r="213" spans="1:15" x14ac:dyDescent="0.3">
      <c r="A213" t="s">
        <v>85</v>
      </c>
      <c r="B213" t="s">
        <v>86</v>
      </c>
      <c r="C213">
        <v>42</v>
      </c>
      <c r="D213" t="s">
        <v>28</v>
      </c>
      <c r="E213" t="s">
        <v>23</v>
      </c>
      <c r="F213">
        <v>45702</v>
      </c>
      <c r="G213">
        <v>45727</v>
      </c>
      <c r="H213">
        <v>1200</v>
      </c>
      <c r="I213">
        <v>3</v>
      </c>
      <c r="J213" t="s">
        <v>68</v>
      </c>
      <c r="L213" t="str">
        <f t="shared" si="10"/>
        <v>No</v>
      </c>
      <c r="M213">
        <f t="shared" si="11"/>
        <v>0</v>
      </c>
      <c r="N213">
        <f t="shared" si="12"/>
        <v>0</v>
      </c>
      <c r="O213" t="str">
        <f t="shared" si="13"/>
        <v/>
      </c>
    </row>
    <row r="214" spans="1:15" x14ac:dyDescent="0.3">
      <c r="A214" t="s">
        <v>87</v>
      </c>
      <c r="B214" t="s">
        <v>88</v>
      </c>
      <c r="C214">
        <v>24</v>
      </c>
      <c r="D214" t="s">
        <v>13</v>
      </c>
      <c r="E214" t="s">
        <v>32</v>
      </c>
      <c r="F214">
        <v>45698</v>
      </c>
      <c r="G214">
        <v>45726</v>
      </c>
      <c r="H214">
        <v>2500</v>
      </c>
      <c r="I214">
        <v>28</v>
      </c>
      <c r="J214" t="s">
        <v>36</v>
      </c>
      <c r="L214" t="str">
        <f t="shared" si="10"/>
        <v>No</v>
      </c>
      <c r="M214">
        <f t="shared" si="11"/>
        <v>0</v>
      </c>
      <c r="N214">
        <f t="shared" si="12"/>
        <v>0</v>
      </c>
      <c r="O214" t="str">
        <f t="shared" si="13"/>
        <v/>
      </c>
    </row>
    <row r="215" spans="1:15" x14ac:dyDescent="0.3">
      <c r="A215" t="s">
        <v>89</v>
      </c>
      <c r="B215" t="s">
        <v>90</v>
      </c>
      <c r="C215">
        <v>53</v>
      </c>
      <c r="D215" t="s">
        <v>13</v>
      </c>
      <c r="E215" t="s">
        <v>23</v>
      </c>
      <c r="F215">
        <v>45614</v>
      </c>
      <c r="G215">
        <v>45645</v>
      </c>
      <c r="H215">
        <v>1200</v>
      </c>
      <c r="I215">
        <v>23</v>
      </c>
      <c r="J215" t="s">
        <v>19</v>
      </c>
      <c r="L215" t="str">
        <f t="shared" si="10"/>
        <v>No</v>
      </c>
      <c r="M215">
        <f t="shared" si="11"/>
        <v>1</v>
      </c>
      <c r="N215">
        <f t="shared" si="12"/>
        <v>1200</v>
      </c>
      <c r="O215" t="str">
        <f t="shared" si="13"/>
        <v/>
      </c>
    </row>
    <row r="216" spans="1:15" x14ac:dyDescent="0.3">
      <c r="A216" t="s">
        <v>91</v>
      </c>
      <c r="B216" t="s">
        <v>92</v>
      </c>
      <c r="C216">
        <v>29</v>
      </c>
      <c r="D216" t="s">
        <v>28</v>
      </c>
      <c r="E216" t="s">
        <v>32</v>
      </c>
      <c r="F216">
        <v>45401</v>
      </c>
      <c r="G216">
        <v>45408</v>
      </c>
      <c r="H216">
        <v>2500</v>
      </c>
      <c r="I216">
        <v>8</v>
      </c>
      <c r="J216" t="s">
        <v>24</v>
      </c>
      <c r="L216" t="str">
        <f t="shared" si="10"/>
        <v>No</v>
      </c>
      <c r="M216">
        <f t="shared" si="11"/>
        <v>0</v>
      </c>
      <c r="N216">
        <f t="shared" si="12"/>
        <v>0</v>
      </c>
      <c r="O216" t="str">
        <f t="shared" si="13"/>
        <v/>
      </c>
    </row>
    <row r="217" spans="1:15" x14ac:dyDescent="0.3">
      <c r="A217" t="s">
        <v>93</v>
      </c>
      <c r="B217" t="s">
        <v>94</v>
      </c>
      <c r="C217">
        <v>31</v>
      </c>
      <c r="D217" t="s">
        <v>28</v>
      </c>
      <c r="E217" t="s">
        <v>32</v>
      </c>
      <c r="F217">
        <v>45667</v>
      </c>
      <c r="G217">
        <v>45745</v>
      </c>
      <c r="H217">
        <v>2500</v>
      </c>
      <c r="I217">
        <v>23</v>
      </c>
      <c r="J217" t="s">
        <v>43</v>
      </c>
      <c r="K217" t="s">
        <v>95</v>
      </c>
      <c r="L217" t="str">
        <f t="shared" si="10"/>
        <v>Yes</v>
      </c>
      <c r="M217">
        <f t="shared" si="11"/>
        <v>2</v>
      </c>
      <c r="N217">
        <f t="shared" si="12"/>
        <v>5000</v>
      </c>
      <c r="O217" t="str">
        <f t="shared" si="13"/>
        <v/>
      </c>
    </row>
    <row r="218" spans="1:15" x14ac:dyDescent="0.3">
      <c r="A218" t="s">
        <v>96</v>
      </c>
      <c r="B218" t="s">
        <v>97</v>
      </c>
      <c r="C218">
        <v>52</v>
      </c>
      <c r="D218" t="s">
        <v>28</v>
      </c>
      <c r="E218" t="s">
        <v>14</v>
      </c>
      <c r="F218">
        <v>45088</v>
      </c>
      <c r="G218">
        <v>45656</v>
      </c>
      <c r="H218">
        <v>800</v>
      </c>
      <c r="I218">
        <v>9</v>
      </c>
      <c r="J218" t="s">
        <v>68</v>
      </c>
      <c r="K218" t="s">
        <v>98</v>
      </c>
      <c r="L218" t="str">
        <f t="shared" si="10"/>
        <v>Yes</v>
      </c>
      <c r="M218">
        <f t="shared" si="11"/>
        <v>18</v>
      </c>
      <c r="N218">
        <f t="shared" si="12"/>
        <v>14400</v>
      </c>
      <c r="O218" t="str">
        <f t="shared" si="13"/>
        <v/>
      </c>
    </row>
    <row r="219" spans="1:15" x14ac:dyDescent="0.3">
      <c r="A219" t="s">
        <v>99</v>
      </c>
      <c r="B219" t="s">
        <v>100</v>
      </c>
      <c r="C219">
        <v>20</v>
      </c>
      <c r="D219" t="s">
        <v>13</v>
      </c>
      <c r="E219" t="s">
        <v>23</v>
      </c>
      <c r="F219">
        <v>45391</v>
      </c>
      <c r="G219">
        <v>45604</v>
      </c>
      <c r="H219">
        <v>1200</v>
      </c>
      <c r="I219">
        <v>2</v>
      </c>
      <c r="J219" t="s">
        <v>36</v>
      </c>
      <c r="L219" t="str">
        <f t="shared" si="10"/>
        <v>No</v>
      </c>
      <c r="M219">
        <f t="shared" si="11"/>
        <v>7</v>
      </c>
      <c r="N219">
        <f t="shared" si="12"/>
        <v>8400</v>
      </c>
      <c r="O219" t="str">
        <f t="shared" si="13"/>
        <v>Low Engagement</v>
      </c>
    </row>
    <row r="220" spans="1:15" x14ac:dyDescent="0.3">
      <c r="A220" t="s">
        <v>101</v>
      </c>
      <c r="B220" t="s">
        <v>102</v>
      </c>
      <c r="C220">
        <v>22</v>
      </c>
      <c r="D220" t="s">
        <v>13</v>
      </c>
      <c r="E220" t="s">
        <v>14</v>
      </c>
      <c r="F220">
        <v>45699</v>
      </c>
      <c r="G220">
        <v>45740</v>
      </c>
      <c r="H220">
        <v>800</v>
      </c>
      <c r="I220">
        <v>30</v>
      </c>
      <c r="J220" t="s">
        <v>36</v>
      </c>
      <c r="L220" t="str">
        <f t="shared" si="10"/>
        <v>No</v>
      </c>
      <c r="M220">
        <f t="shared" si="11"/>
        <v>1</v>
      </c>
      <c r="N220">
        <f t="shared" si="12"/>
        <v>800</v>
      </c>
      <c r="O220" t="str">
        <f t="shared" si="13"/>
        <v/>
      </c>
    </row>
    <row r="221" spans="1:15" x14ac:dyDescent="0.3">
      <c r="A221" t="s">
        <v>103</v>
      </c>
      <c r="B221" t="s">
        <v>104</v>
      </c>
      <c r="C221">
        <v>23</v>
      </c>
      <c r="D221" t="s">
        <v>13</v>
      </c>
      <c r="E221" t="s">
        <v>42</v>
      </c>
      <c r="F221">
        <v>45588</v>
      </c>
      <c r="G221">
        <v>45721</v>
      </c>
      <c r="H221">
        <v>1800</v>
      </c>
      <c r="I221">
        <v>23</v>
      </c>
      <c r="J221" t="s">
        <v>19</v>
      </c>
      <c r="K221" t="s">
        <v>105</v>
      </c>
      <c r="L221" t="str">
        <f t="shared" si="10"/>
        <v>Yes</v>
      </c>
      <c r="M221">
        <f t="shared" si="11"/>
        <v>4</v>
      </c>
      <c r="N221">
        <f t="shared" si="12"/>
        <v>7200</v>
      </c>
      <c r="O221" t="str">
        <f t="shared" si="13"/>
        <v/>
      </c>
    </row>
    <row r="222" spans="1:15" x14ac:dyDescent="0.3">
      <c r="A222" t="s">
        <v>106</v>
      </c>
      <c r="B222" t="s">
        <v>107</v>
      </c>
      <c r="C222">
        <v>27</v>
      </c>
      <c r="D222" t="s">
        <v>28</v>
      </c>
      <c r="E222" t="s">
        <v>23</v>
      </c>
      <c r="F222">
        <v>45312</v>
      </c>
      <c r="G222">
        <v>45652</v>
      </c>
      <c r="H222">
        <v>1200</v>
      </c>
      <c r="I222">
        <v>27</v>
      </c>
      <c r="J222" t="s">
        <v>19</v>
      </c>
      <c r="L222" t="str">
        <f t="shared" si="10"/>
        <v>No</v>
      </c>
      <c r="M222">
        <f t="shared" si="11"/>
        <v>11</v>
      </c>
      <c r="N222">
        <f t="shared" si="12"/>
        <v>13200</v>
      </c>
      <c r="O222" t="str">
        <f t="shared" si="13"/>
        <v/>
      </c>
    </row>
    <row r="225" spans="1:15" x14ac:dyDescent="0.3">
      <c r="C225" s="16" t="s">
        <v>125</v>
      </c>
      <c r="D225" s="14"/>
      <c r="E225" s="14"/>
      <c r="F225" s="14"/>
      <c r="G225" s="14"/>
      <c r="H225" s="14"/>
    </row>
    <row r="226" spans="1:15" x14ac:dyDescent="0.3">
      <c r="C226" s="14"/>
      <c r="D226" s="14"/>
      <c r="E226" s="14"/>
      <c r="F226" s="14"/>
      <c r="G226" s="14"/>
      <c r="H226" s="14"/>
    </row>
    <row r="227" spans="1:15" x14ac:dyDescent="0.3">
      <c r="C227" s="14"/>
      <c r="D227" s="14"/>
      <c r="E227" s="14"/>
      <c r="F227" s="14"/>
      <c r="G227" s="14"/>
      <c r="H227" s="14"/>
    </row>
    <row r="228" spans="1:15" x14ac:dyDescent="0.3">
      <c r="C228" s="14"/>
      <c r="D228" s="14"/>
      <c r="E228" s="14"/>
      <c r="F228" s="14"/>
      <c r="G228" s="14"/>
      <c r="H228" s="14"/>
    </row>
    <row r="229" spans="1:15" x14ac:dyDescent="0.3">
      <c r="C229" s="14"/>
      <c r="D229" s="14"/>
      <c r="E229" s="14"/>
      <c r="F229" s="14"/>
      <c r="G229" s="14"/>
      <c r="H229" s="14"/>
    </row>
    <row r="230" spans="1:15" x14ac:dyDescent="0.3">
      <c r="C230" s="14"/>
      <c r="D230" s="14"/>
      <c r="E230" s="14"/>
      <c r="F230" s="14"/>
      <c r="G230" s="14"/>
      <c r="H230" s="14"/>
    </row>
    <row r="234" spans="1:15" s="13" customFormat="1" ht="25.8" x14ac:dyDescent="0.5">
      <c r="A234" s="5"/>
      <c r="B234" s="5"/>
      <c r="C234" s="5"/>
      <c r="D234" s="13" t="s">
        <v>127</v>
      </c>
    </row>
    <row r="236" spans="1:15" ht="14.4" customHeight="1" x14ac:dyDescent="0.3">
      <c r="A236" s="17" t="s">
        <v>130</v>
      </c>
      <c r="B236" s="17"/>
      <c r="C236" s="17"/>
      <c r="D236" s="12"/>
      <c r="E236" s="12"/>
      <c r="N236" s="17" t="s">
        <v>131</v>
      </c>
      <c r="O236" s="17"/>
    </row>
    <row r="237" spans="1:15" x14ac:dyDescent="0.3">
      <c r="A237" s="17"/>
      <c r="B237" s="17"/>
      <c r="C237" s="17"/>
      <c r="D237" s="12"/>
      <c r="E237" s="12"/>
      <c r="N237" s="17"/>
      <c r="O237" s="17"/>
    </row>
    <row r="239" spans="1:15" x14ac:dyDescent="0.3">
      <c r="A239" s="6" t="s">
        <v>113</v>
      </c>
      <c r="B239" t="s">
        <v>129</v>
      </c>
      <c r="N239" s="6" t="s">
        <v>113</v>
      </c>
      <c r="O239" t="s">
        <v>128</v>
      </c>
    </row>
    <row r="240" spans="1:15" x14ac:dyDescent="0.3">
      <c r="A240" s="7" t="s">
        <v>68</v>
      </c>
      <c r="B240">
        <v>35000</v>
      </c>
      <c r="N240" s="7" t="s">
        <v>14</v>
      </c>
      <c r="O240">
        <v>4000</v>
      </c>
    </row>
    <row r="241" spans="1:15" x14ac:dyDescent="0.3">
      <c r="A241" s="10" t="s">
        <v>32</v>
      </c>
      <c r="B241">
        <v>35000</v>
      </c>
      <c r="N241" s="10" t="s">
        <v>114</v>
      </c>
      <c r="O241">
        <v>3800</v>
      </c>
    </row>
    <row r="242" spans="1:15" x14ac:dyDescent="0.3">
      <c r="A242" s="11" t="s">
        <v>114</v>
      </c>
      <c r="B242">
        <v>35000</v>
      </c>
      <c r="N242" s="10" t="s">
        <v>115</v>
      </c>
      <c r="O242">
        <v>4160</v>
      </c>
    </row>
    <row r="243" spans="1:15" x14ac:dyDescent="0.3">
      <c r="A243" s="10" t="s">
        <v>42</v>
      </c>
      <c r="B243">
        <v>0</v>
      </c>
      <c r="N243" s="7" t="s">
        <v>32</v>
      </c>
      <c r="O243">
        <v>10714.285714285714</v>
      </c>
    </row>
    <row r="244" spans="1:15" x14ac:dyDescent="0.3">
      <c r="A244" s="11" t="s">
        <v>114</v>
      </c>
      <c r="B244">
        <v>0</v>
      </c>
      <c r="N244" s="10" t="s">
        <v>114</v>
      </c>
      <c r="O244">
        <v>9375</v>
      </c>
    </row>
    <row r="245" spans="1:15" x14ac:dyDescent="0.3">
      <c r="A245" s="10" t="s">
        <v>23</v>
      </c>
      <c r="B245">
        <v>0</v>
      </c>
      <c r="N245" s="10" t="s">
        <v>115</v>
      </c>
      <c r="O245">
        <v>12500</v>
      </c>
    </row>
    <row r="246" spans="1:15" x14ac:dyDescent="0.3">
      <c r="A246" s="11" t="s">
        <v>114</v>
      </c>
      <c r="B246">
        <v>0</v>
      </c>
      <c r="N246" s="7" t="s">
        <v>42</v>
      </c>
      <c r="O246">
        <v>9514.2857142857138</v>
      </c>
    </row>
    <row r="247" spans="1:15" x14ac:dyDescent="0.3">
      <c r="A247" s="7" t="s">
        <v>116</v>
      </c>
      <c r="B247">
        <v>35000</v>
      </c>
      <c r="N247" s="10" t="s">
        <v>114</v>
      </c>
      <c r="O247">
        <v>11160</v>
      </c>
    </row>
    <row r="248" spans="1:15" x14ac:dyDescent="0.3">
      <c r="N248" s="10" t="s">
        <v>115</v>
      </c>
      <c r="O248">
        <v>5400</v>
      </c>
    </row>
    <row r="249" spans="1:15" x14ac:dyDescent="0.3">
      <c r="N249" s="7" t="s">
        <v>23</v>
      </c>
      <c r="O249">
        <v>7300</v>
      </c>
    </row>
    <row r="250" spans="1:15" x14ac:dyDescent="0.3">
      <c r="N250" s="10" t="s">
        <v>114</v>
      </c>
      <c r="O250">
        <v>7542.8571428571431</v>
      </c>
    </row>
    <row r="251" spans="1:15" x14ac:dyDescent="0.3">
      <c r="N251" s="10" t="s">
        <v>115</v>
      </c>
      <c r="O251">
        <v>6960</v>
      </c>
    </row>
    <row r="252" spans="1:15" x14ac:dyDescent="0.3">
      <c r="N252" s="7" t="s">
        <v>116</v>
      </c>
      <c r="O252">
        <v>7577.1428571428569</v>
      </c>
    </row>
    <row r="274" spans="4:12" ht="14.4" customHeight="1" x14ac:dyDescent="0.3">
      <c r="D274" s="23" t="s">
        <v>132</v>
      </c>
      <c r="E274" s="23"/>
      <c r="F274" s="23"/>
      <c r="G274" s="23"/>
      <c r="H274" s="23"/>
      <c r="I274" s="23"/>
      <c r="J274" s="23"/>
      <c r="K274" s="23"/>
      <c r="L274" s="23"/>
    </row>
    <row r="275" spans="4:12" ht="14.4" customHeight="1" x14ac:dyDescent="0.3">
      <c r="D275" s="23"/>
      <c r="E275" s="23"/>
      <c r="F275" s="23"/>
      <c r="G275" s="23"/>
      <c r="H275" s="23"/>
      <c r="I275" s="23"/>
      <c r="J275" s="23"/>
      <c r="K275" s="23"/>
      <c r="L275" s="23"/>
    </row>
    <row r="276" spans="4:12" ht="14.4" customHeight="1" x14ac:dyDescent="0.3">
      <c r="D276" s="23"/>
      <c r="E276" s="23"/>
      <c r="F276" s="23"/>
      <c r="G276" s="23"/>
      <c r="H276" s="23"/>
      <c r="I276" s="23"/>
      <c r="J276" s="23"/>
      <c r="K276" s="23"/>
      <c r="L276" s="23"/>
    </row>
    <row r="277" spans="4:12" ht="14.4" customHeight="1" x14ac:dyDescent="0.3">
      <c r="D277" s="23"/>
      <c r="E277" s="23"/>
      <c r="F277" s="23"/>
      <c r="G277" s="23"/>
      <c r="H277" s="23"/>
      <c r="I277" s="23"/>
      <c r="J277" s="23"/>
      <c r="K277" s="23"/>
      <c r="L277" s="23"/>
    </row>
    <row r="278" spans="4:12" ht="14.4" customHeight="1" x14ac:dyDescent="0.3">
      <c r="D278" s="23"/>
      <c r="E278" s="23"/>
      <c r="F278" s="23"/>
      <c r="G278" s="23"/>
      <c r="H278" s="23"/>
      <c r="I278" s="23"/>
      <c r="J278" s="23"/>
      <c r="K278" s="23"/>
      <c r="L278" s="23"/>
    </row>
    <row r="279" spans="4:12" ht="14.4" customHeight="1" x14ac:dyDescent="0.3">
      <c r="D279" s="23"/>
      <c r="E279" s="23"/>
      <c r="F279" s="23"/>
      <c r="G279" s="23"/>
      <c r="H279" s="23"/>
      <c r="I279" s="23"/>
      <c r="J279" s="23"/>
      <c r="K279" s="23"/>
      <c r="L279" s="23"/>
    </row>
    <row r="280" spans="4:12" ht="14.4" customHeight="1" x14ac:dyDescent="0.3">
      <c r="D280" s="23"/>
      <c r="E280" s="23"/>
      <c r="F280" s="23"/>
      <c r="G280" s="23"/>
      <c r="H280" s="23"/>
      <c r="I280" s="23"/>
      <c r="J280" s="23"/>
      <c r="K280" s="23"/>
      <c r="L280" s="23"/>
    </row>
    <row r="281" spans="4:12" ht="14.4" customHeight="1" x14ac:dyDescent="0.3">
      <c r="D281" s="23"/>
      <c r="E281" s="23"/>
      <c r="F281" s="23"/>
      <c r="G281" s="23"/>
      <c r="H281" s="23"/>
      <c r="I281" s="23"/>
      <c r="J281" s="23"/>
      <c r="K281" s="23"/>
      <c r="L281" s="23"/>
    </row>
    <row r="282" spans="4:12" ht="14.4" customHeight="1" x14ac:dyDescent="0.3">
      <c r="D282" s="23"/>
      <c r="E282" s="23"/>
      <c r="F282" s="23"/>
      <c r="G282" s="23"/>
      <c r="H282" s="23"/>
      <c r="I282" s="23"/>
      <c r="J282" s="23"/>
      <c r="K282" s="23"/>
      <c r="L282" s="23"/>
    </row>
    <row r="283" spans="4:12" ht="14.4" customHeight="1" x14ac:dyDescent="0.3">
      <c r="D283" s="23"/>
      <c r="E283" s="23"/>
      <c r="F283" s="23"/>
      <c r="G283" s="23"/>
      <c r="H283" s="23"/>
      <c r="I283" s="23"/>
      <c r="J283" s="23"/>
      <c r="K283" s="23"/>
      <c r="L283" s="23"/>
    </row>
    <row r="284" spans="4:12" ht="14.4" customHeight="1" x14ac:dyDescent="0.3">
      <c r="D284" s="23"/>
      <c r="E284" s="23"/>
      <c r="F284" s="23"/>
      <c r="G284" s="23"/>
      <c r="H284" s="23"/>
      <c r="I284" s="23"/>
      <c r="J284" s="23"/>
      <c r="K284" s="23"/>
      <c r="L284" s="23"/>
    </row>
    <row r="285" spans="4:12" ht="14.4" customHeight="1" x14ac:dyDescent="0.3">
      <c r="D285" s="23"/>
      <c r="E285" s="23"/>
      <c r="F285" s="23"/>
      <c r="G285" s="23"/>
      <c r="H285" s="23"/>
      <c r="I285" s="23"/>
      <c r="J285" s="23"/>
      <c r="K285" s="23"/>
      <c r="L285" s="23"/>
    </row>
    <row r="286" spans="4:12" ht="14.4" customHeight="1" x14ac:dyDescent="0.3">
      <c r="D286" s="23"/>
      <c r="E286" s="23"/>
      <c r="F286" s="23"/>
      <c r="G286" s="23"/>
      <c r="H286" s="23"/>
      <c r="I286" s="23"/>
      <c r="J286" s="23"/>
      <c r="K286" s="23"/>
      <c r="L286" s="23"/>
    </row>
    <row r="287" spans="4:12" x14ac:dyDescent="0.3">
      <c r="D287" s="23"/>
      <c r="E287" s="23"/>
      <c r="F287" s="23"/>
      <c r="G287" s="23"/>
      <c r="H287" s="23"/>
      <c r="I287" s="23"/>
      <c r="J287" s="23"/>
      <c r="K287" s="23"/>
      <c r="L287" s="23"/>
    </row>
    <row r="288" spans="4:12" x14ac:dyDescent="0.3">
      <c r="D288" s="23"/>
      <c r="E288" s="23"/>
      <c r="F288" s="23"/>
      <c r="G288" s="23"/>
      <c r="H288" s="23"/>
      <c r="I288" s="23"/>
      <c r="J288" s="23"/>
      <c r="K288" s="23"/>
      <c r="L288" s="23"/>
    </row>
    <row r="289" spans="1:12" x14ac:dyDescent="0.3">
      <c r="D289" s="23"/>
      <c r="E289" s="23"/>
      <c r="F289" s="23"/>
      <c r="G289" s="23"/>
      <c r="H289" s="23"/>
      <c r="I289" s="23"/>
      <c r="J289" s="23"/>
      <c r="K289" s="23"/>
      <c r="L289" s="23"/>
    </row>
    <row r="290" spans="1:12" x14ac:dyDescent="0.3">
      <c r="D290" s="23"/>
      <c r="E290" s="23"/>
      <c r="F290" s="23"/>
      <c r="G290" s="23"/>
      <c r="H290" s="23"/>
      <c r="I290" s="23"/>
      <c r="J290" s="23"/>
      <c r="K290" s="23"/>
      <c r="L290" s="23"/>
    </row>
    <row r="291" spans="1:12" x14ac:dyDescent="0.3">
      <c r="D291" s="23"/>
      <c r="E291" s="23"/>
      <c r="F291" s="23"/>
      <c r="G291" s="23"/>
      <c r="H291" s="23"/>
      <c r="I291" s="23"/>
      <c r="J291" s="23"/>
      <c r="K291" s="23"/>
      <c r="L291" s="23"/>
    </row>
    <row r="292" spans="1:12" x14ac:dyDescent="0.3">
      <c r="D292" s="23"/>
      <c r="E292" s="23"/>
      <c r="F292" s="23"/>
      <c r="G292" s="23"/>
      <c r="H292" s="23"/>
      <c r="I292" s="23"/>
      <c r="J292" s="23"/>
      <c r="K292" s="23"/>
      <c r="L292" s="23"/>
    </row>
    <row r="293" spans="1:12" x14ac:dyDescent="0.3">
      <c r="D293" s="23"/>
      <c r="E293" s="23"/>
      <c r="F293" s="23"/>
      <c r="G293" s="23"/>
      <c r="H293" s="23"/>
      <c r="I293" s="23"/>
      <c r="J293" s="23"/>
      <c r="K293" s="23"/>
      <c r="L293" s="23"/>
    </row>
    <row r="294" spans="1:12" x14ac:dyDescent="0.3">
      <c r="D294" s="23"/>
      <c r="E294" s="23"/>
      <c r="F294" s="23"/>
      <c r="G294" s="23"/>
      <c r="H294" s="23"/>
      <c r="I294" s="23"/>
      <c r="J294" s="23"/>
      <c r="K294" s="23"/>
      <c r="L294" s="23"/>
    </row>
    <row r="295" spans="1:12" x14ac:dyDescent="0.3">
      <c r="D295" s="23"/>
      <c r="E295" s="23"/>
      <c r="F295" s="23"/>
      <c r="G295" s="23"/>
      <c r="H295" s="23"/>
      <c r="I295" s="23"/>
      <c r="J295" s="23"/>
      <c r="K295" s="23"/>
      <c r="L295" s="23"/>
    </row>
    <row r="296" spans="1:12" x14ac:dyDescent="0.3">
      <c r="D296" s="23"/>
      <c r="E296" s="23"/>
      <c r="F296" s="23"/>
      <c r="G296" s="23"/>
      <c r="H296" s="23"/>
      <c r="I296" s="23"/>
      <c r="J296" s="23"/>
      <c r="K296" s="23"/>
      <c r="L296" s="23"/>
    </row>
    <row r="297" spans="1:12" x14ac:dyDescent="0.3">
      <c r="D297" s="23"/>
      <c r="E297" s="23"/>
      <c r="F297" s="23"/>
      <c r="G297" s="23"/>
      <c r="H297" s="23"/>
      <c r="I297" s="23"/>
      <c r="J297" s="23"/>
      <c r="K297" s="23"/>
      <c r="L297" s="23"/>
    </row>
    <row r="298" spans="1:12" x14ac:dyDescent="0.3">
      <c r="D298" s="23"/>
      <c r="E298" s="23"/>
      <c r="F298" s="23"/>
      <c r="G298" s="23"/>
      <c r="H298" s="23"/>
      <c r="I298" s="23"/>
      <c r="J298" s="23"/>
      <c r="K298" s="23"/>
      <c r="L298" s="23"/>
    </row>
    <row r="299" spans="1:12" x14ac:dyDescent="0.3">
      <c r="D299" s="23"/>
      <c r="E299" s="23"/>
      <c r="F299" s="23"/>
      <c r="G299" s="23"/>
      <c r="H299" s="23"/>
      <c r="I299" s="23"/>
      <c r="J299" s="23"/>
      <c r="K299" s="23"/>
      <c r="L299" s="23"/>
    </row>
    <row r="304" spans="1:12" s="13" customFormat="1" ht="25.8" x14ac:dyDescent="0.5">
      <c r="A304" s="5"/>
      <c r="B304" s="5"/>
      <c r="C304" s="5"/>
      <c r="D304" s="13" t="s">
        <v>133</v>
      </c>
    </row>
    <row r="306" spans="1:16" x14ac:dyDescent="0.3">
      <c r="A306" t="s">
        <v>0</v>
      </c>
      <c r="B306" t="s">
        <v>1</v>
      </c>
      <c r="C306" t="s">
        <v>2</v>
      </c>
      <c r="D306" t="s">
        <v>3</v>
      </c>
      <c r="E306" t="s">
        <v>4</v>
      </c>
      <c r="F306" t="s">
        <v>5</v>
      </c>
      <c r="G306" t="s">
        <v>6</v>
      </c>
      <c r="H306" t="s">
        <v>7</v>
      </c>
      <c r="I306" t="s">
        <v>8</v>
      </c>
      <c r="J306" t="s">
        <v>9</v>
      </c>
      <c r="K306" t="s">
        <v>10</v>
      </c>
      <c r="L306" t="s">
        <v>112</v>
      </c>
      <c r="M306" t="s">
        <v>110</v>
      </c>
      <c r="N306" t="s">
        <v>120</v>
      </c>
      <c r="O306" t="s">
        <v>124</v>
      </c>
      <c r="P306" t="s">
        <v>135</v>
      </c>
    </row>
    <row r="307" spans="1:16" x14ac:dyDescent="0.3">
      <c r="A307" t="s">
        <v>11</v>
      </c>
      <c r="B307" t="s">
        <v>12</v>
      </c>
      <c r="C307">
        <v>59</v>
      </c>
      <c r="D307" t="s">
        <v>13</v>
      </c>
      <c r="E307" t="s">
        <v>14</v>
      </c>
      <c r="F307">
        <v>45235</v>
      </c>
      <c r="G307">
        <v>45425</v>
      </c>
      <c r="H307">
        <v>800</v>
      </c>
      <c r="I307">
        <v>25</v>
      </c>
      <c r="J307" t="s">
        <v>15</v>
      </c>
      <c r="K307" t="s">
        <v>16</v>
      </c>
      <c r="L307" t="str">
        <f t="shared" ref="L307:L341" si="14">IF(ISBLANK(K307), "No", "Yes")</f>
        <v>Yes</v>
      </c>
      <c r="M307">
        <f t="shared" ref="M307:M341" si="15">INT((G307 - F307)/30)</f>
        <v>6</v>
      </c>
      <c r="N307">
        <f t="shared" ref="N307:N341" si="16">H307 * M307</f>
        <v>4800</v>
      </c>
      <c r="O307" t="str">
        <f t="shared" ref="O307:O341" si="17">IF(AND(I307&lt;8, M307&gt;=6), "Low Engagement", "")</f>
        <v/>
      </c>
      <c r="P307" t="str">
        <f>IF(Sheet1__29[[#This Row],[Age]]&lt;=30, "Youth", IF(Sheet1__29[[#This Row],[Age]]&lt;=45, "Adult", "Senior"))</f>
        <v>Senior</v>
      </c>
    </row>
    <row r="308" spans="1:16" x14ac:dyDescent="0.3">
      <c r="A308" t="s">
        <v>17</v>
      </c>
      <c r="B308" t="s">
        <v>18</v>
      </c>
      <c r="C308">
        <v>27</v>
      </c>
      <c r="D308" t="s">
        <v>13</v>
      </c>
      <c r="E308" t="s">
        <v>14</v>
      </c>
      <c r="F308">
        <v>45714</v>
      </c>
      <c r="G308">
        <v>45740</v>
      </c>
      <c r="H308">
        <v>800</v>
      </c>
      <c r="I308">
        <v>20</v>
      </c>
      <c r="J308" t="s">
        <v>19</v>
      </c>
      <c r="K308" t="s">
        <v>20</v>
      </c>
      <c r="L308" t="str">
        <f t="shared" si="14"/>
        <v>Yes</v>
      </c>
      <c r="M308">
        <f t="shared" si="15"/>
        <v>0</v>
      </c>
      <c r="N308">
        <f t="shared" si="16"/>
        <v>0</v>
      </c>
      <c r="O308" t="str">
        <f t="shared" si="17"/>
        <v/>
      </c>
      <c r="P308" t="str">
        <f>IF(Sheet1__29[[#This Row],[Age]]&lt;=30, "Youth", IF(Sheet1__29[[#This Row],[Age]]&lt;=45, "Adult", "Senior"))</f>
        <v>Youth</v>
      </c>
    </row>
    <row r="309" spans="1:16" x14ac:dyDescent="0.3">
      <c r="A309" t="s">
        <v>21</v>
      </c>
      <c r="B309" t="s">
        <v>22</v>
      </c>
      <c r="C309">
        <v>24</v>
      </c>
      <c r="D309" t="s">
        <v>13</v>
      </c>
      <c r="E309" t="s">
        <v>23</v>
      </c>
      <c r="F309">
        <v>45191</v>
      </c>
      <c r="G309">
        <v>45371</v>
      </c>
      <c r="H309">
        <v>1200</v>
      </c>
      <c r="I309">
        <v>18</v>
      </c>
      <c r="J309" t="s">
        <v>24</v>
      </c>
      <c r="K309" t="s">
        <v>25</v>
      </c>
      <c r="L309" t="str">
        <f t="shared" si="14"/>
        <v>Yes</v>
      </c>
      <c r="M309">
        <f t="shared" si="15"/>
        <v>6</v>
      </c>
      <c r="N309">
        <f t="shared" si="16"/>
        <v>7200</v>
      </c>
      <c r="O309" t="str">
        <f t="shared" si="17"/>
        <v/>
      </c>
      <c r="P309" t="str">
        <f>IF(Sheet1__29[[#This Row],[Age]]&lt;=30, "Youth", IF(Sheet1__29[[#This Row],[Age]]&lt;=45, "Adult", "Senior"))</f>
        <v>Youth</v>
      </c>
    </row>
    <row r="310" spans="1:16" x14ac:dyDescent="0.3">
      <c r="A310" t="s">
        <v>26</v>
      </c>
      <c r="B310" t="s">
        <v>27</v>
      </c>
      <c r="C310">
        <v>31</v>
      </c>
      <c r="D310" t="s">
        <v>28</v>
      </c>
      <c r="E310" t="s">
        <v>23</v>
      </c>
      <c r="F310">
        <v>45479</v>
      </c>
      <c r="G310">
        <v>45587</v>
      </c>
      <c r="H310">
        <v>1200</v>
      </c>
      <c r="I310">
        <v>16</v>
      </c>
      <c r="J310" t="s">
        <v>24</v>
      </c>
      <c r="K310" t="s">
        <v>29</v>
      </c>
      <c r="L310" t="str">
        <f t="shared" si="14"/>
        <v>Yes</v>
      </c>
      <c r="M310">
        <f t="shared" si="15"/>
        <v>3</v>
      </c>
      <c r="N310">
        <f t="shared" si="16"/>
        <v>3600</v>
      </c>
      <c r="O310" t="str">
        <f t="shared" si="17"/>
        <v/>
      </c>
      <c r="P310" t="str">
        <f>IF(Sheet1__29[[#This Row],[Age]]&lt;=30, "Youth", IF(Sheet1__29[[#This Row],[Age]]&lt;=45, "Adult", "Senior"))</f>
        <v>Adult</v>
      </c>
    </row>
    <row r="311" spans="1:16" x14ac:dyDescent="0.3">
      <c r="A311" t="s">
        <v>30</v>
      </c>
      <c r="B311" t="s">
        <v>31</v>
      </c>
      <c r="C311">
        <v>19</v>
      </c>
      <c r="D311" t="s">
        <v>13</v>
      </c>
      <c r="E311" t="s">
        <v>32</v>
      </c>
      <c r="F311">
        <v>45286</v>
      </c>
      <c r="G311">
        <v>45501</v>
      </c>
      <c r="H311">
        <v>2500</v>
      </c>
      <c r="I311">
        <v>12</v>
      </c>
      <c r="J311" t="s">
        <v>15</v>
      </c>
      <c r="K311" t="s">
        <v>33</v>
      </c>
      <c r="L311" t="str">
        <f t="shared" si="14"/>
        <v>Yes</v>
      </c>
      <c r="M311">
        <f t="shared" si="15"/>
        <v>7</v>
      </c>
      <c r="N311">
        <f t="shared" si="16"/>
        <v>17500</v>
      </c>
      <c r="O311" t="str">
        <f t="shared" si="17"/>
        <v/>
      </c>
      <c r="P311" t="str">
        <f>IF(Sheet1__29[[#This Row],[Age]]&lt;=30, "Youth", IF(Sheet1__29[[#This Row],[Age]]&lt;=45, "Adult", "Senior"))</f>
        <v>Youth</v>
      </c>
    </row>
    <row r="312" spans="1:16" x14ac:dyDescent="0.3">
      <c r="A312" t="s">
        <v>34</v>
      </c>
      <c r="B312" t="s">
        <v>35</v>
      </c>
      <c r="C312">
        <v>40</v>
      </c>
      <c r="D312" t="s">
        <v>13</v>
      </c>
      <c r="E312" t="s">
        <v>14</v>
      </c>
      <c r="F312">
        <v>45317</v>
      </c>
      <c r="G312">
        <v>45392</v>
      </c>
      <c r="H312">
        <v>800</v>
      </c>
      <c r="I312">
        <v>14</v>
      </c>
      <c r="J312" t="s">
        <v>36</v>
      </c>
      <c r="K312" t="s">
        <v>37</v>
      </c>
      <c r="L312" t="str">
        <f t="shared" si="14"/>
        <v>Yes</v>
      </c>
      <c r="M312">
        <f t="shared" si="15"/>
        <v>2</v>
      </c>
      <c r="N312">
        <f t="shared" si="16"/>
        <v>1600</v>
      </c>
      <c r="O312" t="str">
        <f t="shared" si="17"/>
        <v/>
      </c>
      <c r="P312" t="str">
        <f>IF(Sheet1__29[[#This Row],[Age]]&lt;=30, "Youth", IF(Sheet1__29[[#This Row],[Age]]&lt;=45, "Adult", "Senior"))</f>
        <v>Adult</v>
      </c>
    </row>
    <row r="313" spans="1:16" x14ac:dyDescent="0.3">
      <c r="A313" t="s">
        <v>38</v>
      </c>
      <c r="B313" t="s">
        <v>39</v>
      </c>
      <c r="C313">
        <v>41</v>
      </c>
      <c r="D313" t="s">
        <v>28</v>
      </c>
      <c r="E313" t="s">
        <v>14</v>
      </c>
      <c r="F313">
        <v>45588</v>
      </c>
      <c r="G313">
        <v>45677</v>
      </c>
      <c r="H313">
        <v>800</v>
      </c>
      <c r="I313">
        <v>25</v>
      </c>
      <c r="J313" t="s">
        <v>19</v>
      </c>
      <c r="L313" t="str">
        <f t="shared" si="14"/>
        <v>No</v>
      </c>
      <c r="M313">
        <f t="shared" si="15"/>
        <v>2</v>
      </c>
      <c r="N313">
        <f t="shared" si="16"/>
        <v>1600</v>
      </c>
      <c r="O313" t="str">
        <f t="shared" si="17"/>
        <v/>
      </c>
      <c r="P313" t="str">
        <f>IF(Sheet1__29[[#This Row],[Age]]&lt;=30, "Youth", IF(Sheet1__29[[#This Row],[Age]]&lt;=45, "Adult", "Senior"))</f>
        <v>Adult</v>
      </c>
    </row>
    <row r="314" spans="1:16" x14ac:dyDescent="0.3">
      <c r="A314" t="s">
        <v>40</v>
      </c>
      <c r="B314" t="s">
        <v>41</v>
      </c>
      <c r="C314">
        <v>43</v>
      </c>
      <c r="D314" t="s">
        <v>13</v>
      </c>
      <c r="E314" t="s">
        <v>42</v>
      </c>
      <c r="F314">
        <v>45450</v>
      </c>
      <c r="G314">
        <v>45563</v>
      </c>
      <c r="H314">
        <v>1800</v>
      </c>
      <c r="I314">
        <v>28</v>
      </c>
      <c r="J314" t="s">
        <v>43</v>
      </c>
      <c r="L314" t="str">
        <f t="shared" si="14"/>
        <v>No</v>
      </c>
      <c r="M314">
        <f t="shared" si="15"/>
        <v>3</v>
      </c>
      <c r="N314">
        <f t="shared" si="16"/>
        <v>5400</v>
      </c>
      <c r="O314" t="str">
        <f t="shared" si="17"/>
        <v/>
      </c>
      <c r="P314" t="str">
        <f>IF(Sheet1__29[[#This Row],[Age]]&lt;=30, "Youth", IF(Sheet1__29[[#This Row],[Age]]&lt;=45, "Adult", "Senior"))</f>
        <v>Adult</v>
      </c>
    </row>
    <row r="315" spans="1:16" x14ac:dyDescent="0.3">
      <c r="A315" t="s">
        <v>44</v>
      </c>
      <c r="B315" t="s">
        <v>45</v>
      </c>
      <c r="C315">
        <v>42</v>
      </c>
      <c r="D315" t="s">
        <v>13</v>
      </c>
      <c r="E315" t="s">
        <v>14</v>
      </c>
      <c r="F315">
        <v>45569</v>
      </c>
      <c r="G315">
        <v>45582</v>
      </c>
      <c r="H315">
        <v>800</v>
      </c>
      <c r="I315">
        <v>3</v>
      </c>
      <c r="J315" t="s">
        <v>43</v>
      </c>
      <c r="K315" t="s">
        <v>46</v>
      </c>
      <c r="L315" t="str">
        <f t="shared" si="14"/>
        <v>Yes</v>
      </c>
      <c r="M315">
        <f t="shared" si="15"/>
        <v>0</v>
      </c>
      <c r="N315">
        <f t="shared" si="16"/>
        <v>0</v>
      </c>
      <c r="O315" t="str">
        <f t="shared" si="17"/>
        <v/>
      </c>
      <c r="P315" t="str">
        <f>IF(Sheet1__29[[#This Row],[Age]]&lt;=30, "Youth", IF(Sheet1__29[[#This Row],[Age]]&lt;=45, "Adult", "Senior"))</f>
        <v>Adult</v>
      </c>
    </row>
    <row r="316" spans="1:16" x14ac:dyDescent="0.3">
      <c r="A316" t="s">
        <v>47</v>
      </c>
      <c r="B316" t="s">
        <v>48</v>
      </c>
      <c r="C316">
        <v>37</v>
      </c>
      <c r="D316" t="s">
        <v>13</v>
      </c>
      <c r="E316" t="s">
        <v>23</v>
      </c>
      <c r="F316">
        <v>45202</v>
      </c>
      <c r="G316">
        <v>45280</v>
      </c>
      <c r="H316">
        <v>1200</v>
      </c>
      <c r="I316">
        <v>29</v>
      </c>
      <c r="J316" t="s">
        <v>36</v>
      </c>
      <c r="K316" t="s">
        <v>49</v>
      </c>
      <c r="L316" t="str">
        <f t="shared" si="14"/>
        <v>Yes</v>
      </c>
      <c r="M316">
        <f t="shared" si="15"/>
        <v>2</v>
      </c>
      <c r="N316">
        <f t="shared" si="16"/>
        <v>2400</v>
      </c>
      <c r="O316" t="str">
        <f t="shared" si="17"/>
        <v/>
      </c>
      <c r="P316" t="str">
        <f>IF(Sheet1__29[[#This Row],[Age]]&lt;=30, "Youth", IF(Sheet1__29[[#This Row],[Age]]&lt;=45, "Adult", "Senior"))</f>
        <v>Adult</v>
      </c>
    </row>
    <row r="317" spans="1:16" x14ac:dyDescent="0.3">
      <c r="A317" t="s">
        <v>50</v>
      </c>
      <c r="B317" t="s">
        <v>51</v>
      </c>
      <c r="C317">
        <v>48</v>
      </c>
      <c r="D317" t="s">
        <v>28</v>
      </c>
      <c r="E317" t="s">
        <v>23</v>
      </c>
      <c r="F317">
        <v>45297</v>
      </c>
      <c r="G317">
        <v>45459</v>
      </c>
      <c r="H317">
        <v>1200</v>
      </c>
      <c r="I317">
        <v>13</v>
      </c>
      <c r="J317" t="s">
        <v>15</v>
      </c>
      <c r="K317" t="s">
        <v>52</v>
      </c>
      <c r="L317" t="str">
        <f t="shared" si="14"/>
        <v>Yes</v>
      </c>
      <c r="M317">
        <f t="shared" si="15"/>
        <v>5</v>
      </c>
      <c r="N317">
        <f t="shared" si="16"/>
        <v>6000</v>
      </c>
      <c r="O317" t="str">
        <f t="shared" si="17"/>
        <v/>
      </c>
      <c r="P317" t="str">
        <f>IF(Sheet1__29[[#This Row],[Age]]&lt;=30, "Youth", IF(Sheet1__29[[#This Row],[Age]]&lt;=45, "Adult", "Senior"))</f>
        <v>Senior</v>
      </c>
    </row>
    <row r="318" spans="1:16" x14ac:dyDescent="0.3">
      <c r="A318" t="s">
        <v>53</v>
      </c>
      <c r="B318" t="s">
        <v>54</v>
      </c>
      <c r="C318">
        <v>36</v>
      </c>
      <c r="D318" t="s">
        <v>13</v>
      </c>
      <c r="E318" t="s">
        <v>23</v>
      </c>
      <c r="F318">
        <v>45154</v>
      </c>
      <c r="G318">
        <v>45568</v>
      </c>
      <c r="H318">
        <v>1200</v>
      </c>
      <c r="I318">
        <v>19</v>
      </c>
      <c r="J318" t="s">
        <v>43</v>
      </c>
      <c r="K318" t="s">
        <v>55</v>
      </c>
      <c r="L318" t="str">
        <f t="shared" si="14"/>
        <v>Yes</v>
      </c>
      <c r="M318">
        <f t="shared" si="15"/>
        <v>13</v>
      </c>
      <c r="N318">
        <f t="shared" si="16"/>
        <v>15600</v>
      </c>
      <c r="O318" t="str">
        <f t="shared" si="17"/>
        <v/>
      </c>
      <c r="P318" t="str">
        <f>IF(Sheet1__29[[#This Row],[Age]]&lt;=30, "Youth", IF(Sheet1__29[[#This Row],[Age]]&lt;=45, "Adult", "Senior"))</f>
        <v>Adult</v>
      </c>
    </row>
    <row r="319" spans="1:16" x14ac:dyDescent="0.3">
      <c r="A319" t="s">
        <v>56</v>
      </c>
      <c r="B319" t="s">
        <v>57</v>
      </c>
      <c r="C319">
        <v>48</v>
      </c>
      <c r="D319" t="s">
        <v>28</v>
      </c>
      <c r="E319" t="s">
        <v>42</v>
      </c>
      <c r="F319">
        <v>45556</v>
      </c>
      <c r="G319">
        <v>45641</v>
      </c>
      <c r="H319">
        <v>1800</v>
      </c>
      <c r="I319">
        <v>22</v>
      </c>
      <c r="J319" t="s">
        <v>43</v>
      </c>
      <c r="L319" t="str">
        <f t="shared" si="14"/>
        <v>No</v>
      </c>
      <c r="M319">
        <f t="shared" si="15"/>
        <v>2</v>
      </c>
      <c r="N319">
        <f t="shared" si="16"/>
        <v>3600</v>
      </c>
      <c r="O319" t="str">
        <f t="shared" si="17"/>
        <v/>
      </c>
      <c r="P319" t="str">
        <f>IF(Sheet1__29[[#This Row],[Age]]&lt;=30, "Youth", IF(Sheet1__29[[#This Row],[Age]]&lt;=45, "Adult", "Senior"))</f>
        <v>Senior</v>
      </c>
    </row>
    <row r="320" spans="1:16" x14ac:dyDescent="0.3">
      <c r="A320" t="s">
        <v>58</v>
      </c>
      <c r="B320" t="s">
        <v>59</v>
      </c>
      <c r="C320">
        <v>39</v>
      </c>
      <c r="D320" t="s">
        <v>13</v>
      </c>
      <c r="E320" t="s">
        <v>23</v>
      </c>
      <c r="F320">
        <v>45065</v>
      </c>
      <c r="G320">
        <v>45242</v>
      </c>
      <c r="H320">
        <v>1200</v>
      </c>
      <c r="I320">
        <v>28</v>
      </c>
      <c r="J320" t="s">
        <v>36</v>
      </c>
      <c r="L320" t="str">
        <f t="shared" si="14"/>
        <v>No</v>
      </c>
      <c r="M320">
        <f t="shared" si="15"/>
        <v>5</v>
      </c>
      <c r="N320">
        <f t="shared" si="16"/>
        <v>6000</v>
      </c>
      <c r="O320" t="str">
        <f t="shared" si="17"/>
        <v/>
      </c>
      <c r="P320" t="str">
        <f>IF(Sheet1__29[[#This Row],[Age]]&lt;=30, "Youth", IF(Sheet1__29[[#This Row],[Age]]&lt;=45, "Adult", "Senior"))</f>
        <v>Adult</v>
      </c>
    </row>
    <row r="321" spans="1:16" x14ac:dyDescent="0.3">
      <c r="A321" t="s">
        <v>60</v>
      </c>
      <c r="B321" t="s">
        <v>61</v>
      </c>
      <c r="C321">
        <v>44</v>
      </c>
      <c r="D321" t="s">
        <v>28</v>
      </c>
      <c r="E321" t="s">
        <v>14</v>
      </c>
      <c r="F321">
        <v>45333</v>
      </c>
      <c r="G321">
        <v>45540</v>
      </c>
      <c r="H321">
        <v>800</v>
      </c>
      <c r="I321">
        <v>8</v>
      </c>
      <c r="J321" t="s">
        <v>24</v>
      </c>
      <c r="L321" t="str">
        <f t="shared" si="14"/>
        <v>No</v>
      </c>
      <c r="M321">
        <f t="shared" si="15"/>
        <v>6</v>
      </c>
      <c r="N321">
        <f t="shared" si="16"/>
        <v>4800</v>
      </c>
      <c r="O321" t="str">
        <f t="shared" si="17"/>
        <v/>
      </c>
      <c r="P321" t="str">
        <f>IF(Sheet1__29[[#This Row],[Age]]&lt;=30, "Youth", IF(Sheet1__29[[#This Row],[Age]]&lt;=45, "Adult", "Senior"))</f>
        <v>Adult</v>
      </c>
    </row>
    <row r="322" spans="1:16" x14ac:dyDescent="0.3">
      <c r="A322" t="s">
        <v>62</v>
      </c>
      <c r="B322" t="s">
        <v>63</v>
      </c>
      <c r="C322">
        <v>39</v>
      </c>
      <c r="D322" t="s">
        <v>13</v>
      </c>
      <c r="E322" t="s">
        <v>32</v>
      </c>
      <c r="F322">
        <v>45702</v>
      </c>
      <c r="G322">
        <v>45732</v>
      </c>
      <c r="H322">
        <v>2500</v>
      </c>
      <c r="I322">
        <v>14</v>
      </c>
      <c r="J322" t="s">
        <v>43</v>
      </c>
      <c r="L322" t="str">
        <f t="shared" si="14"/>
        <v>No</v>
      </c>
      <c r="M322">
        <f t="shared" si="15"/>
        <v>1</v>
      </c>
      <c r="N322">
        <f t="shared" si="16"/>
        <v>2500</v>
      </c>
      <c r="O322" t="str">
        <f t="shared" si="17"/>
        <v/>
      </c>
      <c r="P322" t="str">
        <f>IF(Sheet1__29[[#This Row],[Age]]&lt;=30, "Youth", IF(Sheet1__29[[#This Row],[Age]]&lt;=45, "Adult", "Senior"))</f>
        <v>Adult</v>
      </c>
    </row>
    <row r="323" spans="1:16" x14ac:dyDescent="0.3">
      <c r="A323" t="s">
        <v>64</v>
      </c>
      <c r="B323" t="s">
        <v>65</v>
      </c>
      <c r="C323">
        <v>35</v>
      </c>
      <c r="D323" t="s">
        <v>13</v>
      </c>
      <c r="E323" t="s">
        <v>23</v>
      </c>
      <c r="F323">
        <v>45329</v>
      </c>
      <c r="G323">
        <v>45685</v>
      </c>
      <c r="H323">
        <v>1200</v>
      </c>
      <c r="I323">
        <v>25</v>
      </c>
      <c r="J323" t="s">
        <v>24</v>
      </c>
      <c r="L323" t="str">
        <f t="shared" si="14"/>
        <v>No</v>
      </c>
      <c r="M323">
        <f t="shared" si="15"/>
        <v>11</v>
      </c>
      <c r="N323">
        <f t="shared" si="16"/>
        <v>13200</v>
      </c>
      <c r="O323" t="str">
        <f t="shared" si="17"/>
        <v/>
      </c>
      <c r="P323" t="str">
        <f>IF(Sheet1__29[[#This Row],[Age]]&lt;=30, "Youth", IF(Sheet1__29[[#This Row],[Age]]&lt;=45, "Adult", "Senior"))</f>
        <v>Adult</v>
      </c>
    </row>
    <row r="324" spans="1:16" x14ac:dyDescent="0.3">
      <c r="A324" t="s">
        <v>66</v>
      </c>
      <c r="B324" t="s">
        <v>67</v>
      </c>
      <c r="C324">
        <v>56</v>
      </c>
      <c r="D324" t="s">
        <v>28</v>
      </c>
      <c r="E324" t="s">
        <v>32</v>
      </c>
      <c r="F324">
        <v>45213</v>
      </c>
      <c r="G324">
        <v>45649</v>
      </c>
      <c r="H324">
        <v>2500</v>
      </c>
      <c r="I324">
        <v>13</v>
      </c>
      <c r="J324" t="s">
        <v>68</v>
      </c>
      <c r="L324" t="str">
        <f t="shared" si="14"/>
        <v>No</v>
      </c>
      <c r="M324">
        <f t="shared" si="15"/>
        <v>14</v>
      </c>
      <c r="N324">
        <f t="shared" si="16"/>
        <v>35000</v>
      </c>
      <c r="O324" t="str">
        <f t="shared" si="17"/>
        <v/>
      </c>
      <c r="P324" t="str">
        <f>IF(Sheet1__29[[#This Row],[Age]]&lt;=30, "Youth", IF(Sheet1__29[[#This Row],[Age]]&lt;=45, "Adult", "Senior"))</f>
        <v>Senior</v>
      </c>
    </row>
    <row r="325" spans="1:16" x14ac:dyDescent="0.3">
      <c r="A325" t="s">
        <v>69</v>
      </c>
      <c r="B325" t="s">
        <v>70</v>
      </c>
      <c r="C325">
        <v>27</v>
      </c>
      <c r="D325" t="s">
        <v>28</v>
      </c>
      <c r="E325" t="s">
        <v>14</v>
      </c>
      <c r="F325">
        <v>45354</v>
      </c>
      <c r="G325">
        <v>45664</v>
      </c>
      <c r="H325">
        <v>800</v>
      </c>
      <c r="I325">
        <v>26</v>
      </c>
      <c r="J325" t="s">
        <v>36</v>
      </c>
      <c r="L325" t="str">
        <f t="shared" si="14"/>
        <v>No</v>
      </c>
      <c r="M325">
        <f t="shared" si="15"/>
        <v>10</v>
      </c>
      <c r="N325">
        <f t="shared" si="16"/>
        <v>8000</v>
      </c>
      <c r="O325" t="str">
        <f t="shared" si="17"/>
        <v/>
      </c>
      <c r="P325" t="str">
        <f>IF(Sheet1__29[[#This Row],[Age]]&lt;=30, "Youth", IF(Sheet1__29[[#This Row],[Age]]&lt;=45, "Adult", "Senior"))</f>
        <v>Youth</v>
      </c>
    </row>
    <row r="326" spans="1:16" x14ac:dyDescent="0.3">
      <c r="A326" t="s">
        <v>71</v>
      </c>
      <c r="B326" t="s">
        <v>72</v>
      </c>
      <c r="C326">
        <v>28</v>
      </c>
      <c r="D326" t="s">
        <v>13</v>
      </c>
      <c r="E326" t="s">
        <v>32</v>
      </c>
      <c r="F326">
        <v>45417</v>
      </c>
      <c r="G326">
        <v>45608</v>
      </c>
      <c r="H326">
        <v>2500</v>
      </c>
      <c r="I326">
        <v>21</v>
      </c>
      <c r="J326" t="s">
        <v>36</v>
      </c>
      <c r="K326" t="s">
        <v>73</v>
      </c>
      <c r="L326" t="str">
        <f t="shared" si="14"/>
        <v>Yes</v>
      </c>
      <c r="M326">
        <f t="shared" si="15"/>
        <v>6</v>
      </c>
      <c r="N326">
        <f t="shared" si="16"/>
        <v>15000</v>
      </c>
      <c r="O326" t="str">
        <f t="shared" si="17"/>
        <v/>
      </c>
      <c r="P326" t="str">
        <f>IF(Sheet1__29[[#This Row],[Age]]&lt;=30, "Youth", IF(Sheet1__29[[#This Row],[Age]]&lt;=45, "Adult", "Senior"))</f>
        <v>Youth</v>
      </c>
    </row>
    <row r="327" spans="1:16" x14ac:dyDescent="0.3">
      <c r="A327" t="s">
        <v>74</v>
      </c>
      <c r="B327" t="s">
        <v>75</v>
      </c>
      <c r="C327">
        <v>57</v>
      </c>
      <c r="D327" t="s">
        <v>28</v>
      </c>
      <c r="E327" t="s">
        <v>42</v>
      </c>
      <c r="F327">
        <v>45146</v>
      </c>
      <c r="G327">
        <v>45674</v>
      </c>
      <c r="H327">
        <v>1800</v>
      </c>
      <c r="I327">
        <v>19</v>
      </c>
      <c r="J327" t="s">
        <v>36</v>
      </c>
      <c r="L327" t="str">
        <f t="shared" si="14"/>
        <v>No</v>
      </c>
      <c r="M327">
        <f t="shared" si="15"/>
        <v>17</v>
      </c>
      <c r="N327">
        <f t="shared" si="16"/>
        <v>30600</v>
      </c>
      <c r="O327" t="str">
        <f t="shared" si="17"/>
        <v/>
      </c>
      <c r="P327" t="str">
        <f>IF(Sheet1__29[[#This Row],[Age]]&lt;=30, "Youth", IF(Sheet1__29[[#This Row],[Age]]&lt;=45, "Adult", "Senior"))</f>
        <v>Senior</v>
      </c>
    </row>
    <row r="328" spans="1:16" x14ac:dyDescent="0.3">
      <c r="A328" t="s">
        <v>76</v>
      </c>
      <c r="B328" t="s">
        <v>77</v>
      </c>
      <c r="C328">
        <v>26</v>
      </c>
      <c r="D328" t="s">
        <v>28</v>
      </c>
      <c r="E328" t="s">
        <v>42</v>
      </c>
      <c r="F328">
        <v>45320</v>
      </c>
      <c r="G328">
        <v>45616</v>
      </c>
      <c r="H328">
        <v>1800</v>
      </c>
      <c r="I328">
        <v>5</v>
      </c>
      <c r="J328" t="s">
        <v>15</v>
      </c>
      <c r="L328" t="str">
        <f t="shared" si="14"/>
        <v>No</v>
      </c>
      <c r="M328">
        <f t="shared" si="15"/>
        <v>9</v>
      </c>
      <c r="N328">
        <f t="shared" si="16"/>
        <v>16200</v>
      </c>
      <c r="O328" t="str">
        <f t="shared" si="17"/>
        <v>Low Engagement</v>
      </c>
      <c r="P328" t="str">
        <f>IF(Sheet1__29[[#This Row],[Age]]&lt;=30, "Youth", IF(Sheet1__29[[#This Row],[Age]]&lt;=45, "Adult", "Senior"))</f>
        <v>Youth</v>
      </c>
    </row>
    <row r="329" spans="1:16" x14ac:dyDescent="0.3">
      <c r="A329" t="s">
        <v>78</v>
      </c>
      <c r="B329" t="s">
        <v>79</v>
      </c>
      <c r="C329">
        <v>48</v>
      </c>
      <c r="D329" t="s">
        <v>13</v>
      </c>
      <c r="E329" t="s">
        <v>42</v>
      </c>
      <c r="F329">
        <v>45451</v>
      </c>
      <c r="G329">
        <v>45455</v>
      </c>
      <c r="H329">
        <v>1800</v>
      </c>
      <c r="I329">
        <v>18</v>
      </c>
      <c r="J329" t="s">
        <v>68</v>
      </c>
      <c r="L329" t="str">
        <f t="shared" si="14"/>
        <v>No</v>
      </c>
      <c r="M329">
        <f t="shared" si="15"/>
        <v>0</v>
      </c>
      <c r="N329">
        <f t="shared" si="16"/>
        <v>0</v>
      </c>
      <c r="O329" t="str">
        <f t="shared" si="17"/>
        <v/>
      </c>
      <c r="P329" t="str">
        <f>IF(Sheet1__29[[#This Row],[Age]]&lt;=30, "Youth", IF(Sheet1__29[[#This Row],[Age]]&lt;=45, "Adult", "Senior"))</f>
        <v>Senior</v>
      </c>
    </row>
    <row r="330" spans="1:16" x14ac:dyDescent="0.3">
      <c r="A330" t="s">
        <v>80</v>
      </c>
      <c r="B330" t="s">
        <v>81</v>
      </c>
      <c r="C330">
        <v>25</v>
      </c>
      <c r="D330" t="s">
        <v>28</v>
      </c>
      <c r="E330" t="s">
        <v>23</v>
      </c>
      <c r="F330">
        <v>45439</v>
      </c>
      <c r="G330">
        <v>45730</v>
      </c>
      <c r="H330">
        <v>1200</v>
      </c>
      <c r="I330">
        <v>6</v>
      </c>
      <c r="J330" t="s">
        <v>15</v>
      </c>
      <c r="L330" t="str">
        <f t="shared" si="14"/>
        <v>No</v>
      </c>
      <c r="M330">
        <f t="shared" si="15"/>
        <v>9</v>
      </c>
      <c r="N330">
        <f t="shared" si="16"/>
        <v>10800</v>
      </c>
      <c r="O330" t="str">
        <f t="shared" si="17"/>
        <v>Low Engagement</v>
      </c>
      <c r="P330" t="str">
        <f>IF(Sheet1__29[[#This Row],[Age]]&lt;=30, "Youth", IF(Sheet1__29[[#This Row],[Age]]&lt;=45, "Adult", "Senior"))</f>
        <v>Youth</v>
      </c>
    </row>
    <row r="331" spans="1:16" x14ac:dyDescent="0.3">
      <c r="A331" t="s">
        <v>82</v>
      </c>
      <c r="B331" t="s">
        <v>83</v>
      </c>
      <c r="C331">
        <v>53</v>
      </c>
      <c r="D331" t="s">
        <v>13</v>
      </c>
      <c r="E331" t="s">
        <v>42</v>
      </c>
      <c r="F331">
        <v>45286</v>
      </c>
      <c r="G331">
        <v>45372</v>
      </c>
      <c r="H331">
        <v>1800</v>
      </c>
      <c r="I331">
        <v>17</v>
      </c>
      <c r="J331" t="s">
        <v>36</v>
      </c>
      <c r="K331" t="s">
        <v>84</v>
      </c>
      <c r="L331" t="str">
        <f t="shared" si="14"/>
        <v>Yes</v>
      </c>
      <c r="M331">
        <f t="shared" si="15"/>
        <v>2</v>
      </c>
      <c r="N331">
        <f t="shared" si="16"/>
        <v>3600</v>
      </c>
      <c r="O331" t="str">
        <f t="shared" si="17"/>
        <v/>
      </c>
      <c r="P331" t="str">
        <f>IF(Sheet1__29[[#This Row],[Age]]&lt;=30, "Youth", IF(Sheet1__29[[#This Row],[Age]]&lt;=45, "Adult", "Senior"))</f>
        <v>Senior</v>
      </c>
    </row>
    <row r="332" spans="1:16" x14ac:dyDescent="0.3">
      <c r="A332" t="s">
        <v>85</v>
      </c>
      <c r="B332" t="s">
        <v>86</v>
      </c>
      <c r="C332">
        <v>42</v>
      </c>
      <c r="D332" t="s">
        <v>28</v>
      </c>
      <c r="E332" t="s">
        <v>23</v>
      </c>
      <c r="F332">
        <v>45702</v>
      </c>
      <c r="G332">
        <v>45727</v>
      </c>
      <c r="H332">
        <v>1200</v>
      </c>
      <c r="I332">
        <v>3</v>
      </c>
      <c r="J332" t="s">
        <v>68</v>
      </c>
      <c r="L332" t="str">
        <f t="shared" si="14"/>
        <v>No</v>
      </c>
      <c r="M332">
        <f t="shared" si="15"/>
        <v>0</v>
      </c>
      <c r="N332">
        <f t="shared" si="16"/>
        <v>0</v>
      </c>
      <c r="O332" t="str">
        <f t="shared" si="17"/>
        <v/>
      </c>
      <c r="P332" t="str">
        <f>IF(Sheet1__29[[#This Row],[Age]]&lt;=30, "Youth", IF(Sheet1__29[[#This Row],[Age]]&lt;=45, "Adult", "Senior"))</f>
        <v>Adult</v>
      </c>
    </row>
    <row r="333" spans="1:16" x14ac:dyDescent="0.3">
      <c r="A333" t="s">
        <v>87</v>
      </c>
      <c r="B333" t="s">
        <v>88</v>
      </c>
      <c r="C333">
        <v>24</v>
      </c>
      <c r="D333" t="s">
        <v>13</v>
      </c>
      <c r="E333" t="s">
        <v>32</v>
      </c>
      <c r="F333">
        <v>45698</v>
      </c>
      <c r="G333">
        <v>45726</v>
      </c>
      <c r="H333">
        <v>2500</v>
      </c>
      <c r="I333">
        <v>28</v>
      </c>
      <c r="J333" t="s">
        <v>36</v>
      </c>
      <c r="L333" t="str">
        <f t="shared" si="14"/>
        <v>No</v>
      </c>
      <c r="M333">
        <f t="shared" si="15"/>
        <v>0</v>
      </c>
      <c r="N333">
        <f t="shared" si="16"/>
        <v>0</v>
      </c>
      <c r="O333" t="str">
        <f t="shared" si="17"/>
        <v/>
      </c>
      <c r="P333" t="str">
        <f>IF(Sheet1__29[[#This Row],[Age]]&lt;=30, "Youth", IF(Sheet1__29[[#This Row],[Age]]&lt;=45, "Adult", "Senior"))</f>
        <v>Youth</v>
      </c>
    </row>
    <row r="334" spans="1:16" x14ac:dyDescent="0.3">
      <c r="A334" t="s">
        <v>89</v>
      </c>
      <c r="B334" t="s">
        <v>90</v>
      </c>
      <c r="C334">
        <v>53</v>
      </c>
      <c r="D334" t="s">
        <v>13</v>
      </c>
      <c r="E334" t="s">
        <v>23</v>
      </c>
      <c r="F334">
        <v>45614</v>
      </c>
      <c r="G334">
        <v>45645</v>
      </c>
      <c r="H334">
        <v>1200</v>
      </c>
      <c r="I334">
        <v>23</v>
      </c>
      <c r="J334" t="s">
        <v>19</v>
      </c>
      <c r="L334" t="str">
        <f t="shared" si="14"/>
        <v>No</v>
      </c>
      <c r="M334">
        <f t="shared" si="15"/>
        <v>1</v>
      </c>
      <c r="N334">
        <f t="shared" si="16"/>
        <v>1200</v>
      </c>
      <c r="O334" t="str">
        <f t="shared" si="17"/>
        <v/>
      </c>
      <c r="P334" t="str">
        <f>IF(Sheet1__29[[#This Row],[Age]]&lt;=30, "Youth", IF(Sheet1__29[[#This Row],[Age]]&lt;=45, "Adult", "Senior"))</f>
        <v>Senior</v>
      </c>
    </row>
    <row r="335" spans="1:16" x14ac:dyDescent="0.3">
      <c r="A335" t="s">
        <v>91</v>
      </c>
      <c r="B335" t="s">
        <v>92</v>
      </c>
      <c r="C335">
        <v>29</v>
      </c>
      <c r="D335" t="s">
        <v>28</v>
      </c>
      <c r="E335" t="s">
        <v>32</v>
      </c>
      <c r="F335">
        <v>45401</v>
      </c>
      <c r="G335">
        <v>45408</v>
      </c>
      <c r="H335">
        <v>2500</v>
      </c>
      <c r="I335">
        <v>8</v>
      </c>
      <c r="J335" t="s">
        <v>24</v>
      </c>
      <c r="L335" t="str">
        <f t="shared" si="14"/>
        <v>No</v>
      </c>
      <c r="M335">
        <f t="shared" si="15"/>
        <v>0</v>
      </c>
      <c r="N335">
        <f t="shared" si="16"/>
        <v>0</v>
      </c>
      <c r="O335" t="str">
        <f t="shared" si="17"/>
        <v/>
      </c>
      <c r="P335" t="str">
        <f>IF(Sheet1__29[[#This Row],[Age]]&lt;=30, "Youth", IF(Sheet1__29[[#This Row],[Age]]&lt;=45, "Adult", "Senior"))</f>
        <v>Youth</v>
      </c>
    </row>
    <row r="336" spans="1:16" x14ac:dyDescent="0.3">
      <c r="A336" t="s">
        <v>93</v>
      </c>
      <c r="B336" t="s">
        <v>94</v>
      </c>
      <c r="C336">
        <v>31</v>
      </c>
      <c r="D336" t="s">
        <v>28</v>
      </c>
      <c r="E336" t="s">
        <v>32</v>
      </c>
      <c r="F336">
        <v>45667</v>
      </c>
      <c r="G336">
        <v>45745</v>
      </c>
      <c r="H336">
        <v>2500</v>
      </c>
      <c r="I336">
        <v>23</v>
      </c>
      <c r="J336" t="s">
        <v>43</v>
      </c>
      <c r="K336" t="s">
        <v>95</v>
      </c>
      <c r="L336" t="str">
        <f t="shared" si="14"/>
        <v>Yes</v>
      </c>
      <c r="M336">
        <f t="shared" si="15"/>
        <v>2</v>
      </c>
      <c r="N336">
        <f t="shared" si="16"/>
        <v>5000</v>
      </c>
      <c r="O336" t="str">
        <f t="shared" si="17"/>
        <v/>
      </c>
      <c r="P336" t="str">
        <f>IF(Sheet1__29[[#This Row],[Age]]&lt;=30, "Youth", IF(Sheet1__29[[#This Row],[Age]]&lt;=45, "Adult", "Senior"))</f>
        <v>Adult</v>
      </c>
    </row>
    <row r="337" spans="1:16" x14ac:dyDescent="0.3">
      <c r="A337" t="s">
        <v>96</v>
      </c>
      <c r="B337" t="s">
        <v>97</v>
      </c>
      <c r="C337">
        <v>52</v>
      </c>
      <c r="D337" t="s">
        <v>28</v>
      </c>
      <c r="E337" t="s">
        <v>14</v>
      </c>
      <c r="F337">
        <v>45088</v>
      </c>
      <c r="G337">
        <v>45656</v>
      </c>
      <c r="H337">
        <v>800</v>
      </c>
      <c r="I337">
        <v>9</v>
      </c>
      <c r="J337" t="s">
        <v>68</v>
      </c>
      <c r="K337" t="s">
        <v>98</v>
      </c>
      <c r="L337" t="str">
        <f t="shared" si="14"/>
        <v>Yes</v>
      </c>
      <c r="M337">
        <f t="shared" si="15"/>
        <v>18</v>
      </c>
      <c r="N337">
        <f t="shared" si="16"/>
        <v>14400</v>
      </c>
      <c r="O337" t="str">
        <f t="shared" si="17"/>
        <v/>
      </c>
      <c r="P337" t="str">
        <f>IF(Sheet1__29[[#This Row],[Age]]&lt;=30, "Youth", IF(Sheet1__29[[#This Row],[Age]]&lt;=45, "Adult", "Senior"))</f>
        <v>Senior</v>
      </c>
    </row>
    <row r="338" spans="1:16" x14ac:dyDescent="0.3">
      <c r="A338" t="s">
        <v>99</v>
      </c>
      <c r="B338" t="s">
        <v>100</v>
      </c>
      <c r="C338">
        <v>20</v>
      </c>
      <c r="D338" t="s">
        <v>13</v>
      </c>
      <c r="E338" t="s">
        <v>23</v>
      </c>
      <c r="F338">
        <v>45391</v>
      </c>
      <c r="G338">
        <v>45604</v>
      </c>
      <c r="H338">
        <v>1200</v>
      </c>
      <c r="I338">
        <v>2</v>
      </c>
      <c r="J338" t="s">
        <v>36</v>
      </c>
      <c r="L338" t="str">
        <f t="shared" si="14"/>
        <v>No</v>
      </c>
      <c r="M338">
        <f t="shared" si="15"/>
        <v>7</v>
      </c>
      <c r="N338">
        <f t="shared" si="16"/>
        <v>8400</v>
      </c>
      <c r="O338" t="str">
        <f t="shared" si="17"/>
        <v>Low Engagement</v>
      </c>
      <c r="P338" t="str">
        <f>IF(Sheet1__29[[#This Row],[Age]]&lt;=30, "Youth", IF(Sheet1__29[[#This Row],[Age]]&lt;=45, "Adult", "Senior"))</f>
        <v>Youth</v>
      </c>
    </row>
    <row r="339" spans="1:16" x14ac:dyDescent="0.3">
      <c r="A339" t="s">
        <v>101</v>
      </c>
      <c r="B339" t="s">
        <v>102</v>
      </c>
      <c r="C339">
        <v>22</v>
      </c>
      <c r="D339" t="s">
        <v>13</v>
      </c>
      <c r="E339" t="s">
        <v>14</v>
      </c>
      <c r="F339">
        <v>45699</v>
      </c>
      <c r="G339">
        <v>45740</v>
      </c>
      <c r="H339">
        <v>800</v>
      </c>
      <c r="I339">
        <v>30</v>
      </c>
      <c r="J339" t="s">
        <v>36</v>
      </c>
      <c r="L339" t="str">
        <f t="shared" si="14"/>
        <v>No</v>
      </c>
      <c r="M339">
        <f t="shared" si="15"/>
        <v>1</v>
      </c>
      <c r="N339">
        <f t="shared" si="16"/>
        <v>800</v>
      </c>
      <c r="O339" t="str">
        <f t="shared" si="17"/>
        <v/>
      </c>
      <c r="P339" t="str">
        <f>IF(Sheet1__29[[#This Row],[Age]]&lt;=30, "Youth", IF(Sheet1__29[[#This Row],[Age]]&lt;=45, "Adult", "Senior"))</f>
        <v>Youth</v>
      </c>
    </row>
    <row r="340" spans="1:16" x14ac:dyDescent="0.3">
      <c r="A340" t="s">
        <v>103</v>
      </c>
      <c r="B340" t="s">
        <v>104</v>
      </c>
      <c r="C340">
        <v>23</v>
      </c>
      <c r="D340" t="s">
        <v>13</v>
      </c>
      <c r="E340" t="s">
        <v>42</v>
      </c>
      <c r="F340">
        <v>45588</v>
      </c>
      <c r="G340">
        <v>45721</v>
      </c>
      <c r="H340">
        <v>1800</v>
      </c>
      <c r="I340">
        <v>23</v>
      </c>
      <c r="J340" t="s">
        <v>19</v>
      </c>
      <c r="K340" t="s">
        <v>105</v>
      </c>
      <c r="L340" t="str">
        <f t="shared" si="14"/>
        <v>Yes</v>
      </c>
      <c r="M340">
        <f t="shared" si="15"/>
        <v>4</v>
      </c>
      <c r="N340">
        <f t="shared" si="16"/>
        <v>7200</v>
      </c>
      <c r="O340" t="str">
        <f t="shared" si="17"/>
        <v/>
      </c>
      <c r="P340" t="str">
        <f>IF(Sheet1__29[[#This Row],[Age]]&lt;=30, "Youth", IF(Sheet1__29[[#This Row],[Age]]&lt;=45, "Adult", "Senior"))</f>
        <v>Youth</v>
      </c>
    </row>
    <row r="341" spans="1:16" x14ac:dyDescent="0.3">
      <c r="A341" t="s">
        <v>106</v>
      </c>
      <c r="B341" t="s">
        <v>107</v>
      </c>
      <c r="C341">
        <v>27</v>
      </c>
      <c r="D341" t="s">
        <v>28</v>
      </c>
      <c r="E341" t="s">
        <v>23</v>
      </c>
      <c r="F341">
        <v>45312</v>
      </c>
      <c r="G341">
        <v>45652</v>
      </c>
      <c r="H341">
        <v>1200</v>
      </c>
      <c r="I341">
        <v>27</v>
      </c>
      <c r="J341" t="s">
        <v>19</v>
      </c>
      <c r="L341" t="str">
        <f t="shared" si="14"/>
        <v>No</v>
      </c>
      <c r="M341">
        <f t="shared" si="15"/>
        <v>11</v>
      </c>
      <c r="N341">
        <f t="shared" si="16"/>
        <v>13200</v>
      </c>
      <c r="O341" t="str">
        <f t="shared" si="17"/>
        <v/>
      </c>
      <c r="P341" t="str">
        <f>IF(Sheet1__29[[#This Row],[Age]]&lt;=30, "Youth", IF(Sheet1__29[[#This Row],[Age]]&lt;=45, "Adult", "Senior"))</f>
        <v>Youth</v>
      </c>
    </row>
    <row r="346" spans="1:16" x14ac:dyDescent="0.3">
      <c r="A346" s="6" t="s">
        <v>134</v>
      </c>
      <c r="B346" s="6" t="s">
        <v>3</v>
      </c>
      <c r="F346" s="6" t="s">
        <v>134</v>
      </c>
      <c r="G346" s="6" t="s">
        <v>139</v>
      </c>
    </row>
    <row r="347" spans="1:16" x14ac:dyDescent="0.3">
      <c r="A347" s="6" t="s">
        <v>9</v>
      </c>
      <c r="B347" t="s">
        <v>28</v>
      </c>
      <c r="C347" t="s">
        <v>13</v>
      </c>
      <c r="D347" t="s">
        <v>116</v>
      </c>
      <c r="F347" s="6" t="s">
        <v>4</v>
      </c>
      <c r="G347" t="s">
        <v>136</v>
      </c>
      <c r="H347" t="s">
        <v>137</v>
      </c>
      <c r="I347" t="s">
        <v>138</v>
      </c>
      <c r="J347" t="s">
        <v>116</v>
      </c>
    </row>
    <row r="348" spans="1:16" x14ac:dyDescent="0.3">
      <c r="A348" s="7" t="s">
        <v>15</v>
      </c>
      <c r="B348">
        <v>3</v>
      </c>
      <c r="C348">
        <v>2</v>
      </c>
      <c r="D348">
        <v>5</v>
      </c>
      <c r="F348" s="7" t="s">
        <v>14</v>
      </c>
      <c r="G348">
        <v>4</v>
      </c>
      <c r="H348">
        <v>2</v>
      </c>
      <c r="I348">
        <v>3</v>
      </c>
      <c r="J348">
        <v>9</v>
      </c>
    </row>
    <row r="349" spans="1:16" x14ac:dyDescent="0.3">
      <c r="A349" s="7" t="s">
        <v>68</v>
      </c>
      <c r="B349">
        <v>3</v>
      </c>
      <c r="C349">
        <v>1</v>
      </c>
      <c r="D349">
        <v>4</v>
      </c>
      <c r="F349" s="7" t="s">
        <v>32</v>
      </c>
      <c r="G349">
        <v>2</v>
      </c>
      <c r="H349">
        <v>1</v>
      </c>
      <c r="I349">
        <v>4</v>
      </c>
      <c r="J349">
        <v>7</v>
      </c>
    </row>
    <row r="350" spans="1:16" x14ac:dyDescent="0.3">
      <c r="A350" s="7" t="s">
        <v>24</v>
      </c>
      <c r="B350">
        <v>3</v>
      </c>
      <c r="C350">
        <v>2</v>
      </c>
      <c r="D350">
        <v>5</v>
      </c>
      <c r="F350" s="7" t="s">
        <v>42</v>
      </c>
      <c r="G350">
        <v>1</v>
      </c>
      <c r="H350">
        <v>4</v>
      </c>
      <c r="I350">
        <v>2</v>
      </c>
      <c r="J350">
        <v>7</v>
      </c>
    </row>
    <row r="351" spans="1:16" x14ac:dyDescent="0.3">
      <c r="A351" s="7" t="s">
        <v>43</v>
      </c>
      <c r="B351">
        <v>2</v>
      </c>
      <c r="C351">
        <v>4</v>
      </c>
      <c r="D351">
        <v>6</v>
      </c>
      <c r="F351" s="7" t="s">
        <v>23</v>
      </c>
      <c r="G351">
        <v>6</v>
      </c>
      <c r="H351">
        <v>2</v>
      </c>
      <c r="I351">
        <v>4</v>
      </c>
      <c r="J351">
        <v>12</v>
      </c>
    </row>
    <row r="352" spans="1:16" x14ac:dyDescent="0.3">
      <c r="A352" s="7" t="s">
        <v>36</v>
      </c>
      <c r="B352">
        <v>2</v>
      </c>
      <c r="C352">
        <v>8</v>
      </c>
      <c r="D352">
        <v>10</v>
      </c>
      <c r="F352" s="7" t="s">
        <v>116</v>
      </c>
      <c r="G352">
        <v>13</v>
      </c>
      <c r="H352">
        <v>9</v>
      </c>
      <c r="I352">
        <v>13</v>
      </c>
      <c r="J352">
        <v>35</v>
      </c>
    </row>
    <row r="353" spans="1:9" x14ac:dyDescent="0.3">
      <c r="A353" s="7" t="s">
        <v>19</v>
      </c>
      <c r="B353">
        <v>2</v>
      </c>
      <c r="C353">
        <v>3</v>
      </c>
      <c r="D353">
        <v>5</v>
      </c>
    </row>
    <row r="354" spans="1:9" x14ac:dyDescent="0.3">
      <c r="A354" s="7" t="s">
        <v>116</v>
      </c>
      <c r="B354">
        <v>15</v>
      </c>
      <c r="C354">
        <v>20</v>
      </c>
      <c r="D354">
        <v>35</v>
      </c>
    </row>
    <row r="356" spans="1:9" x14ac:dyDescent="0.3">
      <c r="F356" s="24" t="s">
        <v>141</v>
      </c>
      <c r="G356" s="25"/>
      <c r="H356" s="25"/>
      <c r="I356" s="25"/>
    </row>
    <row r="357" spans="1:9" x14ac:dyDescent="0.3">
      <c r="A357" s="24" t="s">
        <v>140</v>
      </c>
      <c r="B357" s="25"/>
      <c r="C357" s="25"/>
      <c r="F357" s="25"/>
      <c r="G357" s="25"/>
      <c r="H357" s="25"/>
      <c r="I357" s="25"/>
    </row>
    <row r="358" spans="1:9" x14ac:dyDescent="0.3">
      <c r="A358" s="25"/>
      <c r="B358" s="25"/>
      <c r="C358" s="25"/>
      <c r="F358" s="25"/>
      <c r="G358" s="25"/>
      <c r="H358" s="25"/>
      <c r="I358" s="25"/>
    </row>
    <row r="359" spans="1:9" x14ac:dyDescent="0.3">
      <c r="A359" s="25"/>
      <c r="B359" s="25"/>
      <c r="C359" s="25"/>
      <c r="F359" s="25"/>
      <c r="G359" s="25"/>
      <c r="H359" s="25"/>
      <c r="I359" s="25"/>
    </row>
    <row r="360" spans="1:9" x14ac:dyDescent="0.3">
      <c r="A360" s="25"/>
      <c r="B360" s="25"/>
      <c r="C360" s="25"/>
    </row>
  </sheetData>
  <mergeCells count="15">
    <mergeCell ref="D274:L299"/>
    <mergeCell ref="D304:XFD304"/>
    <mergeCell ref="A357:C360"/>
    <mergeCell ref="F356:I359"/>
    <mergeCell ref="D185:XFD185"/>
    <mergeCell ref="C225:H230"/>
    <mergeCell ref="D234:XFD234"/>
    <mergeCell ref="N236:O237"/>
    <mergeCell ref="A236:C237"/>
    <mergeCell ref="D41:XFD41"/>
    <mergeCell ref="D82:XFD82"/>
    <mergeCell ref="D124:I125"/>
    <mergeCell ref="D129:XFD129"/>
    <mergeCell ref="B179:C180"/>
    <mergeCell ref="F180:G181"/>
  </mergeCells>
  <conditionalFormatting sqref="A2:N36">
    <cfRule type="expression" dxfId="59" priority="3">
      <formula>AND($I2&lt;8, $M2&gt;=6)</formula>
    </cfRule>
  </conditionalFormatting>
  <conditionalFormatting sqref="A188:N222">
    <cfRule type="expression" dxfId="58" priority="2">
      <formula>AND($I188&lt;8, $M188&gt;=6)</formula>
    </cfRule>
  </conditionalFormatting>
  <conditionalFormatting sqref="A307:N341">
    <cfRule type="expression" dxfId="57" priority="1">
      <formula>AND($I307&lt;8, $M307&gt;=6)</formula>
    </cfRule>
  </conditionalFormatting>
  <pageMargins left="0.7" right="0.7" top="0.75" bottom="0.75" header="0.3" footer="0.3"/>
  <drawing r:id="rId8"/>
  <tableParts count="5">
    <tablePart r:id="rId9"/>
    <tablePart r:id="rId10"/>
    <tablePart r:id="rId11"/>
    <tablePart r:id="rId12"/>
    <tablePart r:id="rId13"/>
  </tableParts>
  <extLst>
    <ext xmlns:x14="http://schemas.microsoft.com/office/spreadsheetml/2009/9/main" uri="{A8765BA9-456A-4dab-B4F3-ACF838C121DE}">
      <x14:slicerList>
        <x14:slicer r:id="rId1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o E A A B Q S w M E F A A C A A g A C 1 y k W t q P p w u l A A A A 9 g A A A B I A H A B D b 2 5 m a W c v U G F j a 2 F n Z S 5 4 b W w g o h g A K K A U A A A A A A A A A A A A A A A A A A A A A A A A A A A A h Y 9 N C s I w G E S v U r J v / h S R 8 j V d u B K s C I K 4 D T G 2 w T a V J j W 9 m w u P 5 B W s a N W d y 3 n z F j P 3 6 w 2 y v q 6 i i 2 6 d a W y K G K Y o 0 l Y 1 B 2 O L F H X + G M 9 R J m A j 1 U k W O h p k 6 5 L e H V J U e n 9 O C A k h 4 D D B T V s Q T i k j + 3 y 1 V a W u J f r I 5 r 8 c G + u 8 t E o j A b v X G M E x m z I 8 o x x T I C O E 3 N i v w I e 9 z / Y H w q K r f N d q o W 2 8 X A M Z I 5 D 3 B / E A U E s D B B Q A A g A I A A t c p 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L X K R a A 1 m B S q M B A A A k E A A A E w A c A E Z v c m 1 1 b G F z L 1 N l Y 3 R p b 2 4 x L m 0 g o h g A K K A U A A A A A A A A A A A A A A A A A A A A A A A A A A A A 7 Z J P a + M w E M X v g X w H o V 5 s M I F u u z 1 0 y S F 1 k 2 1 Y W k q d p Y c k C M W a 1 q a y V K R J m x D y 3 T t O T P 9 s s v c G 5 I v Q P P n N 0 + j n I c f S G p Z t 1 + N f 7 V a 7 5 Q v p Q L G s A M B j 1 m U a s N 1 i 9 G V 2 7 n K g S n + R g + 7 c W / c 0 s / Y p G p Q a O q k 1 C A Z 9 x N P z y V 8 P z k 9 6 a f 9 u c m l f j b Z S 0 V a 9 S J O D E o M S D X g v r q G a 0 T k x N K q U n Y X 2 C x 4 n z M y 1 T h i 6 O c R J 0 3 e T R G w W 6 r 6 N s R o P E a o u 3 4 o 8 + V M a 1 e z 4 d D 2 + l C i n z f 9 H / N b Z y i J d 6 g q k o p a c b E Z y R r E b p a l H n 1 s l b N y o P a 2 z X G r p f L f O N Y 3 f j d N C m k f y H S 2 f 4 c N 0 5 K T x D 9 Z V q d X z y t S i j / a k S F Y r v j 1 C F 2 B I x x j C A t c J W / E B j U H c y A p 2 l N 5 j X R s a P D v t 1 N a b 4 m 8 w Z L l z t h l x U T 6 L T c R / 9 Q y l Q 0 H D 2 m P Z N + o / y j W 9 d a G X Y g B 7 x B 4 S B 6 p + 6 V 0 t L X G 5 k + E O H s A R c e L i q 7 a O 2 6 3 S 7 J 3 0 Z 0 6 P G g R Y 9 C P m A d e A 6 6 H g e h J w D b g e D q 6 n A d e A 6 + H g + j P g G n A 9 H F z P A q 4 B 1 2 + J 6 x t Q S w E C L Q A U A A I A C A A L X K R a 2 o + n C 6 U A A A D 2 A A A A E g A A A A A A A A A A A A A A A A A A A A A A Q 2 9 u Z m l n L 1 B h Y 2 t h Z 2 U u e G 1 s U E s B A i 0 A F A A C A A g A C 1 y k W g / K 6 a u k A A A A 6 Q A A A B M A A A A A A A A A A A A A A A A A 8 Q A A A F t D b 2 5 0 Z W 5 0 X 1 R 5 c G V z X S 5 4 b W x Q S w E C L Q A U A A I A C A A L X K R a A 1 m B S q M B A A A k E A A A E w A A A A A A A A A A A A A A A A D i A Q A A R m 9 y b X V s Y X M v U 2 V j d G l v b j E u b V B L B Q Y A A A A A A w A D A M I A A A D S 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V A A A A A A A A I 9 U 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a G V l d D E 8 L 0 l 0 Z W 1 Q Y X R o P j w v S X R l b U x v Y 2 F 0 a W 9 u P j x T d G F i b G V F b n R y a W V z P j x F b n R y e S B U e X B l P S J J c 1 B y a X Z h d G U i I F Z h b H V l P S J s M C I g L z 4 8 R W 5 0 c n k g V H l w Z T 0 i U X V l c n l J R C I g V m F s d W U 9 I n M y Y W R h M m E 1 Y y 0 4 Z j N l L T Q 4 Z j E t O T Q 2 N C 0 5 N j Q 5 Y W R i Z G E 1 O D I i I C 8 + P E V u d H J 5 I F R 5 c G U 9 I k Z p b G x D b 2 x 1 b W 5 U e X B l c y I g V m F s d W U 9 I n N C Z 1 l E Q m d Z R E F 3 T U R C Z 1 k 9 I i A v P j x F b n R y e S B U e X B l P S J G a W x s T G F z d F V w Z G F 0 Z W Q i I F Z h b H V l P S J k M j A y N S 0 w N S 0 w N F Q w M z o 1 M T o 1 N i 4 5 O T A 5 N z I 3 W i 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F c n J v c k N v d W 5 0 I i B W Y W x 1 Z T 0 i b D A i I C 8 + P E V u d H J 5 I F R 5 c G U 9 I k F k Z G V k V G 9 E Y X R h T W 9 k Z W w i I F Z h b H V l P S J s M C I g L z 4 8 R W 5 0 c n k g V H l w Z T 0 i R m l s b G V k Q 2 9 t c G x l d G V S Z X N 1 b H R U b 1 d v c m t z a G V l d C I g V m F s d W U 9 I m w x I i A v P j x F b n R y e S B U e X B l P S J G a W x s R X J y b 3 J D b 2 R l I i B W Y W x 1 Z T 0 i c 1 V u a 2 5 v d 2 4 i I C 8 + P E V u d H J 5 I F R 5 c G U 9 I k Z p b G x D b 3 V u d C I g V m F s d W U 9 I m w 5 O T k i I C 8 + P E V u d H J 5 I F R 5 c G U 9 I k Z p b G x U b 0 R h d G F N b 2 R l b E V u Y W J s Z W Q i I F Z h b H V l P S J s M C I g L z 4 8 R W 5 0 c n k g V H l w Z T 0 i R m l s b E 9 i a m V j d F R 5 c G U i I F Z h b H V l P S J z Q 2 9 u b m V j d G l v b k 9 u b H k i I C 8 + P E V u d H J 5 I F R 5 c G U 9 I k Z p b G x F b m F i b G V k I i B W Y W x 1 Z T 0 i b D A i I C 8 + P E V u d H J 5 I F R 5 c G U 9 I k Z p b G x D b 2 x 1 b W 5 O Y W 1 l c y I g V m F s d W U 9 I n N b J n F 1 b 3 Q 7 Q 2 9 s d W 1 u M S Z x d W 9 0 O y w m c X V v d D t G d W x s X 0 5 h b W U m c X V v d D s s J n F 1 b 3 Q 7 Q W d l J n F 1 b 3 Q 7 L C Z x d W 9 0 O 0 d l b m R l c i Z x d W 9 0 O y w m c X V v d D t N Z W 1 i Z X J z a G l w X 1 R 5 c G U m c X V v d D s s J n F 1 b 3 Q 7 U 3 R h c n R f R G F 0 Z S Z x d W 9 0 O y w m c X V v d D t F b m R f R G F 0 Z S Z x d W 9 0 O y w m c X V v d D t N b 2 5 0 a G x 5 X 0 Z l Z S Z x d W 9 0 O y w m c X V v d D t B d H R l b m R h b m N l J n F 1 b 3 Q 7 L C Z x d W 9 0 O 0 N p d H k m c X V v d D s s J n F 1 b 3 Q 7 U m V m Z X J y Z W R f Q n k 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2 h l Z X Q x L 0 F 1 d G 9 S Z W 1 v d m V k Q 2 9 s d W 1 u c z E u e 0 N v b H V t b j E s M H 0 m c X V v d D s s J n F 1 b 3 Q 7 U 2 V j d G l v b j E v U 2 h l Z X Q x L 0 F 1 d G 9 S Z W 1 v d m V k Q 2 9 s d W 1 u c z E u e 0 Z 1 b G x f T m F t Z S w x f S Z x d W 9 0 O y w m c X V v d D t T Z W N 0 a W 9 u M S 9 T a G V l d D E v Q X V 0 b 1 J l b W 9 2 Z W R D b 2 x 1 b W 5 z M S 5 7 Q W d l L D J 9 J n F 1 b 3 Q 7 L C Z x d W 9 0 O 1 N l Y 3 R p b 2 4 x L 1 N o Z W V 0 M S 9 B d X R v U m V t b 3 Z l Z E N v b H V t b n M x L n t H Z W 5 k Z X I s M 3 0 m c X V v d D s s J n F 1 b 3 Q 7 U 2 V j d G l v b j E v U 2 h l Z X Q x L 0 F 1 d G 9 S Z W 1 v d m V k Q 2 9 s d W 1 u c z E u e 0 1 l b W J l c n N o a X B f V H l w Z S w 0 f S Z x d W 9 0 O y w m c X V v d D t T Z W N 0 a W 9 u M S 9 T a G V l d D E v Q X V 0 b 1 J l b W 9 2 Z W R D b 2 x 1 b W 5 z M S 5 7 U 3 R h c n R f R G F 0 Z S w 1 f S Z x d W 9 0 O y w m c X V v d D t T Z W N 0 a W 9 u M S 9 T a G V l d D E v Q X V 0 b 1 J l b W 9 2 Z W R D b 2 x 1 b W 5 z M S 5 7 R W 5 k X 0 R h d G U s N n 0 m c X V v d D s s J n F 1 b 3 Q 7 U 2 V j d G l v b j E v U 2 h l Z X Q x L 0 F 1 d G 9 S Z W 1 v d m V k Q 2 9 s d W 1 u c z E u e 0 1 v b n R o b H l f R m V l L D d 9 J n F 1 b 3 Q 7 L C Z x d W 9 0 O 1 N l Y 3 R p b 2 4 x L 1 N o Z W V 0 M S 9 B d X R v U m V t b 3 Z l Z E N v b H V t b n M x L n t B d H R l b m R h b m N l L D h 9 J n F 1 b 3 Q 7 L C Z x d W 9 0 O 1 N l Y 3 R p b 2 4 x L 1 N o Z W V 0 M S 9 B d X R v U m V t b 3 Z l Z E N v b H V t b n M x L n t D a X R 5 L D l 9 J n F 1 b 3 Q 7 L C Z x d W 9 0 O 1 N l Y 3 R p b 2 4 x L 1 N o Z W V 0 M S 9 B d X R v U m V t b 3 Z l Z E N v b H V t b n M x L n t S Z W Z l c n J l Z F 9 C e S w x M H 0 m c X V v d D t d L C Z x d W 9 0 O 0 N v b H V t b k N v d W 5 0 J n F 1 b 3 Q 7 O j E x L C Z x d W 9 0 O 0 t l e U N v b H V t b k 5 h b W V z J n F 1 b 3 Q 7 O l t d L C Z x d W 9 0 O 0 N v b H V t b k l k Z W 5 0 a X R p Z X M m c X V v d D s 6 W y Z x d W 9 0 O 1 N l Y 3 R p b 2 4 x L 1 N o Z W V 0 M S 9 B d X R v U m V t b 3 Z l Z E N v b H V t b n M x L n t D b 2 x 1 b W 4 x L D B 9 J n F 1 b 3 Q 7 L C Z x d W 9 0 O 1 N l Y 3 R p b 2 4 x L 1 N o Z W V 0 M S 9 B d X R v U m V t b 3 Z l Z E N v b H V t b n M x L n t G d W x s X 0 5 h b W U s M X 0 m c X V v d D s s J n F 1 b 3 Q 7 U 2 V j d G l v b j E v U 2 h l Z X Q x L 0 F 1 d G 9 S Z W 1 v d m V k Q 2 9 s d W 1 u c z E u e 0 F n Z S w y f S Z x d W 9 0 O y w m c X V v d D t T Z W N 0 a W 9 u M S 9 T a G V l d D E v Q X V 0 b 1 J l b W 9 2 Z W R D b 2 x 1 b W 5 z M S 5 7 R 2 V u Z G V y L D N 9 J n F 1 b 3 Q 7 L C Z x d W 9 0 O 1 N l Y 3 R p b 2 4 x L 1 N o Z W V 0 M S 9 B d X R v U m V t b 3 Z l Z E N v b H V t b n M x L n t N Z W 1 i Z X J z a G l w X 1 R 5 c G U s N H 0 m c X V v d D s s J n F 1 b 3 Q 7 U 2 V j d G l v b j E v U 2 h l Z X Q x L 0 F 1 d G 9 S Z W 1 v d m V k Q 2 9 s d W 1 u c z E u e 1 N 0 Y X J 0 X 0 R h d G U s N X 0 m c X V v d D s s J n F 1 b 3 Q 7 U 2 V j d G l v b j E v U 2 h l Z X Q x L 0 F 1 d G 9 S Z W 1 v d m V k Q 2 9 s d W 1 u c z E u e 0 V u Z F 9 E Y X R l L D Z 9 J n F 1 b 3 Q 7 L C Z x d W 9 0 O 1 N l Y 3 R p b 2 4 x L 1 N o Z W V 0 M S 9 B d X R v U m V t b 3 Z l Z E N v b H V t b n M x L n t N b 2 5 0 a G x 5 X 0 Z l Z S w 3 f S Z x d W 9 0 O y w m c X V v d D t T Z W N 0 a W 9 u M S 9 T a G V l d D E v Q X V 0 b 1 J l b W 9 2 Z W R D b 2 x 1 b W 5 z M S 5 7 Q X R 0 Z W 5 k Y W 5 j Z S w 4 f S Z x d W 9 0 O y w m c X V v d D t T Z W N 0 a W 9 u M S 9 T a G V l d D E v Q X V 0 b 1 J l b W 9 2 Z W R D b 2 x 1 b W 5 z M S 5 7 Q 2 l 0 e S w 5 f S Z x d W 9 0 O y w m c X V v d D t T Z W N 0 a W 9 u M S 9 T a G V l d D E v Q X V 0 b 1 J l b W 9 2 Z W R D b 2 x 1 b W 5 z M S 5 7 U m V m Z X J y Z W R f Q n k s M T B 9 J n F 1 b 3 Q 7 X S w m c X V v d D t S Z W x h d G l v b n N o a X B J b m Z v J n F 1 b 3 Q 7 O l t d f S I g L z 4 8 L 1 N 0 Y W J s Z U V u d H J p Z X M + P C 9 J d G V t P j x J d G V t P j x J d G V t T G 9 j Y X R p b 2 4 + P E l 0 Z W 1 U e X B l P k Z v c m 1 1 b G E 8 L 0 l 0 Z W 1 U e X B l P j x J d G V t U G F 0 a D 5 T Z W N 0 a W 9 u M S 9 T a G V l d D E v U 2 9 1 c m N l P C 9 J d G V t U G F 0 a D 4 8 L 0 l 0 Z W 1 M b 2 N h d G l v b j 4 8 U 3 R h Y m x l R W 5 0 c m l l c y A v P j w v S X R l b T 4 8 S X R l b T 4 8 S X R l b U x v Y 2 F 0 a W 9 u P j x J d G V t V H l w Z T 5 G b 3 J t d W x h P C 9 J d G V t V H l w Z T 4 8 S X R l b V B h d G g + U 2 V j d G l v b j E v U 2 h l Z X Q x L 1 N o Z W V 0 M V 9 T a G V l d D w v S X R l b V B h d G g + P C 9 J d G V t T G 9 j Y X R p b 2 4 + P F N 0 Y W J s Z U V u d H J p Z X M g L z 4 8 L 0 l 0 Z W 0 + P E l 0 Z W 0 + P E l 0 Z W 1 M b 2 N h d G l v b j 4 8 S X R l b V R 5 c G U + R m 9 y b X V s Y T w v S X R l b V R 5 c G U + P E l 0 Z W 1 Q Y X R o P l N l Y 3 R p b 2 4 x L 1 N o Z W V 0 M S 9 Q c m 9 t b 3 R l Z C U y M E h l Y W R l c n M 8 L 0 l 0 Z W 1 Q Y X R o P j w v S X R l b U x v Y 2 F 0 a W 9 u P j x T d G F i b G V F b n R y a W V z I C 8 + P C 9 J d G V t P j x J d G V t P j x J d G V t T G 9 j Y X R p b 2 4 + P E l 0 Z W 1 U e X B l P k Z v c m 1 1 b G E 8 L 0 l 0 Z W 1 U e X B l P j x J d G V t U G F 0 a D 5 T Z W N 0 a W 9 u M S 9 T a G V l d D E v Q 2 h h b m d l Z C U y M F R 5 c G U 8 L 0 l 0 Z W 1 Q Y X R o P j w v S X R l b U x v Y 2 F 0 a W 9 u P j x T d G F i b G V F b n R y a W V z I C 8 + P C 9 J d G V t P j x J d G V t P j x J d G V t T G 9 j Y X R p b 2 4 + P E l 0 Z W 1 U e X B l P k Z v c m 1 1 b G E 8 L 0 l 0 Z W 1 U e X B l P j x J d G V t U G F 0 a D 5 T Z W N 0 a W 9 u M S 9 T a G V l d D E l M j A o M i k 8 L 0 l 0 Z W 1 Q Y X R o P j w v S X R l b U x v Y 2 F 0 a W 9 u P j x T d G F i b G V F b n R y a W V z P j x F b n R y e S B U e X B l P S J J c 1 B y a X Z h d G U i I F Z h b H V l P S J s M C I g L z 4 8 R W 5 0 c n k g V H l w Z T 0 i U X V l c n l J R C I g V m F s d W U 9 I n M x M W U 4 N D Z i M S 0 0 M T Y 4 L T Q 0 M G I t Y m E 4 N i 1 k M j I z O D g 1 N j I 5 M j c 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U 2 h l Z X Q x X 1 8 y I i A v P j x F b n R y e S B U e X B l P S J G a W x s Z W R D b 2 1 w b G V 0 Z V J l c 3 V s d F R v V 2 9 y a 3 N o Z W V 0 I i B W Y W x 1 Z T 0 i b D E i I C 8 + P E V u d H J 5 I F R 5 c G U 9 I k F k Z G V k V G 9 E Y X R h T W 9 k Z W w i I F Z h b H V l P S J s M C I g L z 4 8 R W 5 0 c n k g V H l w Z T 0 i R m l s b E N v d W 5 0 I i B W Y W x 1 Z T 0 i b D k 5 O S I g L z 4 8 R W 5 0 c n k g V H l w Z T 0 i R m l s b E V y c m 9 y Q 2 9 k Z S I g V m F s d W U 9 I n N V b m t u b 3 d u I i A v P j x F b n R y e S B U e X B l P S J G a W x s R X J y b 3 J D b 3 V u d C I g V m F s d W U 9 I m w w I i A v P j x F b n R y e S B U e X B l P S J G a W x s T G F z d F V w Z G F 0 Z W Q i I F Z h b H V l P S J k M j A y N S 0 w N S 0 w N F Q w M z o 1 N z o z N i 4 1 M z A 1 M D M x W i I g L z 4 8 R W 5 0 c n k g V H l w Z T 0 i R m l s b E N v b H V t b l R 5 c G V z I i B W Y W x 1 Z T 0 i c 0 J n W U R C Z 1 l E Q X d N R E J n W T 0 i I C 8 + P E V u d H J 5 I F R 5 c G U 9 I k Z p b G x D b 2 x 1 b W 5 O Y W 1 l c y I g V m F s d W U 9 I n N b J n F 1 b 3 Q 7 Q 2 9 s d W 1 u M S Z x d W 9 0 O y w m c X V v d D t G d W x s X 0 5 h b W U m c X V v d D s s J n F 1 b 3 Q 7 Q W d l J n F 1 b 3 Q 7 L C Z x d W 9 0 O 0 d l b m R l c i Z x d W 9 0 O y w m c X V v d D t N Z W 1 i Z X J z a G l w X 1 R 5 c G U m c X V v d D s s J n F 1 b 3 Q 7 U 3 R h c n R f R G F 0 Z S Z x d W 9 0 O y w m c X V v d D t F b m R f R G F 0 Z S Z x d W 9 0 O y w m c X V v d D t N b 2 5 0 a G x 5 X 0 Z l Z S Z x d W 9 0 O y w m c X V v d D t B d H R l b m R h b m N l J n F 1 b 3 Q 7 L C Z x d W 9 0 O 0 N p d H k m c X V v d D s s J n F 1 b 3 Q 7 U m V m Z X J y Z W R f Q n k 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2 h l Z X Q x I C g y K S 9 B d X R v U m V t b 3 Z l Z E N v b H V t b n M x L n t D b 2 x 1 b W 4 x L D B 9 J n F 1 b 3 Q 7 L C Z x d W 9 0 O 1 N l Y 3 R p b 2 4 x L 1 N o Z W V 0 M S A o M i k v Q X V 0 b 1 J l b W 9 2 Z W R D b 2 x 1 b W 5 z M S 5 7 R n V s b F 9 O Y W 1 l L D F 9 J n F 1 b 3 Q 7 L C Z x d W 9 0 O 1 N l Y 3 R p b 2 4 x L 1 N o Z W V 0 M S A o M i k v Q X V 0 b 1 J l b W 9 2 Z W R D b 2 x 1 b W 5 z M S 5 7 Q W d l L D J 9 J n F 1 b 3 Q 7 L C Z x d W 9 0 O 1 N l Y 3 R p b 2 4 x L 1 N o Z W V 0 M S A o M i k v Q X V 0 b 1 J l b W 9 2 Z W R D b 2 x 1 b W 5 z M S 5 7 R 2 V u Z G V y L D N 9 J n F 1 b 3 Q 7 L C Z x d W 9 0 O 1 N l Y 3 R p b 2 4 x L 1 N o Z W V 0 M S A o M i k v Q X V 0 b 1 J l b W 9 2 Z W R D b 2 x 1 b W 5 z M S 5 7 T W V t Y m V y c 2 h p c F 9 U e X B l L D R 9 J n F 1 b 3 Q 7 L C Z x d W 9 0 O 1 N l Y 3 R p b 2 4 x L 1 N o Z W V 0 M S A o M i k v Q X V 0 b 1 J l b W 9 2 Z W R D b 2 x 1 b W 5 z M S 5 7 U 3 R h c n R f R G F 0 Z S w 1 f S Z x d W 9 0 O y w m c X V v d D t T Z W N 0 a W 9 u M S 9 T a G V l d D E g K D I p L 0 F 1 d G 9 S Z W 1 v d m V k Q 2 9 s d W 1 u c z E u e 0 V u Z F 9 E Y X R l L D Z 9 J n F 1 b 3 Q 7 L C Z x d W 9 0 O 1 N l Y 3 R p b 2 4 x L 1 N o Z W V 0 M S A o M i k v Q X V 0 b 1 J l b W 9 2 Z W R D b 2 x 1 b W 5 z M S 5 7 T W 9 u d G h s e V 9 G Z W U s N 3 0 m c X V v d D s s J n F 1 b 3 Q 7 U 2 V j d G l v b j E v U 2 h l Z X Q x I C g y K S 9 B d X R v U m V t b 3 Z l Z E N v b H V t b n M x L n t B d H R l b m R h b m N l L D h 9 J n F 1 b 3 Q 7 L C Z x d W 9 0 O 1 N l Y 3 R p b 2 4 x L 1 N o Z W V 0 M S A o M i k v Q X V 0 b 1 J l b W 9 2 Z W R D b 2 x 1 b W 5 z M S 5 7 Q 2 l 0 e S w 5 f S Z x d W 9 0 O y w m c X V v d D t T Z W N 0 a W 9 u M S 9 T a G V l d D E g K D I p L 0 F 1 d G 9 S Z W 1 v d m V k Q 2 9 s d W 1 u c z E u e 1 J l Z m V y c m V k X 0 J 5 L D E w f S Z x d W 9 0 O 1 0 s J n F 1 b 3 Q 7 Q 2 9 s d W 1 u Q 2 9 1 b n Q m c X V v d D s 6 M T E s J n F 1 b 3 Q 7 S 2 V 5 Q 2 9 s d W 1 u T m F t Z X M m c X V v d D s 6 W 1 0 s J n F 1 b 3 Q 7 Q 2 9 s d W 1 u S W R l b n R p d G l l c y Z x d W 9 0 O z p b J n F 1 b 3 Q 7 U 2 V j d G l v b j E v U 2 h l Z X Q x I C g y K S 9 B d X R v U m V t b 3 Z l Z E N v b H V t b n M x L n t D b 2 x 1 b W 4 x L D B 9 J n F 1 b 3 Q 7 L C Z x d W 9 0 O 1 N l Y 3 R p b 2 4 x L 1 N o Z W V 0 M S A o M i k v Q X V 0 b 1 J l b W 9 2 Z W R D b 2 x 1 b W 5 z M S 5 7 R n V s b F 9 O Y W 1 l L D F 9 J n F 1 b 3 Q 7 L C Z x d W 9 0 O 1 N l Y 3 R p b 2 4 x L 1 N o Z W V 0 M S A o M i k v Q X V 0 b 1 J l b W 9 2 Z W R D b 2 x 1 b W 5 z M S 5 7 Q W d l L D J 9 J n F 1 b 3 Q 7 L C Z x d W 9 0 O 1 N l Y 3 R p b 2 4 x L 1 N o Z W V 0 M S A o M i k v Q X V 0 b 1 J l b W 9 2 Z W R D b 2 x 1 b W 5 z M S 5 7 R 2 V u Z G V y L D N 9 J n F 1 b 3 Q 7 L C Z x d W 9 0 O 1 N l Y 3 R p b 2 4 x L 1 N o Z W V 0 M S A o M i k v Q X V 0 b 1 J l b W 9 2 Z W R D b 2 x 1 b W 5 z M S 5 7 T W V t Y m V y c 2 h p c F 9 U e X B l L D R 9 J n F 1 b 3 Q 7 L C Z x d W 9 0 O 1 N l Y 3 R p b 2 4 x L 1 N o Z W V 0 M S A o M i k v Q X V 0 b 1 J l b W 9 2 Z W R D b 2 x 1 b W 5 z M S 5 7 U 3 R h c n R f R G F 0 Z S w 1 f S Z x d W 9 0 O y w m c X V v d D t T Z W N 0 a W 9 u M S 9 T a G V l d D E g K D I p L 0 F 1 d G 9 S Z W 1 v d m V k Q 2 9 s d W 1 u c z E u e 0 V u Z F 9 E Y X R l L D Z 9 J n F 1 b 3 Q 7 L C Z x d W 9 0 O 1 N l Y 3 R p b 2 4 x L 1 N o Z W V 0 M S A o M i k v Q X V 0 b 1 J l b W 9 2 Z W R D b 2 x 1 b W 5 z M S 5 7 T W 9 u d G h s e V 9 G Z W U s N 3 0 m c X V v d D s s J n F 1 b 3 Q 7 U 2 V j d G l v b j E v U 2 h l Z X Q x I C g y K S 9 B d X R v U m V t b 3 Z l Z E N v b H V t b n M x L n t B d H R l b m R h b m N l L D h 9 J n F 1 b 3 Q 7 L C Z x d W 9 0 O 1 N l Y 3 R p b 2 4 x L 1 N o Z W V 0 M S A o M i k v Q X V 0 b 1 J l b W 9 2 Z W R D b 2 x 1 b W 5 z M S 5 7 Q 2 l 0 e S w 5 f S Z x d W 9 0 O y w m c X V v d D t T Z W N 0 a W 9 u M S 9 T a G V l d D E g K D I p L 0 F 1 d G 9 S Z W 1 v d m V k Q 2 9 s d W 1 u c z E u e 1 J l Z m V y c m V k X 0 J 5 L D E w f S Z x d W 9 0 O 1 0 s J n F 1 b 3 Q 7 U m V s Y X R p b 2 5 z a G l w S W 5 m b y Z x d W 9 0 O z p b X X 0 i I C 8 + P C 9 T d G F i b G V F b n R y a W V z P j w v S X R l b T 4 8 S X R l b T 4 8 S X R l b U x v Y 2 F 0 a W 9 u P j x J d G V t V H l w Z T 5 G b 3 J t d W x h P C 9 J d G V t V H l w Z T 4 8 S X R l b V B h d G g + U 2 V j d G l v b j E v U 2 h l Z X Q x J T I w K D I p L 1 N v d X J j Z T w v S X R l b V B h d G g + P C 9 J d G V t T G 9 j Y X R p b 2 4 + P F N 0 Y W J s Z U V u d H J p Z X M g L z 4 8 L 0 l 0 Z W 0 + P E l 0 Z W 0 + P E l 0 Z W 1 M b 2 N h d G l v b j 4 8 S X R l b V R 5 c G U + R m 9 y b X V s Y T w v S X R l b V R 5 c G U + P E l 0 Z W 1 Q Y X R o P l N l Y 3 R p b 2 4 x L 1 N o Z W V 0 M S U y M C g y K S 9 T a G V l d D F f U 2 h l Z X Q 8 L 0 l 0 Z W 1 Q Y X R o P j w v S X R l b U x v Y 2 F 0 a W 9 u P j x T d G F i b G V F b n R y a W V z I C 8 + P C 9 J d G V t P j x J d G V t P j x J d G V t T G 9 j Y X R p b 2 4 + P E l 0 Z W 1 U e X B l P k Z v c m 1 1 b G E 8 L 0 l 0 Z W 1 U e X B l P j x J d G V t U G F 0 a D 5 T Z W N 0 a W 9 u M S 9 T a G V l d D E l M j A o M i k v U H J v b W 9 0 Z W Q l M j B I Z W F k Z X J z P C 9 J d G V t U G F 0 a D 4 8 L 0 l 0 Z W 1 M b 2 N h d G l v b j 4 8 U 3 R h Y m x l R W 5 0 c m l l c y A v P j w v S X R l b T 4 8 S X R l b T 4 8 S X R l b U x v Y 2 F 0 a W 9 u P j x J d G V t V H l w Z T 5 G b 3 J t d W x h P C 9 J d G V t V H l w Z T 4 8 S X R l b V B h d G g + U 2 V j d G l v b j E v U 2 h l Z X Q x J T I w K D I p L 0 N o Y W 5 n Z W Q l M j B U e X B l P C 9 J d G V t U G F 0 a D 4 8 L 0 l 0 Z W 1 M b 2 N h d G l v b j 4 8 U 3 R h Y m x l R W 5 0 c m l l c y A v P j w v S X R l b T 4 8 S X R l b T 4 8 S X R l b U x v Y 2 F 0 a W 9 u P j x J d G V t V H l w Z T 5 G b 3 J t d W x h P C 9 J d G V t V H l w Z T 4 8 S X R l b V B h d G g + U 2 V j d G l v b j E v U 2 h l Z X Q x J T I w K D M p P C 9 J d G V t U G F 0 a D 4 8 L 0 l 0 Z W 1 M b 2 N h d G l v b j 4 8 U 3 R h Y m x l R W 5 0 c m l l c z 4 8 R W 5 0 c n k g V H l w Z T 0 i S X N Q c m l 2 Y X R l I i B W Y W x 1 Z T 0 i b D A i I C 8 + P E V u d H J 5 I F R 5 c G U 9 I l F 1 Z X J 5 S U Q i I F Z h b H V l P S J z M W M w N G J h N m M t Z m N h N S 0 0 Y m U 2 L W J i Z G Y t Z T M 1 N z l m O W Y x Z m Q 3 I i A v P j x F b n R y e S B U e X B l P S J G a W x s R W 5 h Y m x l Z C I g V m F s d W U 9 I m w x I i A v P j x F b n R y e S B U e X B l P S J G a W x s T 2 J q Z W N 0 V H l w Z S I g V m F s d W U 9 I n N U Y W J s Z S I g L z 4 8 R W 5 0 c n k g V H l w Z T 0 i R m l s b F R v R G F 0 Y U 1 v Z G V s R W 5 h Y m x l Z C I g V m F s d W U 9 I m w w I i A v P j x F b n R y e S B U e X B l P S J S Z X N 1 b H R U e X B l I i B W Y W x 1 Z T 0 i c 1 R h Y m x l I i A v P j x F b n R y e S B U e X B l P S J C d W Z m Z X J O Z X h 0 U m V m c m V z a C I g V m F s d W U 9 I m w x I i A v P j x F b n R y e S B U e X B l P S J G a W x s V G F y Z 2 V 0 I i B W Y W x 1 Z T 0 i c 1 N o Z W V 0 M V 9 f M j Q 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1 L T A 1 L T A 0 V D A z O j U 3 O j M 2 L j U z M D U w M z F a I i A v P j x F b n R y e S B U e X B l P S J G a W x s Q 2 9 s d W 1 u V H l w Z X M i I F Z h b H V l P S J z Q m d Z R E J n W U R B d 0 1 E Q m d Z P S I g L z 4 8 R W 5 0 c n k g V H l w Z T 0 i R m l s b E N v b H V t b k 5 h b W V z I i B W Y W x 1 Z T 0 i c 1 s m c X V v d D t D b 2 x 1 b W 4 x J n F 1 b 3 Q 7 L C Z x d W 9 0 O 0 Z 1 b G x f T m F t Z S Z x d W 9 0 O y w m c X V v d D t B Z 2 U m c X V v d D s s J n F 1 b 3 Q 7 R 2 V u Z G V y J n F 1 b 3 Q 7 L C Z x d W 9 0 O 0 1 l b W J l c n N o a X B f V H l w Z S Z x d W 9 0 O y w m c X V v d D t T d G F y d F 9 E Y X R l J n F 1 b 3 Q 7 L C Z x d W 9 0 O 0 V u Z F 9 E Y X R l J n F 1 b 3 Q 7 L C Z x d W 9 0 O 0 1 v b n R o b H l f R m V l J n F 1 b 3 Q 7 L C Z x d W 9 0 O 0 F 0 d G V u Z G F u Y 2 U m c X V v d D s s J n F 1 b 3 Q 7 Q 2 l 0 e S Z x d W 9 0 O y w m c X V v d D t S Z W Z l c n J l Z F 9 C e S Z x d W 9 0 O 1 0 i I C 8 + P E V u d H J 5 I F R 5 c G U 9 I k Z p b G x T d G F 0 d X M i I F Z h b H V l P S J z Q 2 9 t c G x l d G U i I C 8 + P E V u d H J 5 I F R 5 c G U 9 I k Z p b G x D b 3 V u d C I g V m F s d W U 9 I m w 5 O T k i I C 8 + P E V u d H J 5 I F R 5 c G U 9 I l J l b G F 0 a W 9 u c 2 h p c E l u Z m 9 D b 2 5 0 Y W l u Z X I i I F Z h b H V l P S J z e y Z x d W 9 0 O 2 N v b H V t b k N v d W 5 0 J n F 1 b 3 Q 7 O j E x L C Z x d W 9 0 O 2 t l e U N v b H V t b k 5 h b W V z J n F 1 b 3 Q 7 O l t d L C Z x d W 9 0 O 3 F 1 Z X J 5 U m V s Y X R p b 2 5 z a G l w c y Z x d W 9 0 O z p b X S w m c X V v d D t j b 2 x 1 b W 5 J Z G V u d G l 0 a W V z J n F 1 b 3 Q 7 O l s m c X V v d D t T Z W N 0 a W 9 u M S 9 T a G V l d D E g K D I p L 0 F 1 d G 9 S Z W 1 v d m V k Q 2 9 s d W 1 u c z E u e 0 N v b H V t b j E s M H 0 m c X V v d D s s J n F 1 b 3 Q 7 U 2 V j d G l v b j E v U 2 h l Z X Q x I C g y K S 9 B d X R v U m V t b 3 Z l Z E N v b H V t b n M x L n t G d W x s X 0 5 h b W U s M X 0 m c X V v d D s s J n F 1 b 3 Q 7 U 2 V j d G l v b j E v U 2 h l Z X Q x I C g y K S 9 B d X R v U m V t b 3 Z l Z E N v b H V t b n M x L n t B Z 2 U s M n 0 m c X V v d D s s J n F 1 b 3 Q 7 U 2 V j d G l v b j E v U 2 h l Z X Q x I C g y K S 9 B d X R v U m V t b 3 Z l Z E N v b H V t b n M x L n t H Z W 5 k Z X I s M 3 0 m c X V v d D s s J n F 1 b 3 Q 7 U 2 V j d G l v b j E v U 2 h l Z X Q x I C g y K S 9 B d X R v U m V t b 3 Z l Z E N v b H V t b n M x L n t N Z W 1 i Z X J z a G l w X 1 R 5 c G U s N H 0 m c X V v d D s s J n F 1 b 3 Q 7 U 2 V j d G l v b j E v U 2 h l Z X Q x I C g y K S 9 B d X R v U m V t b 3 Z l Z E N v b H V t b n M x L n t T d G F y d F 9 E Y X R l L D V 9 J n F 1 b 3 Q 7 L C Z x d W 9 0 O 1 N l Y 3 R p b 2 4 x L 1 N o Z W V 0 M S A o M i k v Q X V 0 b 1 J l b W 9 2 Z W R D b 2 x 1 b W 5 z M S 5 7 R W 5 k X 0 R h d G U s N n 0 m c X V v d D s s J n F 1 b 3 Q 7 U 2 V j d G l v b j E v U 2 h l Z X Q x I C g y K S 9 B d X R v U m V t b 3 Z l Z E N v b H V t b n M x L n t N b 2 5 0 a G x 5 X 0 Z l Z S w 3 f S Z x d W 9 0 O y w m c X V v d D t T Z W N 0 a W 9 u M S 9 T a G V l d D E g K D I p L 0 F 1 d G 9 S Z W 1 v d m V k Q 2 9 s d W 1 u c z E u e 0 F 0 d G V u Z G F u Y 2 U s O H 0 m c X V v d D s s J n F 1 b 3 Q 7 U 2 V j d G l v b j E v U 2 h l Z X Q x I C g y K S 9 B d X R v U m V t b 3 Z l Z E N v b H V t b n M x L n t D a X R 5 L D l 9 J n F 1 b 3 Q 7 L C Z x d W 9 0 O 1 N l Y 3 R p b 2 4 x L 1 N o Z W V 0 M S A o M i k v Q X V 0 b 1 J l b W 9 2 Z W R D b 2 x 1 b W 5 z M S 5 7 U m V m Z X J y Z W R f Q n k s M T B 9 J n F 1 b 3 Q 7 X S w m c X V v d D t D b 2 x 1 b W 5 D b 3 V u d C Z x d W 9 0 O z o x M S w m c X V v d D t L Z X l D b 2 x 1 b W 5 O Y W 1 l c y Z x d W 9 0 O z p b X S w m c X V v d D t D b 2 x 1 b W 5 J Z G V u d G l 0 a W V z J n F 1 b 3 Q 7 O l s m c X V v d D t T Z W N 0 a W 9 u M S 9 T a G V l d D E g K D I p L 0 F 1 d G 9 S Z W 1 v d m V k Q 2 9 s d W 1 u c z E u e 0 N v b H V t b j E s M H 0 m c X V v d D s s J n F 1 b 3 Q 7 U 2 V j d G l v b j E v U 2 h l Z X Q x I C g y K S 9 B d X R v U m V t b 3 Z l Z E N v b H V t b n M x L n t G d W x s X 0 5 h b W U s M X 0 m c X V v d D s s J n F 1 b 3 Q 7 U 2 V j d G l v b j E v U 2 h l Z X Q x I C g y K S 9 B d X R v U m V t b 3 Z l Z E N v b H V t b n M x L n t B Z 2 U s M n 0 m c X V v d D s s J n F 1 b 3 Q 7 U 2 V j d G l v b j E v U 2 h l Z X Q x I C g y K S 9 B d X R v U m V t b 3 Z l Z E N v b H V t b n M x L n t H Z W 5 k Z X I s M 3 0 m c X V v d D s s J n F 1 b 3 Q 7 U 2 V j d G l v b j E v U 2 h l Z X Q x I C g y K S 9 B d X R v U m V t b 3 Z l Z E N v b H V t b n M x L n t N Z W 1 i Z X J z a G l w X 1 R 5 c G U s N H 0 m c X V v d D s s J n F 1 b 3 Q 7 U 2 V j d G l v b j E v U 2 h l Z X Q x I C g y K S 9 B d X R v U m V t b 3 Z l Z E N v b H V t b n M x L n t T d G F y d F 9 E Y X R l L D V 9 J n F 1 b 3 Q 7 L C Z x d W 9 0 O 1 N l Y 3 R p b 2 4 x L 1 N o Z W V 0 M S A o M i k v Q X V 0 b 1 J l b W 9 2 Z W R D b 2 x 1 b W 5 z M S 5 7 R W 5 k X 0 R h d G U s N n 0 m c X V v d D s s J n F 1 b 3 Q 7 U 2 V j d G l v b j E v U 2 h l Z X Q x I C g y K S 9 B d X R v U m V t b 3 Z l Z E N v b H V t b n M x L n t N b 2 5 0 a G x 5 X 0 Z l Z S w 3 f S Z x d W 9 0 O y w m c X V v d D t T Z W N 0 a W 9 u M S 9 T a G V l d D E g K D I p L 0 F 1 d G 9 S Z W 1 v d m V k Q 2 9 s d W 1 u c z E u e 0 F 0 d G V u Z G F u Y 2 U s O H 0 m c X V v d D s s J n F 1 b 3 Q 7 U 2 V j d G l v b j E v U 2 h l Z X Q x I C g y K S 9 B d X R v U m V t b 3 Z l Z E N v b H V t b n M x L n t D a X R 5 L D l 9 J n F 1 b 3 Q 7 L C Z x d W 9 0 O 1 N l Y 3 R p b 2 4 x L 1 N o Z W V 0 M S A o M i k v Q X V 0 b 1 J l b W 9 2 Z W R D b 2 x 1 b W 5 z M S 5 7 U m V m Z X J y Z W R f Q n k s M T B 9 J n F 1 b 3 Q 7 X S w m c X V v d D t S Z W x h d G l v b n N o a X B J b m Z v J n F 1 b 3 Q 7 O l t d f S I g L z 4 8 R W 5 0 c n k g V H l w Z T 0 i T G 9 h Z G V k V G 9 B b m F s e X N p c 1 N l c n Z p Y 2 V z I i B W Y W x 1 Z T 0 i b D A i I C 8 + P C 9 T d G F i b G V F b n R y a W V z P j w v S X R l b T 4 8 S X R l b T 4 8 S X R l b U x v Y 2 F 0 a W 9 u P j x J d G V t V H l w Z T 5 G b 3 J t d W x h P C 9 J d G V t V H l w Z T 4 8 S X R l b V B h d G g + U 2 V j d G l v b j E v U 2 h l Z X Q x J T I w K D M p L 1 N v d X J j Z T w v S X R l b V B h d G g + P C 9 J d G V t T G 9 j Y X R p b 2 4 + P F N 0 Y W J s Z U V u d H J p Z X M g L z 4 8 L 0 l 0 Z W 0 + P E l 0 Z W 0 + P E l 0 Z W 1 M b 2 N h d G l v b j 4 8 S X R l b V R 5 c G U + R m 9 y b X V s Y T w v S X R l b V R 5 c G U + P E l 0 Z W 1 Q Y X R o P l N l Y 3 R p b 2 4 x L 1 N o Z W V 0 M S U y M C g z K S 9 T a G V l d D F f U 2 h l Z X Q 8 L 0 l 0 Z W 1 Q Y X R o P j w v S X R l b U x v Y 2 F 0 a W 9 u P j x T d G F i b G V F b n R y a W V z I C 8 + P C 9 J d G V t P j x J d G V t P j x J d G V t T G 9 j Y X R p b 2 4 + P E l 0 Z W 1 U e X B l P k Z v c m 1 1 b G E 8 L 0 l 0 Z W 1 U e X B l P j x J d G V t U G F 0 a D 5 T Z W N 0 a W 9 u M S 9 T a G V l d D E l M j A o M y k v U H J v b W 9 0 Z W Q l M j B I Z W F k Z X J z P C 9 J d G V t U G F 0 a D 4 8 L 0 l 0 Z W 1 M b 2 N h d G l v b j 4 8 U 3 R h Y m x l R W 5 0 c m l l c y A v P j w v S X R l b T 4 8 S X R l b T 4 8 S X R l b U x v Y 2 F 0 a W 9 u P j x J d G V t V H l w Z T 5 G b 3 J t d W x h P C 9 J d G V t V H l w Z T 4 8 S X R l b V B h d G g + U 2 V j d G l v b j E v U 2 h l Z X Q x J T I w K D M p L 0 N o Y W 5 n Z W Q l M j B U e X B l P C 9 J d G V t U G F 0 a D 4 8 L 0 l 0 Z W 1 M b 2 N h d G l v b j 4 8 U 3 R h Y m x l R W 5 0 c m l l c y A v P j w v S X R l b T 4 8 S X R l b T 4 8 S X R l b U x v Y 2 F 0 a W 9 u P j x J d G V t V H l w Z T 5 G b 3 J t d W x h P C 9 J d G V t V H l w Z T 4 8 S X R l b V B h d G g + U 2 V j d G l v b j E v U 2 h l Z X Q x J T I w K D Q p P C 9 J d G V t U G F 0 a D 4 8 L 0 l 0 Z W 1 M b 2 N h d G l v b j 4 8 U 3 R h Y m x l R W 5 0 c m l l c z 4 8 R W 5 0 c n k g V H l w Z T 0 i S X N Q c m l 2 Y X R l I i B W Y W x 1 Z T 0 i b D A i I C 8 + P E V u d H J 5 I F R 5 c G U 9 I l F 1 Z X J 5 S U Q i I F Z h b H V l P S J z M D V h N D Q w N m E t O D k z M y 0 0 Z D g z L T g 4 N T Y t Y T Y 3 O D Y 2 N D U y Z m Q 2 I i A v P j x F b n R y e S B U e X B l P S J G a W x s R W 5 h Y m x l Z C I g V m F s d W U 9 I m w x I i A v P j x F b n R y e S B U e X B l P S J G a W x s T 2 J q Z W N 0 V H l w Z S I g V m F s d W U 9 I n N U Y W J s Z S I g L z 4 8 R W 5 0 c n k g V H l w Z T 0 i R m l s b F R v R G F 0 Y U 1 v Z G V s R W 5 h Y m x l Z C I g V m F s d W U 9 I m w w I i A v P j x F b n R y e S B U e X B l P S J S Z X N 1 b H R U e X B l I i B W Y W x 1 Z T 0 i c 1 R h Y m x l I i A v P j x F b n R y e S B U e X B l P S J C d W Z m Z X J O Z X h 0 U m V m c m V z a C I g V m F s d W U 9 I m w x I i A v P j x F b n R y e S B U e X B l P S J G a W x s V G F y Z 2 V 0 I i B W Y W x 1 Z T 0 i c 1 N o Z W V 0 M V 9 f M j U 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1 L T A 1 L T A 0 V D A z O j U 3 O j M 2 L j U z M D U w M z F a I i A v P j x F b n R y e S B U e X B l P S J G a W x s Q 2 9 s d W 1 u V H l w Z X M i I F Z h b H V l P S J z Q m d Z R E J n W U R B d 0 1 E Q m d Z P S I g L z 4 8 R W 5 0 c n k g V H l w Z T 0 i R m l s b E N v b H V t b k 5 h b W V z I i B W Y W x 1 Z T 0 i c 1 s m c X V v d D t D b 2 x 1 b W 4 x J n F 1 b 3 Q 7 L C Z x d W 9 0 O 0 Z 1 b G x f T m F t Z S Z x d W 9 0 O y w m c X V v d D t B Z 2 U m c X V v d D s s J n F 1 b 3 Q 7 R 2 V u Z G V y J n F 1 b 3 Q 7 L C Z x d W 9 0 O 0 1 l b W J l c n N o a X B f V H l w Z S Z x d W 9 0 O y w m c X V v d D t T d G F y d F 9 E Y X R l J n F 1 b 3 Q 7 L C Z x d W 9 0 O 0 V u Z F 9 E Y X R l J n F 1 b 3 Q 7 L C Z x d W 9 0 O 0 1 v b n R o b H l f R m V l J n F 1 b 3 Q 7 L C Z x d W 9 0 O 0 F 0 d G V u Z G F u Y 2 U m c X V v d D s s J n F 1 b 3 Q 7 Q 2 l 0 e S Z x d W 9 0 O y w m c X V v d D t S Z W Z l c n J l Z F 9 C e S Z x d W 9 0 O 1 0 i I C 8 + P E V u d H J 5 I F R 5 c G U 9 I k Z p b G x T d G F 0 d X M i I F Z h b H V l P S J z Q 2 9 t c G x l d G U i I C 8 + P E V u d H J 5 I F R 5 c G U 9 I k Z p b G x D b 3 V u d C I g V m F s d W U 9 I m w 5 O T k i I C 8 + P E V u d H J 5 I F R 5 c G U 9 I l J l b G F 0 a W 9 u c 2 h p c E l u Z m 9 D b 2 5 0 Y W l u Z X I i I F Z h b H V l P S J z e y Z x d W 9 0 O 2 N v b H V t b k N v d W 5 0 J n F 1 b 3 Q 7 O j E x L C Z x d W 9 0 O 2 t l e U N v b H V t b k 5 h b W V z J n F 1 b 3 Q 7 O l t d L C Z x d W 9 0 O 3 F 1 Z X J 5 U m V s Y X R p b 2 5 z a G l w c y Z x d W 9 0 O z p b X S w m c X V v d D t j b 2 x 1 b W 5 J Z G V u d G l 0 a W V z J n F 1 b 3 Q 7 O l s m c X V v d D t T Z W N 0 a W 9 u M S 9 T a G V l d D E g K D I p L 0 F 1 d G 9 S Z W 1 v d m V k Q 2 9 s d W 1 u c z E u e 0 N v b H V t b j E s M H 0 m c X V v d D s s J n F 1 b 3 Q 7 U 2 V j d G l v b j E v U 2 h l Z X Q x I C g y K S 9 B d X R v U m V t b 3 Z l Z E N v b H V t b n M x L n t G d W x s X 0 5 h b W U s M X 0 m c X V v d D s s J n F 1 b 3 Q 7 U 2 V j d G l v b j E v U 2 h l Z X Q x I C g y K S 9 B d X R v U m V t b 3 Z l Z E N v b H V t b n M x L n t B Z 2 U s M n 0 m c X V v d D s s J n F 1 b 3 Q 7 U 2 V j d G l v b j E v U 2 h l Z X Q x I C g y K S 9 B d X R v U m V t b 3 Z l Z E N v b H V t b n M x L n t H Z W 5 k Z X I s M 3 0 m c X V v d D s s J n F 1 b 3 Q 7 U 2 V j d G l v b j E v U 2 h l Z X Q x I C g y K S 9 B d X R v U m V t b 3 Z l Z E N v b H V t b n M x L n t N Z W 1 i Z X J z a G l w X 1 R 5 c G U s N H 0 m c X V v d D s s J n F 1 b 3 Q 7 U 2 V j d G l v b j E v U 2 h l Z X Q x I C g y K S 9 B d X R v U m V t b 3 Z l Z E N v b H V t b n M x L n t T d G F y d F 9 E Y X R l L D V 9 J n F 1 b 3 Q 7 L C Z x d W 9 0 O 1 N l Y 3 R p b 2 4 x L 1 N o Z W V 0 M S A o M i k v Q X V 0 b 1 J l b W 9 2 Z W R D b 2 x 1 b W 5 z M S 5 7 R W 5 k X 0 R h d G U s N n 0 m c X V v d D s s J n F 1 b 3 Q 7 U 2 V j d G l v b j E v U 2 h l Z X Q x I C g y K S 9 B d X R v U m V t b 3 Z l Z E N v b H V t b n M x L n t N b 2 5 0 a G x 5 X 0 Z l Z S w 3 f S Z x d W 9 0 O y w m c X V v d D t T Z W N 0 a W 9 u M S 9 T a G V l d D E g K D I p L 0 F 1 d G 9 S Z W 1 v d m V k Q 2 9 s d W 1 u c z E u e 0 F 0 d G V u Z G F u Y 2 U s O H 0 m c X V v d D s s J n F 1 b 3 Q 7 U 2 V j d G l v b j E v U 2 h l Z X Q x I C g y K S 9 B d X R v U m V t b 3 Z l Z E N v b H V t b n M x L n t D a X R 5 L D l 9 J n F 1 b 3 Q 7 L C Z x d W 9 0 O 1 N l Y 3 R p b 2 4 x L 1 N o Z W V 0 M S A o M i k v Q X V 0 b 1 J l b W 9 2 Z W R D b 2 x 1 b W 5 z M S 5 7 U m V m Z X J y Z W R f Q n k s M T B 9 J n F 1 b 3 Q 7 X S w m c X V v d D t D b 2 x 1 b W 5 D b 3 V u d C Z x d W 9 0 O z o x M S w m c X V v d D t L Z X l D b 2 x 1 b W 5 O Y W 1 l c y Z x d W 9 0 O z p b X S w m c X V v d D t D b 2 x 1 b W 5 J Z G V u d G l 0 a W V z J n F 1 b 3 Q 7 O l s m c X V v d D t T Z W N 0 a W 9 u M S 9 T a G V l d D E g K D I p L 0 F 1 d G 9 S Z W 1 v d m V k Q 2 9 s d W 1 u c z E u e 0 N v b H V t b j E s M H 0 m c X V v d D s s J n F 1 b 3 Q 7 U 2 V j d G l v b j E v U 2 h l Z X Q x I C g y K S 9 B d X R v U m V t b 3 Z l Z E N v b H V t b n M x L n t G d W x s X 0 5 h b W U s M X 0 m c X V v d D s s J n F 1 b 3 Q 7 U 2 V j d G l v b j E v U 2 h l Z X Q x I C g y K S 9 B d X R v U m V t b 3 Z l Z E N v b H V t b n M x L n t B Z 2 U s M n 0 m c X V v d D s s J n F 1 b 3 Q 7 U 2 V j d G l v b j E v U 2 h l Z X Q x I C g y K S 9 B d X R v U m V t b 3 Z l Z E N v b H V t b n M x L n t H Z W 5 k Z X I s M 3 0 m c X V v d D s s J n F 1 b 3 Q 7 U 2 V j d G l v b j E v U 2 h l Z X Q x I C g y K S 9 B d X R v U m V t b 3 Z l Z E N v b H V t b n M x L n t N Z W 1 i Z X J z a G l w X 1 R 5 c G U s N H 0 m c X V v d D s s J n F 1 b 3 Q 7 U 2 V j d G l v b j E v U 2 h l Z X Q x I C g y K S 9 B d X R v U m V t b 3 Z l Z E N v b H V t b n M x L n t T d G F y d F 9 E Y X R l L D V 9 J n F 1 b 3 Q 7 L C Z x d W 9 0 O 1 N l Y 3 R p b 2 4 x L 1 N o Z W V 0 M S A o M i k v Q X V 0 b 1 J l b W 9 2 Z W R D b 2 x 1 b W 5 z M S 5 7 R W 5 k X 0 R h d G U s N n 0 m c X V v d D s s J n F 1 b 3 Q 7 U 2 V j d G l v b j E v U 2 h l Z X Q x I C g y K S 9 B d X R v U m V t b 3 Z l Z E N v b H V t b n M x L n t N b 2 5 0 a G x 5 X 0 Z l Z S w 3 f S Z x d W 9 0 O y w m c X V v d D t T Z W N 0 a W 9 u M S 9 T a G V l d D E g K D I p L 0 F 1 d G 9 S Z W 1 v d m V k Q 2 9 s d W 1 u c z E u e 0 F 0 d G V u Z G F u Y 2 U s O H 0 m c X V v d D s s J n F 1 b 3 Q 7 U 2 V j d G l v b j E v U 2 h l Z X Q x I C g y K S 9 B d X R v U m V t b 3 Z l Z E N v b H V t b n M x L n t D a X R 5 L D l 9 J n F 1 b 3 Q 7 L C Z x d W 9 0 O 1 N l Y 3 R p b 2 4 x L 1 N o Z W V 0 M S A o M i k v Q X V 0 b 1 J l b W 9 2 Z W R D b 2 x 1 b W 5 z M S 5 7 U m V m Z X J y Z W R f Q n k s M T B 9 J n F 1 b 3 Q 7 X S w m c X V v d D t S Z W x h d G l v b n N o a X B J b m Z v J n F 1 b 3 Q 7 O l t d f S I g L z 4 8 R W 5 0 c n k g V H l w Z T 0 i T G 9 h Z G V k V G 9 B b m F s e X N p c 1 N l c n Z p Y 2 V z I i B W Y W x 1 Z T 0 i b D A i I C 8 + P C 9 T d G F i b G V F b n R y a W V z P j w v S X R l b T 4 8 S X R l b T 4 8 S X R l b U x v Y 2 F 0 a W 9 u P j x J d G V t V H l w Z T 5 G b 3 J t d W x h P C 9 J d G V t V H l w Z T 4 8 S X R l b V B h d G g + U 2 V j d G l v b j E v U 2 h l Z X Q x J T I w K D Q p L 1 N v d X J j Z T w v S X R l b V B h d G g + P C 9 J d G V t T G 9 j Y X R p b 2 4 + P F N 0 Y W J s Z U V u d H J p Z X M g L z 4 8 L 0 l 0 Z W 0 + P E l 0 Z W 0 + P E l 0 Z W 1 M b 2 N h d G l v b j 4 8 S X R l b V R 5 c G U + R m 9 y b X V s Y T w v S X R l b V R 5 c G U + P E l 0 Z W 1 Q Y X R o P l N l Y 3 R p b 2 4 x L 1 N o Z W V 0 M S U y M C g 0 K S 9 T a G V l d D F f U 2 h l Z X Q 8 L 0 l 0 Z W 1 Q Y X R o P j w v S X R l b U x v Y 2 F 0 a W 9 u P j x T d G F i b G V F b n R y a W V z I C 8 + P C 9 J d G V t P j x J d G V t P j x J d G V t T G 9 j Y X R p b 2 4 + P E l 0 Z W 1 U e X B l P k Z v c m 1 1 b G E 8 L 0 l 0 Z W 1 U e X B l P j x J d G V t U G F 0 a D 5 T Z W N 0 a W 9 u M S 9 T a G V l d D E l M j A o N C k v U H J v b W 9 0 Z W Q l M j B I Z W F k Z X J z P C 9 J d G V t U G F 0 a D 4 8 L 0 l 0 Z W 1 M b 2 N h d G l v b j 4 8 U 3 R h Y m x l R W 5 0 c m l l c y A v P j w v S X R l b T 4 8 S X R l b T 4 8 S X R l b U x v Y 2 F 0 a W 9 u P j x J d G V t V H l w Z T 5 G b 3 J t d W x h P C 9 J d G V t V H l w Z T 4 8 S X R l b V B h d G g + U 2 V j d G l v b j E v U 2 h l Z X Q x J T I w K D Q p L 0 N o Y W 5 n Z W Q l M j B U e X B l P C 9 J d G V t U G F 0 a D 4 8 L 0 l 0 Z W 1 M b 2 N h d G l v b j 4 8 U 3 R h Y m x l R W 5 0 c m l l c y A v P j w v S X R l b T 4 8 S X R l b T 4 8 S X R l b U x v Y 2 F 0 a W 9 u P j x J d G V t V H l w Z T 5 G b 3 J t d W x h P C 9 J d G V t V H l w Z T 4 8 S X R l b V B h d G g + U 2 V j d G l v b j E v U 2 h l Z X Q x J T I w K D U p P C 9 J d G V t U G F 0 a D 4 8 L 0 l 0 Z W 1 M b 2 N h d G l v b j 4 8 U 3 R h Y m x l R W 5 0 c m l l c z 4 8 R W 5 0 c n k g V H l w Z T 0 i S X N Q c m l 2 Y X R l I i B W Y W x 1 Z T 0 i b D A i I C 8 + P E V u d H J 5 I F R 5 c G U 9 I l F 1 Z X J 5 S U Q i I F Z h b H V l P S J z N G F m Y z J m M D k t Z D J k M S 0 0 N m J l L T k z Y z Y t N D Y 2 M 2 Z k Y T U 5 O D l l I i A v P j x F b n R y e S B U e X B l P S J G a W x s R W 5 h Y m x l Z C I g V m F s d W U 9 I m w x I i A v P j x F b n R y e S B U e X B l P S J G a W x s T 2 J q Z W N 0 V H l w Z S I g V m F s d W U 9 I n N U Y W J s Z S I g L z 4 8 R W 5 0 c n k g V H l w Z T 0 i R m l s b F R v R G F 0 Y U 1 v Z G V s R W 5 h Y m x l Z C I g V m F s d W U 9 I m w w I i A v P j x F b n R y e S B U e X B l P S J S Z X N 1 b H R U e X B l I i B W Y W x 1 Z T 0 i c 1 R h Y m x l I i A v P j x F b n R y e S B U e X B l P S J C d W Z m Z X J O Z X h 0 U m V m c m V z a C I g V m F s d W U 9 I m w x I i A v P j x F b n R y e S B U e X B l P S J G a W x s V G F y Z 2 V 0 I i B W Y W x 1 Z T 0 i c 1 N o Z W V 0 M V 9 f M j c 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1 L T A 1 L T A 0 V D A z O j U 3 O j M 2 L j U z M D U w M z F a I i A v P j x F b n R y e S B U e X B l P S J G a W x s Q 2 9 s d W 1 u V H l w Z X M i I F Z h b H V l P S J z Q m d Z R E J n W U R B d 0 1 E Q m d Z P S I g L z 4 8 R W 5 0 c n k g V H l w Z T 0 i R m l s b E N v b H V t b k 5 h b W V z I i B W Y W x 1 Z T 0 i c 1 s m c X V v d D t D b 2 x 1 b W 4 x J n F 1 b 3 Q 7 L C Z x d W 9 0 O 0 Z 1 b G x f T m F t Z S Z x d W 9 0 O y w m c X V v d D t B Z 2 U m c X V v d D s s J n F 1 b 3 Q 7 R 2 V u Z G V y J n F 1 b 3 Q 7 L C Z x d W 9 0 O 0 1 l b W J l c n N o a X B f V H l w Z S Z x d W 9 0 O y w m c X V v d D t T d G F y d F 9 E Y X R l J n F 1 b 3 Q 7 L C Z x d W 9 0 O 0 V u Z F 9 E Y X R l J n F 1 b 3 Q 7 L C Z x d W 9 0 O 0 1 v b n R o b H l f R m V l J n F 1 b 3 Q 7 L C Z x d W 9 0 O 0 F 0 d G V u Z G F u Y 2 U m c X V v d D s s J n F 1 b 3 Q 7 Q 2 l 0 e S Z x d W 9 0 O y w m c X V v d D t S Z W Z l c n J l Z F 9 C e S Z x d W 9 0 O 1 0 i I C 8 + P E V u d H J 5 I F R 5 c G U 9 I k Z p b G x T d G F 0 d X M i I F Z h b H V l P S J z Q 2 9 t c G x l d G U i I C 8 + P E V u d H J 5 I F R 5 c G U 9 I k Z p b G x D b 3 V u d C I g V m F s d W U 9 I m w 5 O T k i I C 8 + P E V u d H J 5 I F R 5 c G U 9 I l J l b G F 0 a W 9 u c 2 h p c E l u Z m 9 D b 2 5 0 Y W l u Z X I i I F Z h b H V l P S J z e y Z x d W 9 0 O 2 N v b H V t b k N v d W 5 0 J n F 1 b 3 Q 7 O j E x L C Z x d W 9 0 O 2 t l e U N v b H V t b k 5 h b W V z J n F 1 b 3 Q 7 O l t d L C Z x d W 9 0 O 3 F 1 Z X J 5 U m V s Y X R p b 2 5 z a G l w c y Z x d W 9 0 O z p b X S w m c X V v d D t j b 2 x 1 b W 5 J Z G V u d G l 0 a W V z J n F 1 b 3 Q 7 O l s m c X V v d D t T Z W N 0 a W 9 u M S 9 T a G V l d D E g K D I p L 0 F 1 d G 9 S Z W 1 v d m V k Q 2 9 s d W 1 u c z E u e 0 N v b H V t b j E s M H 0 m c X V v d D s s J n F 1 b 3 Q 7 U 2 V j d G l v b j E v U 2 h l Z X Q x I C g y K S 9 B d X R v U m V t b 3 Z l Z E N v b H V t b n M x L n t G d W x s X 0 5 h b W U s M X 0 m c X V v d D s s J n F 1 b 3 Q 7 U 2 V j d G l v b j E v U 2 h l Z X Q x I C g y K S 9 B d X R v U m V t b 3 Z l Z E N v b H V t b n M x L n t B Z 2 U s M n 0 m c X V v d D s s J n F 1 b 3 Q 7 U 2 V j d G l v b j E v U 2 h l Z X Q x I C g y K S 9 B d X R v U m V t b 3 Z l Z E N v b H V t b n M x L n t H Z W 5 k Z X I s M 3 0 m c X V v d D s s J n F 1 b 3 Q 7 U 2 V j d G l v b j E v U 2 h l Z X Q x I C g y K S 9 B d X R v U m V t b 3 Z l Z E N v b H V t b n M x L n t N Z W 1 i Z X J z a G l w X 1 R 5 c G U s N H 0 m c X V v d D s s J n F 1 b 3 Q 7 U 2 V j d G l v b j E v U 2 h l Z X Q x I C g y K S 9 B d X R v U m V t b 3 Z l Z E N v b H V t b n M x L n t T d G F y d F 9 E Y X R l L D V 9 J n F 1 b 3 Q 7 L C Z x d W 9 0 O 1 N l Y 3 R p b 2 4 x L 1 N o Z W V 0 M S A o M i k v Q X V 0 b 1 J l b W 9 2 Z W R D b 2 x 1 b W 5 z M S 5 7 R W 5 k X 0 R h d G U s N n 0 m c X V v d D s s J n F 1 b 3 Q 7 U 2 V j d G l v b j E v U 2 h l Z X Q x I C g y K S 9 B d X R v U m V t b 3 Z l Z E N v b H V t b n M x L n t N b 2 5 0 a G x 5 X 0 Z l Z S w 3 f S Z x d W 9 0 O y w m c X V v d D t T Z W N 0 a W 9 u M S 9 T a G V l d D E g K D I p L 0 F 1 d G 9 S Z W 1 v d m V k Q 2 9 s d W 1 u c z E u e 0 F 0 d G V u Z G F u Y 2 U s O H 0 m c X V v d D s s J n F 1 b 3 Q 7 U 2 V j d G l v b j E v U 2 h l Z X Q x I C g y K S 9 B d X R v U m V t b 3 Z l Z E N v b H V t b n M x L n t D a X R 5 L D l 9 J n F 1 b 3 Q 7 L C Z x d W 9 0 O 1 N l Y 3 R p b 2 4 x L 1 N o Z W V 0 M S A o M i k v Q X V 0 b 1 J l b W 9 2 Z W R D b 2 x 1 b W 5 z M S 5 7 U m V m Z X J y Z W R f Q n k s M T B 9 J n F 1 b 3 Q 7 X S w m c X V v d D t D b 2 x 1 b W 5 D b 3 V u d C Z x d W 9 0 O z o x M S w m c X V v d D t L Z X l D b 2 x 1 b W 5 O Y W 1 l c y Z x d W 9 0 O z p b X S w m c X V v d D t D b 2 x 1 b W 5 J Z G V u d G l 0 a W V z J n F 1 b 3 Q 7 O l s m c X V v d D t T Z W N 0 a W 9 u M S 9 T a G V l d D E g K D I p L 0 F 1 d G 9 S Z W 1 v d m V k Q 2 9 s d W 1 u c z E u e 0 N v b H V t b j E s M H 0 m c X V v d D s s J n F 1 b 3 Q 7 U 2 V j d G l v b j E v U 2 h l Z X Q x I C g y K S 9 B d X R v U m V t b 3 Z l Z E N v b H V t b n M x L n t G d W x s X 0 5 h b W U s M X 0 m c X V v d D s s J n F 1 b 3 Q 7 U 2 V j d G l v b j E v U 2 h l Z X Q x I C g y K S 9 B d X R v U m V t b 3 Z l Z E N v b H V t b n M x L n t B Z 2 U s M n 0 m c X V v d D s s J n F 1 b 3 Q 7 U 2 V j d G l v b j E v U 2 h l Z X Q x I C g y K S 9 B d X R v U m V t b 3 Z l Z E N v b H V t b n M x L n t H Z W 5 k Z X I s M 3 0 m c X V v d D s s J n F 1 b 3 Q 7 U 2 V j d G l v b j E v U 2 h l Z X Q x I C g y K S 9 B d X R v U m V t b 3 Z l Z E N v b H V t b n M x L n t N Z W 1 i Z X J z a G l w X 1 R 5 c G U s N H 0 m c X V v d D s s J n F 1 b 3 Q 7 U 2 V j d G l v b j E v U 2 h l Z X Q x I C g y K S 9 B d X R v U m V t b 3 Z l Z E N v b H V t b n M x L n t T d G F y d F 9 E Y X R l L D V 9 J n F 1 b 3 Q 7 L C Z x d W 9 0 O 1 N l Y 3 R p b 2 4 x L 1 N o Z W V 0 M S A o M i k v Q X V 0 b 1 J l b W 9 2 Z W R D b 2 x 1 b W 5 z M S 5 7 R W 5 k X 0 R h d G U s N n 0 m c X V v d D s s J n F 1 b 3 Q 7 U 2 V j d G l v b j E v U 2 h l Z X Q x I C g y K S 9 B d X R v U m V t b 3 Z l Z E N v b H V t b n M x L n t N b 2 5 0 a G x 5 X 0 Z l Z S w 3 f S Z x d W 9 0 O y w m c X V v d D t T Z W N 0 a W 9 u M S 9 T a G V l d D E g K D I p L 0 F 1 d G 9 S Z W 1 v d m V k Q 2 9 s d W 1 u c z E u e 0 F 0 d G V u Z G F u Y 2 U s O H 0 m c X V v d D s s J n F 1 b 3 Q 7 U 2 V j d G l v b j E v U 2 h l Z X Q x I C g y K S 9 B d X R v U m V t b 3 Z l Z E N v b H V t b n M x L n t D a X R 5 L D l 9 J n F 1 b 3 Q 7 L C Z x d W 9 0 O 1 N l Y 3 R p b 2 4 x L 1 N o Z W V 0 M S A o M i k v Q X V 0 b 1 J l b W 9 2 Z W R D b 2 x 1 b W 5 z M S 5 7 U m V m Z X J y Z W R f Q n k s M T B 9 J n F 1 b 3 Q 7 X S w m c X V v d D t S Z W x h d G l v b n N o a X B J b m Z v J n F 1 b 3 Q 7 O l t d f S I g L z 4 8 R W 5 0 c n k g V H l w Z T 0 i T G 9 h Z G V k V G 9 B b m F s e X N p c 1 N l c n Z p Y 2 V z I i B W Y W x 1 Z T 0 i b D A i I C 8 + P C 9 T d G F i b G V F b n R y a W V z P j w v S X R l b T 4 8 S X R l b T 4 8 S X R l b U x v Y 2 F 0 a W 9 u P j x J d G V t V H l w Z T 5 G b 3 J t d W x h P C 9 J d G V t V H l w Z T 4 8 S X R l b V B h d G g + U 2 V j d G l v b j E v U 2 h l Z X Q x J T I w K D U p L 1 N v d X J j Z T w v S X R l b V B h d G g + P C 9 J d G V t T G 9 j Y X R p b 2 4 + P F N 0 Y W J s Z U V u d H J p Z X M g L z 4 8 L 0 l 0 Z W 0 + P E l 0 Z W 0 + P E l 0 Z W 1 M b 2 N h d G l v b j 4 8 S X R l b V R 5 c G U + R m 9 y b X V s Y T w v S X R l b V R 5 c G U + P E l 0 Z W 1 Q Y X R o P l N l Y 3 R p b 2 4 x L 1 N o Z W V 0 M S U y M C g 1 K S 9 T a G V l d D F f U 2 h l Z X Q 8 L 0 l 0 Z W 1 Q Y X R o P j w v S X R l b U x v Y 2 F 0 a W 9 u P j x T d G F i b G V F b n R y a W V z I C 8 + P C 9 J d G V t P j x J d G V t P j x J d G V t T G 9 j Y X R p b 2 4 + P E l 0 Z W 1 U e X B l P k Z v c m 1 1 b G E 8 L 0 l 0 Z W 1 U e X B l P j x J d G V t U G F 0 a D 5 T Z W N 0 a W 9 u M S 9 T a G V l d D E l M j A o N S k v U H J v b W 9 0 Z W Q l M j B I Z W F k Z X J z P C 9 J d G V t U G F 0 a D 4 8 L 0 l 0 Z W 1 M b 2 N h d G l v b j 4 8 U 3 R h Y m x l R W 5 0 c m l l c y A v P j w v S X R l b T 4 8 S X R l b T 4 8 S X R l b U x v Y 2 F 0 a W 9 u P j x J d G V t V H l w Z T 5 G b 3 J t d W x h P C 9 J d G V t V H l w Z T 4 8 S X R l b V B h d G g + U 2 V j d G l v b j E v U 2 h l Z X Q x J T I w K D U p L 0 N o Y W 5 n Z W Q l M j B U e X B l P C 9 J d G V t U G F 0 a D 4 8 L 0 l 0 Z W 1 M b 2 N h d G l v b j 4 8 U 3 R h Y m x l R W 5 0 c m l l c y A v P j w v S X R l b T 4 8 S X R l b T 4 8 S X R l b U x v Y 2 F 0 a W 9 u P j x J d G V t V H l w Z T 5 G b 3 J t d W x h P C 9 J d G V t V H l w Z T 4 8 S X R l b V B h d G g + U 2 V j d G l v b j E v U 2 h l Z X Q x J T I w K D Y p P C 9 J d G V t U G F 0 a D 4 8 L 0 l 0 Z W 1 M b 2 N h d G l v b j 4 8 U 3 R h Y m x l R W 5 0 c m l l c z 4 8 R W 5 0 c n k g V H l w Z T 0 i S X N Q c m l 2 Y X R l I i B W Y W x 1 Z T 0 i b D A i I C 8 + P E V u d H J 5 I F R 5 c G U 9 I l F 1 Z X J 5 S U Q i I F Z h b H V l P S J z Y W U z M W Q w N 2 Q t M j A z N y 0 0 Z T U 1 L T l k N m E t Y T l k Z T c 1 N j M 2 Z T Q 0 I i A v P j x F b n R y e S B U e X B l P S J G a W x s R W 5 h Y m x l Z C I g V m F s d W U 9 I m w x I i A v P j x F b n R y e S B U e X B l P S J G a W x s T 2 J q Z W N 0 V H l w Z S I g V m F s d W U 9 I n N U Y W J s Z S I g L z 4 8 R W 5 0 c n k g V H l w Z T 0 i R m l s b F R v R G F 0 Y U 1 v Z G V s R W 5 h Y m x l Z C I g V m F s d W U 9 I m w w I i A v P j x F b n R y e S B U e X B l P S J S Z X N 1 b H R U e X B l I i B W Y W x 1 Z T 0 i c 1 R h Y m x l I i A v P j x F b n R y e S B U e X B l P S J C d W Z m Z X J O Z X h 0 U m V m c m V z a C I g V m F s d W U 9 I m w x I i A v P j x F b n R y e S B U e X B l P S J G a W x s V G F y Z 2 V 0 I i B W Y W x 1 Z T 0 i c 1 N o Z W V 0 M V 9 f M j k 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1 L T A 1 L T A 0 V D A z O j U 3 O j M 2 L j U z M D U w M z F a I i A v P j x F b n R y e S B U e X B l P S J G a W x s Q 2 9 s d W 1 u V H l w Z X M i I F Z h b H V l P S J z Q m d Z R E J n W U R B d 0 1 E Q m d Z P S I g L z 4 8 R W 5 0 c n k g V H l w Z T 0 i R m l s b E N v b H V t b k 5 h b W V z I i B W Y W x 1 Z T 0 i c 1 s m c X V v d D t D b 2 x 1 b W 4 x J n F 1 b 3 Q 7 L C Z x d W 9 0 O 0 Z 1 b G x f T m F t Z S Z x d W 9 0 O y w m c X V v d D t B Z 2 U m c X V v d D s s J n F 1 b 3 Q 7 R 2 V u Z G V y J n F 1 b 3 Q 7 L C Z x d W 9 0 O 0 1 l b W J l c n N o a X B f V H l w Z S Z x d W 9 0 O y w m c X V v d D t T d G F y d F 9 E Y X R l J n F 1 b 3 Q 7 L C Z x d W 9 0 O 0 V u Z F 9 E Y X R l J n F 1 b 3 Q 7 L C Z x d W 9 0 O 0 1 v b n R o b H l f R m V l J n F 1 b 3 Q 7 L C Z x d W 9 0 O 0 F 0 d G V u Z G F u Y 2 U m c X V v d D s s J n F 1 b 3 Q 7 Q 2 l 0 e S Z x d W 9 0 O y w m c X V v d D t S Z W Z l c n J l Z F 9 C e S Z x d W 9 0 O 1 0 i I C 8 + P E V u d H J 5 I F R 5 c G U 9 I k Z p b G x T d G F 0 d X M i I F Z h b H V l P S J z Q 2 9 t c G x l d G U i I C 8 + P E V u d H J 5 I F R 5 c G U 9 I k Z p b G x D b 3 V u d C I g V m F s d W U 9 I m w 5 O T k i I C 8 + P E V u d H J 5 I F R 5 c G U 9 I l J l b G F 0 a W 9 u c 2 h p c E l u Z m 9 D b 2 5 0 Y W l u Z X I i I F Z h b H V l P S J z e y Z x d W 9 0 O 2 N v b H V t b k N v d W 5 0 J n F 1 b 3 Q 7 O j E x L C Z x d W 9 0 O 2 t l e U N v b H V t b k 5 h b W V z J n F 1 b 3 Q 7 O l t d L C Z x d W 9 0 O 3 F 1 Z X J 5 U m V s Y X R p b 2 5 z a G l w c y Z x d W 9 0 O z p b X S w m c X V v d D t j b 2 x 1 b W 5 J Z G V u d G l 0 a W V z J n F 1 b 3 Q 7 O l s m c X V v d D t T Z W N 0 a W 9 u M S 9 T a G V l d D E g K D I p L 0 F 1 d G 9 S Z W 1 v d m V k Q 2 9 s d W 1 u c z E u e 0 N v b H V t b j E s M H 0 m c X V v d D s s J n F 1 b 3 Q 7 U 2 V j d G l v b j E v U 2 h l Z X Q x I C g y K S 9 B d X R v U m V t b 3 Z l Z E N v b H V t b n M x L n t G d W x s X 0 5 h b W U s M X 0 m c X V v d D s s J n F 1 b 3 Q 7 U 2 V j d G l v b j E v U 2 h l Z X Q x I C g y K S 9 B d X R v U m V t b 3 Z l Z E N v b H V t b n M x L n t B Z 2 U s M n 0 m c X V v d D s s J n F 1 b 3 Q 7 U 2 V j d G l v b j E v U 2 h l Z X Q x I C g y K S 9 B d X R v U m V t b 3 Z l Z E N v b H V t b n M x L n t H Z W 5 k Z X I s M 3 0 m c X V v d D s s J n F 1 b 3 Q 7 U 2 V j d G l v b j E v U 2 h l Z X Q x I C g y K S 9 B d X R v U m V t b 3 Z l Z E N v b H V t b n M x L n t N Z W 1 i Z X J z a G l w X 1 R 5 c G U s N H 0 m c X V v d D s s J n F 1 b 3 Q 7 U 2 V j d G l v b j E v U 2 h l Z X Q x I C g y K S 9 B d X R v U m V t b 3 Z l Z E N v b H V t b n M x L n t T d G F y d F 9 E Y X R l L D V 9 J n F 1 b 3 Q 7 L C Z x d W 9 0 O 1 N l Y 3 R p b 2 4 x L 1 N o Z W V 0 M S A o M i k v Q X V 0 b 1 J l b W 9 2 Z W R D b 2 x 1 b W 5 z M S 5 7 R W 5 k X 0 R h d G U s N n 0 m c X V v d D s s J n F 1 b 3 Q 7 U 2 V j d G l v b j E v U 2 h l Z X Q x I C g y K S 9 B d X R v U m V t b 3 Z l Z E N v b H V t b n M x L n t N b 2 5 0 a G x 5 X 0 Z l Z S w 3 f S Z x d W 9 0 O y w m c X V v d D t T Z W N 0 a W 9 u M S 9 T a G V l d D E g K D I p L 0 F 1 d G 9 S Z W 1 v d m V k Q 2 9 s d W 1 u c z E u e 0 F 0 d G V u Z G F u Y 2 U s O H 0 m c X V v d D s s J n F 1 b 3 Q 7 U 2 V j d G l v b j E v U 2 h l Z X Q x I C g y K S 9 B d X R v U m V t b 3 Z l Z E N v b H V t b n M x L n t D a X R 5 L D l 9 J n F 1 b 3 Q 7 L C Z x d W 9 0 O 1 N l Y 3 R p b 2 4 x L 1 N o Z W V 0 M S A o M i k v Q X V 0 b 1 J l b W 9 2 Z W R D b 2 x 1 b W 5 z M S 5 7 U m V m Z X J y Z W R f Q n k s M T B 9 J n F 1 b 3 Q 7 X S w m c X V v d D t D b 2 x 1 b W 5 D b 3 V u d C Z x d W 9 0 O z o x M S w m c X V v d D t L Z X l D b 2 x 1 b W 5 O Y W 1 l c y Z x d W 9 0 O z p b X S w m c X V v d D t D b 2 x 1 b W 5 J Z G V u d G l 0 a W V z J n F 1 b 3 Q 7 O l s m c X V v d D t T Z W N 0 a W 9 u M S 9 T a G V l d D E g K D I p L 0 F 1 d G 9 S Z W 1 v d m V k Q 2 9 s d W 1 u c z E u e 0 N v b H V t b j E s M H 0 m c X V v d D s s J n F 1 b 3 Q 7 U 2 V j d G l v b j E v U 2 h l Z X Q x I C g y K S 9 B d X R v U m V t b 3 Z l Z E N v b H V t b n M x L n t G d W x s X 0 5 h b W U s M X 0 m c X V v d D s s J n F 1 b 3 Q 7 U 2 V j d G l v b j E v U 2 h l Z X Q x I C g y K S 9 B d X R v U m V t b 3 Z l Z E N v b H V t b n M x L n t B Z 2 U s M n 0 m c X V v d D s s J n F 1 b 3 Q 7 U 2 V j d G l v b j E v U 2 h l Z X Q x I C g y K S 9 B d X R v U m V t b 3 Z l Z E N v b H V t b n M x L n t H Z W 5 k Z X I s M 3 0 m c X V v d D s s J n F 1 b 3 Q 7 U 2 V j d G l v b j E v U 2 h l Z X Q x I C g y K S 9 B d X R v U m V t b 3 Z l Z E N v b H V t b n M x L n t N Z W 1 i Z X J z a G l w X 1 R 5 c G U s N H 0 m c X V v d D s s J n F 1 b 3 Q 7 U 2 V j d G l v b j E v U 2 h l Z X Q x I C g y K S 9 B d X R v U m V t b 3 Z l Z E N v b H V t b n M x L n t T d G F y d F 9 E Y X R l L D V 9 J n F 1 b 3 Q 7 L C Z x d W 9 0 O 1 N l Y 3 R p b 2 4 x L 1 N o Z W V 0 M S A o M i k v Q X V 0 b 1 J l b W 9 2 Z W R D b 2 x 1 b W 5 z M S 5 7 R W 5 k X 0 R h d G U s N n 0 m c X V v d D s s J n F 1 b 3 Q 7 U 2 V j d G l v b j E v U 2 h l Z X Q x I C g y K S 9 B d X R v U m V t b 3 Z l Z E N v b H V t b n M x L n t N b 2 5 0 a G x 5 X 0 Z l Z S w 3 f S Z x d W 9 0 O y w m c X V v d D t T Z W N 0 a W 9 u M S 9 T a G V l d D E g K D I p L 0 F 1 d G 9 S Z W 1 v d m V k Q 2 9 s d W 1 u c z E u e 0 F 0 d G V u Z G F u Y 2 U s O H 0 m c X V v d D s s J n F 1 b 3 Q 7 U 2 V j d G l v b j E v U 2 h l Z X Q x I C g y K S 9 B d X R v U m V t b 3 Z l Z E N v b H V t b n M x L n t D a X R 5 L D l 9 J n F 1 b 3 Q 7 L C Z x d W 9 0 O 1 N l Y 3 R p b 2 4 x L 1 N o Z W V 0 M S A o M i k v Q X V 0 b 1 J l b W 9 2 Z W R D b 2 x 1 b W 5 z M S 5 7 U m V m Z X J y Z W R f Q n k s M T B 9 J n F 1 b 3 Q 7 X S w m c X V v d D t S Z W x h d G l v b n N o a X B J b m Z v J n F 1 b 3 Q 7 O l t d f S I g L z 4 8 R W 5 0 c n k g V H l w Z T 0 i T G 9 h Z G V k V G 9 B b m F s e X N p c 1 N l c n Z p Y 2 V z I i B W Y W x 1 Z T 0 i b D A i I C 8 + P C 9 T d G F i b G V F b n R y a W V z P j w v S X R l b T 4 8 S X R l b T 4 8 S X R l b U x v Y 2 F 0 a W 9 u P j x J d G V t V H l w Z T 5 G b 3 J t d W x h P C 9 J d G V t V H l w Z T 4 8 S X R l b V B h d G g + U 2 V j d G l v b j E v U 2 h l Z X Q x J T I w K D Y p L 1 N v d X J j Z T w v S X R l b V B h d G g + P C 9 J d G V t T G 9 j Y X R p b 2 4 + P F N 0 Y W J s Z U V u d H J p Z X M g L z 4 8 L 0 l 0 Z W 0 + P E l 0 Z W 0 + P E l 0 Z W 1 M b 2 N h d G l v b j 4 8 S X R l b V R 5 c G U + R m 9 y b X V s Y T w v S X R l b V R 5 c G U + P E l 0 Z W 1 Q Y X R o P l N l Y 3 R p b 2 4 x L 1 N o Z W V 0 M S U y M C g 2 K S 9 T a G V l d D F f U 2 h l Z X Q 8 L 0 l 0 Z W 1 Q Y X R o P j w v S X R l b U x v Y 2 F 0 a W 9 u P j x T d G F i b G V F b n R y a W V z I C 8 + P C 9 J d G V t P j x J d G V t P j x J d G V t T G 9 j Y X R p b 2 4 + P E l 0 Z W 1 U e X B l P k Z v c m 1 1 b G E 8 L 0 l 0 Z W 1 U e X B l P j x J d G V t U G F 0 a D 5 T Z W N 0 a W 9 u M S 9 T a G V l d D E l M j A o N i k v U H J v b W 9 0 Z W Q l M j B I Z W F k Z X J z P C 9 J d G V t U G F 0 a D 4 8 L 0 l 0 Z W 1 M b 2 N h d G l v b j 4 8 U 3 R h Y m x l R W 5 0 c m l l c y A v P j w v S X R l b T 4 8 S X R l b T 4 8 S X R l b U x v Y 2 F 0 a W 9 u P j x J d G V t V H l w Z T 5 G b 3 J t d W x h P C 9 J d G V t V H l w Z T 4 8 S X R l b V B h d G g + U 2 V j d G l v b j E v U 2 h l Z X Q x J T I w K D Y p L 0 N o Y W 5 n Z W Q l M j B U e X B l P C 9 J d G V t U G F 0 a D 4 8 L 0 l 0 Z W 1 M b 2 N h d G l v b j 4 8 U 3 R h Y m x l R W 5 0 c m l l c y A v P j w v S X R l b T 4 8 L 0 l 0 Z W 1 z P j w v T G 9 j Y W x Q Y W N r Y W d l T W V 0 Y W R h d G F G a W x l P h Y A A A B Q S w U G A A A A A A A A A A A A A A A A A A A A A A A A J g E A A A E A A A D Q j J 3 f A R X R E Y x 6 A M B P w p f r A Q A A A G h I x g y G T T V I r 9 z u x 0 R S A F c A A A A A A g A A A A A A E G Y A A A A B A A A g A A A A X x u k b r x p c g 6 v P E A N Y j p u s K x D c s c L r v + e 4 K z 7 a w K 4 s C c A A A A A D o A A A A A C A A A g A A A A 4 S X g W Q g + N p W G m v l v 3 I z y 6 F l V F n E G i 3 H m 9 s e q b Y T 9 G M d Q A A A A 9 1 V y h C p u R b A 8 l Y d j X 5 w k j V / m p 4 r x I L a w 8 / X r r h w J G I Z W F M P Q 3 U j 8 U V f Z Y 8 V W + h 7 J X 7 s u N l G T V a k 1 C k D s j d 2 b N N d B i 6 B n 1 s I 1 j q C y w l Q 5 e g B A A A A A 0 d g O 1 d J b L v a b 3 A Y h p 6 4 i J o M Z W G E t C l c 7 b z y W m 8 i M L e v C C L j O 7 g E S G h v t c 2 f Q F g v 9 M 4 9 Y o C E V Q V b X p z U h K e g c / g = = < / D a t a M a s h u p > 
</file>

<file path=customXml/itemProps1.xml><?xml version="1.0" encoding="utf-8"?>
<ds:datastoreItem xmlns:ds="http://schemas.openxmlformats.org/officeDocument/2006/customXml" ds:itemID="{4D529754-435D-4528-8935-36FD3C74381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Fitness Club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Kshitij Surve</dc:creator>
  <cp:lastModifiedBy>KSHITIJ SURVE</cp:lastModifiedBy>
  <dcterms:created xsi:type="dcterms:W3CDTF">2015-06-05T18:17:20Z</dcterms:created>
  <dcterms:modified xsi:type="dcterms:W3CDTF">2025-05-25T04:54:09Z</dcterms:modified>
</cp:coreProperties>
</file>