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t\Downloads\"/>
    </mc:Choice>
  </mc:AlternateContent>
  <xr:revisionPtr revIDLastSave="0" documentId="8_{FB7BFA1C-A410-48AB-A535-6FBBC703C84F}" xr6:coauthVersionLast="45" xr6:coauthVersionMax="45" xr10:uidLastSave="{00000000-0000-0000-0000-000000000000}"/>
  <bookViews>
    <workbookView xWindow="-120" yWindow="-120" windowWidth="21840" windowHeight="13140" xr2:uid="{7A571495-B6DD-4FE6-88A2-893D88CC8B2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1" i="1" l="1"/>
  <c r="P40" i="1"/>
  <c r="P39" i="1"/>
  <c r="Q37" i="1"/>
  <c r="Q31" i="1"/>
  <c r="Q32" i="1"/>
  <c r="Q33" i="1"/>
  <c r="Q36" i="1"/>
  <c r="Q35" i="1"/>
  <c r="Q34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I3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4" i="1"/>
  <c r="I35" i="1"/>
  <c r="I36" i="1"/>
  <c r="I4" i="1"/>
  <c r="M37" i="1"/>
  <c r="E3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4" i="1"/>
  <c r="F34" i="1"/>
  <c r="F35" i="1"/>
  <c r="F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D38" i="1"/>
  <c r="L38" i="1"/>
  <c r="E38" i="1"/>
  <c r="C37" i="1"/>
  <c r="J37" i="1"/>
  <c r="K37" i="1"/>
  <c r="P35" i="1"/>
  <c r="P32" i="1"/>
  <c r="P31" i="1"/>
  <c r="P27" i="1"/>
  <c r="P24" i="1"/>
  <c r="P23" i="1"/>
  <c r="P19" i="1"/>
  <c r="P16" i="1"/>
  <c r="P15" i="1"/>
  <c r="P13" i="1"/>
  <c r="P11" i="1"/>
  <c r="P8" i="1"/>
  <c r="P7" i="1"/>
  <c r="P5" i="1"/>
  <c r="H5" i="1"/>
  <c r="H8" i="1"/>
  <c r="H9" i="1"/>
  <c r="H11" i="1"/>
  <c r="H13" i="1"/>
  <c r="H14" i="1"/>
  <c r="H16" i="1"/>
  <c r="H17" i="1"/>
  <c r="H19" i="1"/>
  <c r="H21" i="1"/>
  <c r="H22" i="1"/>
  <c r="H23" i="1"/>
  <c r="H24" i="1"/>
  <c r="H25" i="1"/>
  <c r="H27" i="1"/>
  <c r="H29" i="1"/>
  <c r="H30" i="1"/>
  <c r="H35" i="1"/>
  <c r="H36" i="1"/>
  <c r="H4" i="1"/>
  <c r="L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4" i="1"/>
  <c r="E35" i="1"/>
  <c r="E3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B37" i="1"/>
  <c r="D36" i="1"/>
  <c r="L35" i="1"/>
  <c r="D35" i="1"/>
  <c r="L34" i="1"/>
  <c r="D34" i="1"/>
  <c r="L33" i="1"/>
  <c r="L32" i="1"/>
  <c r="L31" i="1"/>
  <c r="L30" i="1"/>
  <c r="D30" i="1"/>
  <c r="L29" i="1"/>
  <c r="D29" i="1"/>
  <c r="L28" i="1"/>
  <c r="D28" i="1"/>
  <c r="L27" i="1"/>
  <c r="D27" i="1"/>
  <c r="L26" i="1"/>
  <c r="D26" i="1"/>
  <c r="L25" i="1"/>
  <c r="D25" i="1"/>
  <c r="L24" i="1"/>
  <c r="D24" i="1"/>
  <c r="L23" i="1"/>
  <c r="D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D10" i="1"/>
  <c r="L9" i="1"/>
  <c r="D9" i="1"/>
  <c r="L8" i="1"/>
  <c r="D8" i="1"/>
  <c r="L7" i="1"/>
  <c r="D7" i="1"/>
  <c r="L6" i="1"/>
  <c r="D6" i="1"/>
  <c r="L5" i="1"/>
  <c r="D5" i="1"/>
  <c r="L4" i="1"/>
  <c r="D4" i="1"/>
  <c r="M38" i="1" l="1"/>
  <c r="G15" i="1"/>
  <c r="H15" i="1"/>
  <c r="H7" i="1"/>
  <c r="P9" i="1"/>
  <c r="P17" i="1"/>
  <c r="P25" i="1"/>
  <c r="P33" i="1"/>
  <c r="H6" i="1"/>
  <c r="P10" i="1"/>
  <c r="P18" i="1"/>
  <c r="P26" i="1"/>
  <c r="P34" i="1"/>
  <c r="H28" i="1"/>
  <c r="H20" i="1"/>
  <c r="H12" i="1"/>
  <c r="P4" i="1"/>
  <c r="P12" i="1"/>
  <c r="P20" i="1"/>
  <c r="P28" i="1"/>
  <c r="P36" i="1"/>
  <c r="P21" i="1"/>
  <c r="P29" i="1"/>
  <c r="H34" i="1"/>
  <c r="H26" i="1"/>
  <c r="H18" i="1"/>
  <c r="H10" i="1"/>
  <c r="P6" i="1"/>
  <c r="P14" i="1"/>
  <c r="P22" i="1"/>
  <c r="P30" i="1"/>
  <c r="O17" i="1"/>
  <c r="O36" i="1"/>
  <c r="G35" i="1"/>
  <c r="G18" i="1"/>
  <c r="G6" i="1"/>
  <c r="O18" i="1" l="1"/>
  <c r="G7" i="1"/>
  <c r="G28" i="1"/>
  <c r="G21" i="1"/>
  <c r="O33" i="1"/>
  <c r="O11" i="1"/>
  <c r="G10" i="1"/>
  <c r="O24" i="1"/>
  <c r="G19" i="1"/>
  <c r="G25" i="1"/>
  <c r="O22" i="1"/>
  <c r="G16" i="1"/>
  <c r="G22" i="1"/>
  <c r="G29" i="1"/>
  <c r="O25" i="1"/>
  <c r="G20" i="1"/>
  <c r="G24" i="1"/>
  <c r="G8" i="1"/>
  <c r="G5" i="1"/>
  <c r="G11" i="1"/>
  <c r="G17" i="1"/>
  <c r="O16" i="1"/>
  <c r="O34" i="1"/>
  <c r="O19" i="1"/>
  <c r="G36" i="1"/>
  <c r="G13" i="1"/>
  <c r="G23" i="1"/>
  <c r="G26" i="1"/>
  <c r="G9" i="1"/>
  <c r="O28" i="1"/>
  <c r="O14" i="1"/>
  <c r="O15" i="1"/>
  <c r="O35" i="1"/>
  <c r="O6" i="1"/>
  <c r="O7" i="1"/>
  <c r="O30" i="1"/>
  <c r="O26" i="1"/>
  <c r="O29" i="1"/>
  <c r="O9" i="1"/>
  <c r="O10" i="1"/>
  <c r="G30" i="1"/>
  <c r="G27" i="1"/>
  <c r="O12" i="1"/>
  <c r="O27" i="1"/>
  <c r="O13" i="1"/>
  <c r="O32" i="1"/>
  <c r="O21" i="1"/>
  <c r="G12" i="1"/>
  <c r="G34" i="1"/>
  <c r="G14" i="1"/>
  <c r="O8" i="1"/>
  <c r="O20" i="1"/>
  <c r="O23" i="1"/>
  <c r="O31" i="1"/>
  <c r="O5" i="1"/>
  <c r="O38" i="1" l="1"/>
  <c r="G4" i="1"/>
  <c r="G38" i="1" s="1"/>
  <c r="O4" i="1"/>
</calcChain>
</file>

<file path=xl/sharedStrings.xml><?xml version="1.0" encoding="utf-8"?>
<sst xmlns="http://schemas.openxmlformats.org/spreadsheetml/2006/main" count="67" uniqueCount="55">
  <si>
    <t>1) Определите, сколько в среднем информации несёт в себе первая буква слова в русском языке. Язык рассматривать будем в объёме, к примеру, словаря Ожегова.</t>
  </si>
  <si>
    <t>2) Какая из русских букв, находясь в начале слова, несёт в себе больше всего информации, а какая меньше всего?</t>
  </si>
  <si>
    <t>3) Какая буква в слове информативнее - первая или последняя? Во сколько раз?</t>
  </si>
  <si>
    <t>Первых</t>
  </si>
  <si>
    <r>
      <t xml:space="preserve">Энтропия </t>
    </r>
    <r>
      <rPr>
        <b/>
        <sz val="11"/>
        <color theme="1"/>
        <rFont val="Calibri"/>
        <family val="2"/>
        <charset val="204"/>
        <scheme val="minor"/>
      </rPr>
      <t>H</t>
    </r>
  </si>
  <si>
    <t>Последних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</si>
  <si>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</si>
  <si>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</si>
  <si>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</si>
  <si>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</si>
  <si>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</si>
  <si>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</si>
  <si>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</si>
  <si>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</si>
  <si>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</si>
  <si>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</si>
  <si>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</si>
  <si>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</si>
  <si>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</si>
  <si>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</si>
  <si>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</si>
  <si>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</si>
  <si>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</si>
  <si>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</si>
  <si>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</si>
  <si>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</si>
  <si>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</si>
  <si>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</si>
  <si>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</si>
  <si>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</si>
  <si>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</si>
  <si>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</si>
  <si>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</si>
  <si>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</si>
  <si>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</si>
  <si>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</si>
  <si>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</si>
  <si>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</si>
  <si>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</si>
  <si>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ВСЕГО</t>
  </si>
  <si>
    <r>
      <rPr>
        <b/>
        <sz val="16"/>
        <color theme="1"/>
        <rFont val="Calibri"/>
        <family val="2"/>
        <charset val="204"/>
        <scheme val="minor"/>
      </rPr>
      <t>Задание "Сколько информации в букве?" (дополнительное)</t>
    </r>
    <r>
      <rPr>
        <sz val="11"/>
        <color theme="1"/>
        <rFont val="Calibri"/>
        <family val="2"/>
        <charset val="204"/>
        <scheme val="minor"/>
      </rPr>
      <t xml:space="preserve">
Интуитивно ясно, что при отгадывании слова сообщение о том, что оно начинается на Ф, несёт больше информации, чем о том, что оно на К. А на сколько больше? И сколько в среднем информации несёт первая буква слова?
Итак, задание:
1) Определите, сколько в среднем информации несёт в себе первая буква слова в русском языке. Язык рассматривать будем в объёме, к примеру, словаря Ожегова.
2) Какая из русских букв, находясь в начале слова, несёт в себе больше всего информации, а какая меньше всего?
3) Какая буква в слове информативнее - первая или последняя? Во сколько раз?</t>
    </r>
  </si>
  <si>
    <t>Анализ на основе подборки слов из ( https://github.com/danakt/russian-words ) файл ( russian.txt ) 1601895 слов</t>
  </si>
  <si>
    <r>
      <t xml:space="preserve">Энтропия </t>
    </r>
    <r>
      <rPr>
        <b/>
        <sz val="11"/>
        <color theme="1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, c учетом отношения</t>
    </r>
  </si>
  <si>
    <t>Всего букв в словах, начинающихся на эту букву</t>
  </si>
  <si>
    <t>В среднем букв в этих словах</t>
  </si>
  <si>
    <t>СРЕДНЕЕ</t>
  </si>
  <si>
    <t>Количество слов на эту букву в %</t>
  </si>
  <si>
    <t>Отношение среднего кол-ва букв в словах нач. на данную букву, к среднему кол-ву букв во всех словах</t>
  </si>
  <si>
    <t>Средневзвешенное значение</t>
  </si>
  <si>
    <t>Ответ:</t>
  </si>
  <si>
    <t>бит</t>
  </si>
  <si>
    <t>первая</t>
  </si>
  <si>
    <t>в</t>
  </si>
  <si>
    <t>раз</t>
  </si>
  <si>
    <t>H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</si>
</sst>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0" xfId="0" applyNumberFormat="1"/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8" fontId="0" fillId="0" borderId="2" xfId="0" applyNumberFormat="1" applyBorder="1" applyAlignment="1">
      <alignment horizontal="center" vertical="center" wrapText="1"/>
    </xf>
    <xf numFmtId="168" fontId="4" fillId="0" borderId="2" xfId="0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168" fontId="2" fillId="0" borderId="5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8DF0-E6A9-4E17-AD23-D61338D06A8E}">
  <dimension ref="A1:Q45"/>
  <sheetViews>
    <sheetView tabSelected="1" workbookViewId="0">
      <selection sqref="A1:Q1"/>
    </sheetView>
  </sheetViews>
  <sheetFormatPr defaultRowHeight="15" x14ac:dyDescent="0.25"/>
  <cols>
    <col min="1" max="17" width="11.5703125" customWidth="1"/>
  </cols>
  <sheetData>
    <row r="1" spans="1:17" ht="173.25" customHeight="1" x14ac:dyDescent="0.25">
      <c r="A1" s="7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1.75" customHeight="1" x14ac:dyDescent="0.25">
      <c r="A2" s="8" t="s">
        <v>41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12.5" customHeight="1" x14ac:dyDescent="0.25">
      <c r="A3" s="13"/>
      <c r="B3" s="13" t="s">
        <v>3</v>
      </c>
      <c r="C3" s="14" t="s">
        <v>43</v>
      </c>
      <c r="D3" s="15" t="s">
        <v>44</v>
      </c>
      <c r="E3" s="16" t="s">
        <v>4</v>
      </c>
      <c r="F3" s="17" t="s">
        <v>47</v>
      </c>
      <c r="G3" s="16" t="s">
        <v>42</v>
      </c>
      <c r="H3" s="14" t="s">
        <v>46</v>
      </c>
      <c r="I3" s="14" t="s">
        <v>48</v>
      </c>
      <c r="J3" s="13" t="s">
        <v>5</v>
      </c>
      <c r="K3" s="14" t="s">
        <v>43</v>
      </c>
      <c r="L3" s="15" t="s">
        <v>44</v>
      </c>
      <c r="M3" s="18" t="s">
        <v>4</v>
      </c>
      <c r="N3" s="17" t="s">
        <v>47</v>
      </c>
      <c r="O3" s="16" t="s">
        <v>42</v>
      </c>
      <c r="P3" s="14" t="s">
        <v>46</v>
      </c>
      <c r="Q3" s="14" t="s">
        <v>48</v>
      </c>
    </row>
    <row r="4" spans="1:17" x14ac:dyDescent="0.25">
      <c r="A4" s="5" t="s">
        <v>6</v>
      </c>
      <c r="B4" s="5">
        <v>39185</v>
      </c>
      <c r="C4" s="11">
        <v>439801</v>
      </c>
      <c r="D4" s="4">
        <f>C4/B4</f>
        <v>11.223708051550338</v>
      </c>
      <c r="E4" s="22">
        <f>LOG(B4,2)</f>
        <v>15.258013876567039</v>
      </c>
      <c r="F4" s="23">
        <f>D4/$D$38</f>
        <v>1.0288466271352792</v>
      </c>
      <c r="G4" s="22">
        <f>E4*F4</f>
        <v>15.698156113689285</v>
      </c>
      <c r="H4" s="23">
        <f>C4/$C$37</f>
        <v>2.5167289419278992E-2</v>
      </c>
      <c r="I4" s="11">
        <f>SUMPRODUCT(G4,H4)</f>
        <v>0.39508003826224214</v>
      </c>
      <c r="J4" s="21">
        <v>64902</v>
      </c>
      <c r="K4" s="9">
        <v>587811</v>
      </c>
      <c r="L4" s="10">
        <f>K4/J4</f>
        <v>9.05690117407784</v>
      </c>
      <c r="M4" s="24">
        <f>LOG(J4,2)</f>
        <v>15.985975316103966</v>
      </c>
      <c r="N4" s="23">
        <f>L4/$D$38</f>
        <v>0.83022136556379988</v>
      </c>
      <c r="O4" s="22">
        <f>M4*N4</f>
        <v>13.271898256805033</v>
      </c>
      <c r="P4" s="23">
        <f>K4/$C$37</f>
        <v>3.3637053032702979E-2</v>
      </c>
      <c r="Q4" s="11">
        <f>SUMPRODUCT(O4,P4)</f>
        <v>0.4464275455087891</v>
      </c>
    </row>
    <row r="5" spans="1:17" x14ac:dyDescent="0.25">
      <c r="A5" s="5" t="s">
        <v>7</v>
      </c>
      <c r="B5" s="5">
        <v>53162</v>
      </c>
      <c r="C5" s="11">
        <v>546784</v>
      </c>
      <c r="D5" s="4">
        <f t="shared" ref="D5:D37" si="0">C5/B5</f>
        <v>10.285241337797675</v>
      </c>
      <c r="E5" s="22">
        <f t="shared" ref="E5:E37" si="1">LOG(B5,2)</f>
        <v>15.698107760608339</v>
      </c>
      <c r="F5" s="23">
        <f t="shared" ref="F5:F36" si="2">D5/$D$38</f>
        <v>0.94281994961583104</v>
      </c>
      <c r="G5" s="22">
        <f t="shared" ref="G5:G37" si="3">E5*F5</f>
        <v>14.80048916792064</v>
      </c>
      <c r="H5" s="23">
        <f t="shared" ref="H5:H36" si="4">C5/$C$37</f>
        <v>3.1289313070754832E-2</v>
      </c>
      <c r="I5" s="11">
        <f t="shared" ref="I5:I36" si="5">SUMPRODUCT(G5,H5)</f>
        <v>0.46309713917538459</v>
      </c>
      <c r="J5" s="5">
        <v>500</v>
      </c>
      <c r="K5" s="11">
        <v>2795</v>
      </c>
      <c r="L5" s="4">
        <f t="shared" ref="L5:L38" si="6">K5/J5</f>
        <v>5.59</v>
      </c>
      <c r="M5" s="24">
        <f t="shared" ref="M5:M37" si="7">LOG(J5,2)</f>
        <v>8.965784284662087</v>
      </c>
      <c r="N5" s="23">
        <f t="shared" ref="N5:N36" si="8">L5/$D$38</f>
        <v>0.51242001478217236</v>
      </c>
      <c r="O5" s="22">
        <f t="shared" ref="O5:O36" si="9">M5*N5</f>
        <v>4.594247315680315</v>
      </c>
      <c r="P5" s="23">
        <f t="shared" ref="P5:P36" si="10">K5/$C$37</f>
        <v>1.5994182352219478E-4</v>
      </c>
      <c r="Q5" s="11">
        <f t="shared" ref="Q5:Q36" si="11">SUMPRODUCT(O5,P5)</f>
        <v>7.3481229338185803E-4</v>
      </c>
    </row>
    <row r="6" spans="1:17" x14ac:dyDescent="0.25">
      <c r="A6" s="5" t="s">
        <v>8</v>
      </c>
      <c r="B6" s="5">
        <v>122774</v>
      </c>
      <c r="C6" s="11">
        <v>1322541</v>
      </c>
      <c r="D6" s="4">
        <f t="shared" si="0"/>
        <v>10.772158600355125</v>
      </c>
      <c r="E6" s="22">
        <f t="shared" si="1"/>
        <v>16.905645546198979</v>
      </c>
      <c r="F6" s="23">
        <f t="shared" si="2"/>
        <v>0.98745432365471886</v>
      </c>
      <c r="G6" s="22">
        <f t="shared" si="3"/>
        <v>16.693552788768322</v>
      </c>
      <c r="H6" s="23">
        <f t="shared" si="4"/>
        <v>7.5681438004603571E-2</v>
      </c>
      <c r="I6" s="11">
        <f t="shared" si="5"/>
        <v>1.2633920804597469</v>
      </c>
      <c r="J6" s="5">
        <v>21406</v>
      </c>
      <c r="K6" s="11">
        <v>195584</v>
      </c>
      <c r="L6" s="4">
        <f t="shared" si="6"/>
        <v>9.1368775109782305</v>
      </c>
      <c r="M6" s="24">
        <f t="shared" si="7"/>
        <v>14.385727613418409</v>
      </c>
      <c r="N6" s="23">
        <f t="shared" si="8"/>
        <v>0.83755257768128144</v>
      </c>
      <c r="O6" s="22">
        <f t="shared" si="9"/>
        <v>12.048803244439377</v>
      </c>
      <c r="P6" s="23">
        <f t="shared" si="10"/>
        <v>1.1192150844996402E-2</v>
      </c>
      <c r="Q6" s="11">
        <f t="shared" si="11"/>
        <v>0.13485202341344757</v>
      </c>
    </row>
    <row r="7" spans="1:17" x14ac:dyDescent="0.25">
      <c r="A7" s="5" t="s">
        <v>9</v>
      </c>
      <c r="B7" s="5">
        <v>37569</v>
      </c>
      <c r="C7" s="11">
        <v>395882</v>
      </c>
      <c r="D7" s="4">
        <f t="shared" si="0"/>
        <v>10.537464398839468</v>
      </c>
      <c r="E7" s="22">
        <f t="shared" si="1"/>
        <v>15.19725509483067</v>
      </c>
      <c r="F7" s="23">
        <f t="shared" si="2"/>
        <v>0.96594054794632123</v>
      </c>
      <c r="G7" s="22">
        <f t="shared" si="3"/>
        <v>14.679644913580759</v>
      </c>
      <c r="H7" s="23">
        <f t="shared" si="4"/>
        <v>2.2654056880004835E-2</v>
      </c>
      <c r="I7" s="11">
        <f t="shared" si="5"/>
        <v>0.3325535108505322</v>
      </c>
      <c r="J7" s="5">
        <v>1360</v>
      </c>
      <c r="K7" s="11">
        <v>9680</v>
      </c>
      <c r="L7" s="4">
        <f t="shared" si="6"/>
        <v>7.117647058823529</v>
      </c>
      <c r="M7" s="24">
        <f t="shared" si="7"/>
        <v>10.409390936137701</v>
      </c>
      <c r="N7" s="23">
        <f t="shared" si="8"/>
        <v>0.65245524348777073</v>
      </c>
      <c r="O7" s="22">
        <f t="shared" si="9"/>
        <v>6.7916616977971174</v>
      </c>
      <c r="P7" s="23">
        <f t="shared" si="10"/>
        <v>5.5393089506076759E-4</v>
      </c>
      <c r="Q7" s="11">
        <f t="shared" si="11"/>
        <v>3.7621112432106897E-3</v>
      </c>
    </row>
    <row r="8" spans="1:17" x14ac:dyDescent="0.25">
      <c r="A8" s="5" t="s">
        <v>10</v>
      </c>
      <c r="B8" s="5">
        <v>59790</v>
      </c>
      <c r="C8" s="11">
        <v>649695</v>
      </c>
      <c r="D8" s="4">
        <f t="shared" si="0"/>
        <v>10.866281986954339</v>
      </c>
      <c r="E8" s="22">
        <f t="shared" si="1"/>
        <v>15.867616590447579</v>
      </c>
      <c r="F8" s="23">
        <f t="shared" si="2"/>
        <v>0.99608235713459681</v>
      </c>
      <c r="G8" s="22">
        <f t="shared" si="3"/>
        <v>15.805452935521059</v>
      </c>
      <c r="H8" s="23">
        <f t="shared" si="4"/>
        <v>3.7178319511002623E-2</v>
      </c>
      <c r="I8" s="11">
        <f t="shared" si="5"/>
        <v>0.58762017925291632</v>
      </c>
      <c r="J8" s="5">
        <v>1814</v>
      </c>
      <c r="K8" s="11">
        <v>12788</v>
      </c>
      <c r="L8" s="4">
        <f t="shared" si="6"/>
        <v>7.0496141124586549</v>
      </c>
      <c r="M8" s="24">
        <f t="shared" si="7"/>
        <v>10.824958740528523</v>
      </c>
      <c r="N8" s="23">
        <f t="shared" si="8"/>
        <v>0.64621884932283991</v>
      </c>
      <c r="O8" s="22">
        <f t="shared" si="9"/>
        <v>6.9952923812715602</v>
      </c>
      <c r="P8" s="23">
        <f t="shared" si="10"/>
        <v>7.3178391384680743E-4</v>
      </c>
      <c r="Q8" s="11">
        <f t="shared" si="11"/>
        <v>5.1190424372696561E-3</v>
      </c>
    </row>
    <row r="9" spans="1:17" x14ac:dyDescent="0.25">
      <c r="A9" s="5" t="s">
        <v>11</v>
      </c>
      <c r="B9" s="5">
        <v>4406</v>
      </c>
      <c r="C9" s="11">
        <v>40931</v>
      </c>
      <c r="D9" s="4">
        <f t="shared" si="0"/>
        <v>9.2898320472083515</v>
      </c>
      <c r="E9" s="22">
        <f t="shared" si="1"/>
        <v>12.105253779700885</v>
      </c>
      <c r="F9" s="23">
        <f t="shared" si="2"/>
        <v>0.85157350178075175</v>
      </c>
      <c r="G9" s="22">
        <f t="shared" si="3"/>
        <v>10.308513351124564</v>
      </c>
      <c r="H9" s="23">
        <f t="shared" si="4"/>
        <v>2.3422464324103593E-3</v>
      </c>
      <c r="I9" s="11">
        <f t="shared" si="5"/>
        <v>2.4145078620126069E-2</v>
      </c>
      <c r="J9" s="5">
        <v>181134</v>
      </c>
      <c r="K9" s="11">
        <v>1944638</v>
      </c>
      <c r="L9" s="4">
        <f t="shared" si="6"/>
        <v>10.7359082226418</v>
      </c>
      <c r="M9" s="24">
        <f t="shared" si="7"/>
        <v>17.466697849148147</v>
      </c>
      <c r="N9" s="23">
        <f t="shared" si="8"/>
        <v>0.98413135065226431</v>
      </c>
      <c r="O9" s="22">
        <f t="shared" si="9"/>
        <v>17.189524945717167</v>
      </c>
      <c r="P9" s="23">
        <f t="shared" si="10"/>
        <v>0.11128048222202283</v>
      </c>
      <c r="Q9" s="11">
        <f t="shared" si="11"/>
        <v>1.9128586251268973</v>
      </c>
    </row>
    <row r="10" spans="1:17" x14ac:dyDescent="0.25">
      <c r="A10" s="5" t="s">
        <v>12</v>
      </c>
      <c r="B10" s="5">
        <v>351</v>
      </c>
      <c r="C10" s="11">
        <v>2507</v>
      </c>
      <c r="D10" s="4">
        <f t="shared" si="0"/>
        <v>7.1424501424501425</v>
      </c>
      <c r="E10" s="22">
        <f t="shared" si="1"/>
        <v>8.4553272203045609</v>
      </c>
      <c r="F10" s="23">
        <f t="shared" si="2"/>
        <v>0.6547288743426174</v>
      </c>
      <c r="G10" s="22">
        <f t="shared" si="3"/>
        <v>5.5359468731484975</v>
      </c>
      <c r="H10" s="23">
        <f t="shared" si="4"/>
        <v>1.4346123490881657E-4</v>
      </c>
      <c r="I10" s="11">
        <f t="shared" si="5"/>
        <v>7.9419377481148516E-4</v>
      </c>
      <c r="J10" s="5">
        <v>87</v>
      </c>
      <c r="K10" s="11">
        <v>504</v>
      </c>
      <c r="L10" s="4">
        <f t="shared" si="6"/>
        <v>5.7931034482758621</v>
      </c>
      <c r="M10" s="24">
        <f t="shared" si="7"/>
        <v>6.4429434958487288</v>
      </c>
      <c r="N10" s="23">
        <f t="shared" si="8"/>
        <v>0.53103795252239194</v>
      </c>
      <c r="O10" s="22">
        <f t="shared" si="9"/>
        <v>3.4214475222529712</v>
      </c>
      <c r="P10" s="23">
        <f t="shared" si="10"/>
        <v>2.8841030073411867E-5</v>
      </c>
      <c r="Q10" s="11">
        <f t="shared" si="11"/>
        <v>9.8678070883898461E-5</v>
      </c>
    </row>
    <row r="11" spans="1:17" x14ac:dyDescent="0.25">
      <c r="A11" s="5" t="s">
        <v>13</v>
      </c>
      <c r="B11" s="5">
        <v>8711</v>
      </c>
      <c r="C11" s="11">
        <v>80215</v>
      </c>
      <c r="D11" s="4">
        <f t="shared" si="0"/>
        <v>9.2084720468373327</v>
      </c>
      <c r="E11" s="22">
        <f t="shared" si="1"/>
        <v>13.088622630607803</v>
      </c>
      <c r="F11" s="23">
        <f t="shared" si="2"/>
        <v>0.84411545301638768</v>
      </c>
      <c r="G11" s="22">
        <f t="shared" si="3"/>
        <v>11.04830862119605</v>
      </c>
      <c r="H11" s="23">
        <f t="shared" si="4"/>
        <v>4.5902444986879619E-3</v>
      </c>
      <c r="I11" s="11">
        <f t="shared" si="5"/>
        <v>5.0714437868251951E-2</v>
      </c>
      <c r="J11" s="5">
        <v>553</v>
      </c>
      <c r="K11" s="11">
        <v>3324</v>
      </c>
      <c r="L11" s="4">
        <f t="shared" si="6"/>
        <v>6.0108499095840866</v>
      </c>
      <c r="M11" s="24">
        <f t="shared" si="7"/>
        <v>9.1111356702347077</v>
      </c>
      <c r="N11" s="23">
        <f t="shared" si="8"/>
        <v>0.55099817522763817</v>
      </c>
      <c r="O11" s="22">
        <f t="shared" si="9"/>
        <v>5.0202191285507682</v>
      </c>
      <c r="P11" s="23">
        <f t="shared" si="10"/>
        <v>1.9021346024607349E-4</v>
      </c>
      <c r="Q11" s="11">
        <f t="shared" si="11"/>
        <v>9.5491325163516924E-4</v>
      </c>
    </row>
    <row r="12" spans="1:17" x14ac:dyDescent="0.25">
      <c r="A12" s="5" t="s">
        <v>14</v>
      </c>
      <c r="B12" s="5">
        <v>93502</v>
      </c>
      <c r="C12" s="11">
        <v>1030234</v>
      </c>
      <c r="D12" s="4">
        <f t="shared" si="0"/>
        <v>11.018309768775</v>
      </c>
      <c r="E12" s="22">
        <f t="shared" si="1"/>
        <v>16.512709604006648</v>
      </c>
      <c r="F12" s="23">
        <f t="shared" si="2"/>
        <v>1.0100183281914561</v>
      </c>
      <c r="G12" s="22">
        <f t="shared" si="3"/>
        <v>16.678139348149795</v>
      </c>
      <c r="H12" s="23">
        <f t="shared" si="4"/>
        <v>5.8954384477482941E-2</v>
      </c>
      <c r="I12" s="11">
        <f t="shared" si="5"/>
        <v>0.98324943949985977</v>
      </c>
      <c r="J12" s="5">
        <v>1183</v>
      </c>
      <c r="K12" s="11">
        <v>8737</v>
      </c>
      <c r="L12" s="4">
        <f t="shared" si="6"/>
        <v>7.3854606931530009</v>
      </c>
      <c r="M12" s="24">
        <f t="shared" si="7"/>
        <v>10.208234358339789</v>
      </c>
      <c r="N12" s="23">
        <f t="shared" si="8"/>
        <v>0.67700498704089696</v>
      </c>
      <c r="O12" s="22">
        <f t="shared" si="9"/>
        <v>6.9110255694782676</v>
      </c>
      <c r="P12" s="23">
        <f t="shared" si="10"/>
        <v>4.9996841220515764E-4</v>
      </c>
      <c r="Q12" s="11">
        <f t="shared" si="11"/>
        <v>3.4552944806812949E-3</v>
      </c>
    </row>
    <row r="13" spans="1:17" x14ac:dyDescent="0.25">
      <c r="A13" s="5" t="s">
        <v>15</v>
      </c>
      <c r="B13" s="5">
        <v>40600</v>
      </c>
      <c r="C13" s="11">
        <v>444209</v>
      </c>
      <c r="D13" s="4">
        <f t="shared" si="0"/>
        <v>10.941108374384237</v>
      </c>
      <c r="E13" s="22">
        <f t="shared" si="1"/>
        <v>15.3091921069599</v>
      </c>
      <c r="F13" s="23">
        <f t="shared" si="2"/>
        <v>1.0029414874660683</v>
      </c>
      <c r="G13" s="22">
        <f t="shared" si="3"/>
        <v>15.354223903658154</v>
      </c>
      <c r="H13" s="23">
        <f t="shared" si="4"/>
        <v>2.5419533983889308E-2</v>
      </c>
      <c r="I13" s="11">
        <f t="shared" si="5"/>
        <v>0.39029721631528397</v>
      </c>
      <c r="J13" s="5">
        <v>130622</v>
      </c>
      <c r="K13" s="11">
        <v>1451773</v>
      </c>
      <c r="L13" s="4">
        <f t="shared" si="6"/>
        <v>11.114306931451058</v>
      </c>
      <c r="M13" s="24">
        <f t="shared" si="7"/>
        <v>16.995038377583835</v>
      </c>
      <c r="N13" s="23">
        <f t="shared" si="8"/>
        <v>1.0188181256006712</v>
      </c>
      <c r="O13" s="22">
        <f t="shared" si="9"/>
        <v>17.314853144361436</v>
      </c>
      <c r="P13" s="23">
        <f t="shared" si="10"/>
        <v>8.3076644350728895E-2</v>
      </c>
      <c r="Q13" s="11">
        <f t="shared" si="11"/>
        <v>1.438459896659215</v>
      </c>
    </row>
    <row r="14" spans="1:17" x14ac:dyDescent="0.25">
      <c r="A14" s="5" t="s">
        <v>16</v>
      </c>
      <c r="B14" s="5">
        <v>378</v>
      </c>
      <c r="C14" s="11">
        <v>3468</v>
      </c>
      <c r="D14" s="4">
        <f t="shared" si="0"/>
        <v>9.174603174603174</v>
      </c>
      <c r="E14" s="22">
        <f t="shared" si="1"/>
        <v>8.5622424242210737</v>
      </c>
      <c r="F14" s="23">
        <f t="shared" si="2"/>
        <v>0.84101078610925295</v>
      </c>
      <c r="G14" s="22">
        <f t="shared" si="3"/>
        <v>7.2009382320521613</v>
      </c>
      <c r="H14" s="23">
        <f t="shared" si="4"/>
        <v>1.984537545527626E-4</v>
      </c>
      <c r="I14" s="11">
        <f t="shared" si="5"/>
        <v>1.4290532284532839E-3</v>
      </c>
      <c r="J14" s="5">
        <v>155986</v>
      </c>
      <c r="K14" s="11">
        <v>1772390</v>
      </c>
      <c r="L14" s="4">
        <f t="shared" si="6"/>
        <v>11.36249406998064</v>
      </c>
      <c r="M14" s="24">
        <f t="shared" si="7"/>
        <v>17.251057025082442</v>
      </c>
      <c r="N14" s="23">
        <f t="shared" si="8"/>
        <v>1.0415687619502372</v>
      </c>
      <c r="O14" s="22">
        <f t="shared" si="9"/>
        <v>17.968162107948061</v>
      </c>
      <c r="P14" s="23">
        <f t="shared" si="10"/>
        <v>0.10142371684883821</v>
      </c>
      <c r="Q14" s="11">
        <f t="shared" si="11"/>
        <v>1.822397785930548</v>
      </c>
    </row>
    <row r="15" spans="1:17" x14ac:dyDescent="0.25">
      <c r="A15" s="5" t="s">
        <v>17</v>
      </c>
      <c r="B15" s="5">
        <v>72688</v>
      </c>
      <c r="C15" s="11">
        <v>756091</v>
      </c>
      <c r="D15" s="4">
        <f t="shared" si="0"/>
        <v>10.401868258859784</v>
      </c>
      <c r="E15" s="22">
        <f t="shared" si="1"/>
        <v>16.149429590056744</v>
      </c>
      <c r="F15" s="23">
        <f t="shared" si="2"/>
        <v>0.95351082056657244</v>
      </c>
      <c r="G15" s="22">
        <f t="shared" si="3"/>
        <v>15.398655860097092</v>
      </c>
      <c r="H15" s="23">
        <f t="shared" si="4"/>
        <v>4.3266752518325499E-2</v>
      </c>
      <c r="I15" s="11">
        <f t="shared" si="5"/>
        <v>0.66624983221368361</v>
      </c>
      <c r="J15" s="5">
        <v>12750</v>
      </c>
      <c r="K15" s="11">
        <v>105445</v>
      </c>
      <c r="L15" s="4">
        <f t="shared" si="6"/>
        <v>8.2701960784313719</v>
      </c>
      <c r="M15" s="24">
        <f t="shared" si="7"/>
        <v>13.638209626633584</v>
      </c>
      <c r="N15" s="23">
        <f t="shared" si="8"/>
        <v>0.75810626060130015</v>
      </c>
      <c r="O15" s="22">
        <f t="shared" si="9"/>
        <v>10.33921210134384</v>
      </c>
      <c r="P15" s="23">
        <f t="shared" si="10"/>
        <v>6.0340127303391156E-3</v>
      </c>
      <c r="Q15" s="11">
        <f t="shared" si="11"/>
        <v>6.2386937441184967E-2</v>
      </c>
    </row>
    <row r="16" spans="1:17" x14ac:dyDescent="0.25">
      <c r="A16" s="5" t="s">
        <v>18</v>
      </c>
      <c r="B16" s="5">
        <v>25535</v>
      </c>
      <c r="C16" s="11">
        <v>239257</v>
      </c>
      <c r="D16" s="4">
        <f t="shared" si="0"/>
        <v>9.3697669864891324</v>
      </c>
      <c r="E16" s="22">
        <f t="shared" si="1"/>
        <v>14.640188438599779</v>
      </c>
      <c r="F16" s="23">
        <f t="shared" si="2"/>
        <v>0.85890091909164079</v>
      </c>
      <c r="G16" s="22">
        <f t="shared" si="3"/>
        <v>12.574471305588164</v>
      </c>
      <c r="H16" s="23">
        <f t="shared" si="4"/>
        <v>1.3691306214829967E-2</v>
      </c>
      <c r="I16" s="11">
        <f t="shared" si="5"/>
        <v>0.17216093713440031</v>
      </c>
      <c r="J16" s="5">
        <v>14975</v>
      </c>
      <c r="K16" s="11">
        <v>126386</v>
      </c>
      <c r="L16" s="4">
        <f t="shared" si="6"/>
        <v>8.4397996661101828</v>
      </c>
      <c r="M16" s="24">
        <f t="shared" si="7"/>
        <v>13.870268382563509</v>
      </c>
      <c r="N16" s="23">
        <f t="shared" si="8"/>
        <v>0.77365335772213839</v>
      </c>
      <c r="O16" s="22">
        <f t="shared" si="9"/>
        <v>10.730779706677472</v>
      </c>
      <c r="P16" s="23">
        <f t="shared" si="10"/>
        <v>7.2323460850361749E-3</v>
      </c>
      <c r="Q16" s="11">
        <f t="shared" si="11"/>
        <v>7.7608712600974447E-2</v>
      </c>
    </row>
    <row r="17" spans="1:17" x14ac:dyDescent="0.25">
      <c r="A17" s="5" t="s">
        <v>19</v>
      </c>
      <c r="B17" s="5">
        <v>52441</v>
      </c>
      <c r="C17" s="11">
        <v>561395</v>
      </c>
      <c r="D17" s="4">
        <f t="shared" si="0"/>
        <v>10.70526877824603</v>
      </c>
      <c r="E17" s="22">
        <f t="shared" si="1"/>
        <v>15.678407576193889</v>
      </c>
      <c r="F17" s="23">
        <f t="shared" si="2"/>
        <v>0.98132271656457226</v>
      </c>
      <c r="G17" s="22">
        <f t="shared" si="3"/>
        <v>15.385577514077157</v>
      </c>
      <c r="H17" s="23">
        <f t="shared" si="4"/>
        <v>3.2125416821553683E-2</v>
      </c>
      <c r="I17" s="11">
        <f t="shared" si="5"/>
        <v>0.4942680906800524</v>
      </c>
      <c r="J17" s="5">
        <v>184852</v>
      </c>
      <c r="K17" s="11">
        <v>2007107</v>
      </c>
      <c r="L17" s="4">
        <f t="shared" si="6"/>
        <v>10.857913357713198</v>
      </c>
      <c r="M17" s="24">
        <f t="shared" si="7"/>
        <v>17.496011127236908</v>
      </c>
      <c r="N17" s="23">
        <f t="shared" si="8"/>
        <v>0.99531522777512416</v>
      </c>
      <c r="O17" s="22">
        <f t="shared" si="9"/>
        <v>17.414046300261909</v>
      </c>
      <c r="P17" s="23">
        <f t="shared" si="10"/>
        <v>0.11485522489594339</v>
      </c>
      <c r="Q17" s="11">
        <f t="shared" si="11"/>
        <v>2.0000942041649523</v>
      </c>
    </row>
    <row r="18" spans="1:17" x14ac:dyDescent="0.25">
      <c r="A18" s="5" t="s">
        <v>20</v>
      </c>
      <c r="B18" s="5">
        <v>96848</v>
      </c>
      <c r="C18" s="11">
        <v>1083099</v>
      </c>
      <c r="D18" s="4">
        <f t="shared" si="0"/>
        <v>11.183493722121263</v>
      </c>
      <c r="E18" s="22">
        <f t="shared" si="1"/>
        <v>16.563434635710198</v>
      </c>
      <c r="F18" s="23">
        <f t="shared" si="2"/>
        <v>1.0251602895180161</v>
      </c>
      <c r="G18" s="22">
        <f t="shared" si="3"/>
        <v>16.980175446557404</v>
      </c>
      <c r="H18" s="23">
        <f t="shared" si="4"/>
        <v>6.1979545300560157E-2</v>
      </c>
      <c r="I18" s="11">
        <f t="shared" si="5"/>
        <v>1.0524235533013639</v>
      </c>
      <c r="J18" s="5">
        <v>15710</v>
      </c>
      <c r="K18" s="11">
        <v>131270</v>
      </c>
      <c r="L18" s="4">
        <f t="shared" si="6"/>
        <v>8.3558243157224705</v>
      </c>
      <c r="M18" s="24">
        <f t="shared" si="7"/>
        <v>13.939395560181559</v>
      </c>
      <c r="N18" s="23">
        <f t="shared" si="8"/>
        <v>0.76595556697312051</v>
      </c>
      <c r="O18" s="22">
        <f t="shared" si="9"/>
        <v>10.676957629561464</v>
      </c>
      <c r="P18" s="23">
        <f t="shared" si="10"/>
        <v>7.5118294002713805E-3</v>
      </c>
      <c r="Q18" s="11">
        <f t="shared" si="11"/>
        <v>8.0203484227191632E-2</v>
      </c>
    </row>
    <row r="19" spans="1:17" x14ac:dyDescent="0.25">
      <c r="A19" s="5" t="s">
        <v>21</v>
      </c>
      <c r="B19" s="5">
        <v>145280</v>
      </c>
      <c r="C19" s="11">
        <v>1573953</v>
      </c>
      <c r="D19" s="4">
        <f t="shared" si="0"/>
        <v>10.833927588105727</v>
      </c>
      <c r="E19" s="22">
        <f t="shared" si="1"/>
        <v>17.148476582178276</v>
      </c>
      <c r="F19" s="23">
        <f t="shared" si="2"/>
        <v>0.9931165178615603</v>
      </c>
      <c r="G19" s="22">
        <f t="shared" si="3"/>
        <v>17.030435349923401</v>
      </c>
      <c r="H19" s="23">
        <f t="shared" si="4"/>
        <v>9.0068305172890537E-2</v>
      </c>
      <c r="I19" s="11">
        <f t="shared" si="5"/>
        <v>1.5339024483240837</v>
      </c>
      <c r="J19" s="5">
        <v>88989</v>
      </c>
      <c r="K19" s="11">
        <v>1018059</v>
      </c>
      <c r="L19" s="4">
        <f t="shared" si="6"/>
        <v>11.440279135623504</v>
      </c>
      <c r="M19" s="24">
        <f t="shared" si="7"/>
        <v>16.441339393985352</v>
      </c>
      <c r="N19" s="23">
        <f t="shared" si="8"/>
        <v>1.0486991062233229</v>
      </c>
      <c r="O19" s="22">
        <f t="shared" si="9"/>
        <v>17.242017927586748</v>
      </c>
      <c r="P19" s="23">
        <f t="shared" si="10"/>
        <v>5.825767903870558E-2</v>
      </c>
      <c r="Q19" s="11">
        <f t="shared" si="11"/>
        <v>1.0044799464049563</v>
      </c>
    </row>
    <row r="20" spans="1:17" x14ac:dyDescent="0.25">
      <c r="A20" s="5" t="s">
        <v>22</v>
      </c>
      <c r="B20" s="5">
        <v>318367</v>
      </c>
      <c r="C20" s="11">
        <v>3707968</v>
      </c>
      <c r="D20" s="4">
        <f t="shared" si="0"/>
        <v>11.646835256166625</v>
      </c>
      <c r="E20" s="22">
        <f t="shared" si="1"/>
        <v>18.280331277015321</v>
      </c>
      <c r="F20" s="23">
        <f t="shared" si="2"/>
        <v>1.0676335409893432</v>
      </c>
      <c r="G20" s="22">
        <f t="shared" si="3"/>
        <v>19.516694811738109</v>
      </c>
      <c r="H20" s="23">
        <f t="shared" si="4"/>
        <v>0.21218574722073186</v>
      </c>
      <c r="I20" s="11">
        <f t="shared" si="5"/>
        <v>4.141164471907631</v>
      </c>
      <c r="J20" s="5">
        <v>602</v>
      </c>
      <c r="K20" s="11">
        <v>3772</v>
      </c>
      <c r="L20" s="4">
        <f t="shared" si="6"/>
        <v>6.2657807308970099</v>
      </c>
      <c r="M20" s="24">
        <f t="shared" si="7"/>
        <v>9.2336196767597016</v>
      </c>
      <c r="N20" s="23">
        <f t="shared" si="8"/>
        <v>0.57436698653812102</v>
      </c>
      <c r="O20" s="22">
        <f t="shared" si="9"/>
        <v>5.3034863085795685</v>
      </c>
      <c r="P20" s="23">
        <f t="shared" si="10"/>
        <v>2.1584993142243961E-4</v>
      </c>
      <c r="Q20" s="11">
        <f t="shared" si="11"/>
        <v>1.1447571560067472E-3</v>
      </c>
    </row>
    <row r="21" spans="1:17" x14ac:dyDescent="0.25">
      <c r="A21" s="5" t="s">
        <v>23</v>
      </c>
      <c r="B21" s="5">
        <v>94257</v>
      </c>
      <c r="C21" s="11">
        <v>1105293</v>
      </c>
      <c r="D21" s="4">
        <f t="shared" si="0"/>
        <v>11.726375759890512</v>
      </c>
      <c r="E21" s="22">
        <f t="shared" si="1"/>
        <v>16.524312143716223</v>
      </c>
      <c r="F21" s="23">
        <f t="shared" si="2"/>
        <v>1.0749248014712709</v>
      </c>
      <c r="G21" s="22">
        <f t="shared" si="3"/>
        <v>17.762392950533471</v>
      </c>
      <c r="H21" s="23">
        <f t="shared" si="4"/>
        <v>6.3249580660578619E-2</v>
      </c>
      <c r="I21" s="11">
        <f t="shared" si="5"/>
        <v>1.1234639056496598</v>
      </c>
      <c r="J21" s="5">
        <v>4331</v>
      </c>
      <c r="K21" s="11">
        <v>33686</v>
      </c>
      <c r="L21" s="4">
        <f t="shared" si="6"/>
        <v>7.7778803971369195</v>
      </c>
      <c r="M21" s="24">
        <f t="shared" si="7"/>
        <v>12.08048445706757</v>
      </c>
      <c r="N21" s="23">
        <f t="shared" si="8"/>
        <v>0.7129770282781519</v>
      </c>
      <c r="O21" s="22">
        <f t="shared" si="9"/>
        <v>8.6131079083604387</v>
      </c>
      <c r="P21" s="23">
        <f t="shared" si="10"/>
        <v>1.9276566251050637E-3</v>
      </c>
      <c r="Q21" s="11">
        <f t="shared" si="11"/>
        <v>1.6603114522295816E-2</v>
      </c>
    </row>
    <row r="22" spans="1:17" x14ac:dyDescent="0.25">
      <c r="A22" s="5" t="s">
        <v>24</v>
      </c>
      <c r="B22" s="5">
        <v>137287</v>
      </c>
      <c r="C22" s="11">
        <v>1450572</v>
      </c>
      <c r="D22" s="4">
        <f t="shared" si="0"/>
        <v>10.56598221244546</v>
      </c>
      <c r="E22" s="22">
        <f t="shared" si="1"/>
        <v>17.066835494506819</v>
      </c>
      <c r="F22" s="23">
        <f t="shared" si="2"/>
        <v>0.96855469794087179</v>
      </c>
      <c r="G22" s="22">
        <f t="shared" si="3"/>
        <v>16.530163697188602</v>
      </c>
      <c r="H22" s="23">
        <f t="shared" si="4"/>
        <v>8.3007918007240472E-2</v>
      </c>
      <c r="I22" s="11">
        <f t="shared" si="5"/>
        <v>1.3721344728224945</v>
      </c>
      <c r="J22" s="5">
        <v>2921</v>
      </c>
      <c r="K22" s="11">
        <v>21014</v>
      </c>
      <c r="L22" s="4">
        <f t="shared" si="6"/>
        <v>7.1941116056145153</v>
      </c>
      <c r="M22" s="24">
        <f t="shared" si="7"/>
        <v>11.512246642829179</v>
      </c>
      <c r="N22" s="23">
        <f t="shared" si="8"/>
        <v>0.65946453940851302</v>
      </c>
      <c r="O22" s="22">
        <f t="shared" si="9"/>
        <v>7.5919184298705451</v>
      </c>
      <c r="P22" s="23">
        <f t="shared" si="10"/>
        <v>1.2025107261164226E-3</v>
      </c>
      <c r="Q22" s="11">
        <f t="shared" si="11"/>
        <v>9.1293633437202794E-3</v>
      </c>
    </row>
    <row r="23" spans="1:17" x14ac:dyDescent="0.25">
      <c r="A23" s="5" t="s">
        <v>25</v>
      </c>
      <c r="B23" s="5">
        <v>49045</v>
      </c>
      <c r="C23" s="11">
        <v>510958</v>
      </c>
      <c r="D23" s="4">
        <f t="shared" si="0"/>
        <v>10.418146600061169</v>
      </c>
      <c r="E23" s="22">
        <f t="shared" si="1"/>
        <v>15.581818444783185</v>
      </c>
      <c r="F23" s="23">
        <f t="shared" si="2"/>
        <v>0.95500301159323486</v>
      </c>
      <c r="G23" s="22">
        <f t="shared" si="3"/>
        <v>14.880683540866956</v>
      </c>
      <c r="H23" s="23">
        <f t="shared" si="4"/>
        <v>2.9239196516369803E-2</v>
      </c>
      <c r="I23" s="11">
        <f t="shared" si="5"/>
        <v>0.43509923034931858</v>
      </c>
      <c r="J23" s="5">
        <v>34932</v>
      </c>
      <c r="K23" s="11">
        <v>304191</v>
      </c>
      <c r="L23" s="4">
        <f t="shared" si="6"/>
        <v>8.7080900034352453</v>
      </c>
      <c r="M23" s="24">
        <f t="shared" si="7"/>
        <v>15.092261624843923</v>
      </c>
      <c r="N23" s="23">
        <f t="shared" si="8"/>
        <v>0.79824679933538034</v>
      </c>
      <c r="O23" s="22">
        <f t="shared" si="9"/>
        <v>12.047349536763848</v>
      </c>
      <c r="P23" s="23">
        <f t="shared" si="10"/>
        <v>1.7407106704486565E-2</v>
      </c>
      <c r="Q23" s="11">
        <f t="shared" si="11"/>
        <v>0.20970949889269508</v>
      </c>
    </row>
    <row r="24" spans="1:17" x14ac:dyDescent="0.25">
      <c r="A24" s="5" t="s">
        <v>26</v>
      </c>
      <c r="B24" s="5">
        <v>52622</v>
      </c>
      <c r="C24" s="11">
        <v>528478</v>
      </c>
      <c r="D24" s="4">
        <f t="shared" si="0"/>
        <v>10.042909809585344</v>
      </c>
      <c r="E24" s="22">
        <f t="shared" si="1"/>
        <v>15.683378461486333</v>
      </c>
      <c r="F24" s="23">
        <f t="shared" si="2"/>
        <v>0.92060608105254849</v>
      </c>
      <c r="G24" s="22">
        <f t="shared" si="3"/>
        <v>14.43821358309288</v>
      </c>
      <c r="H24" s="23">
        <f t="shared" si="4"/>
        <v>3.0241765657016976E-2</v>
      </c>
      <c r="I24" s="11">
        <f t="shared" si="5"/>
        <v>0.43663707168585425</v>
      </c>
      <c r="J24" s="5">
        <v>92416</v>
      </c>
      <c r="K24" s="11">
        <v>1014373</v>
      </c>
      <c r="L24" s="4">
        <f t="shared" si="6"/>
        <v>10.976162136426593</v>
      </c>
      <c r="M24" s="24">
        <f t="shared" si="7"/>
        <v>16.49585502688717</v>
      </c>
      <c r="N24" s="23">
        <f t="shared" si="8"/>
        <v>1.0061547699819742</v>
      </c>
      <c r="O24" s="22">
        <f t="shared" si="9"/>
        <v>16.597383220233652</v>
      </c>
      <c r="P24" s="23">
        <f t="shared" si="10"/>
        <v>5.8046750394160747E-2</v>
      </c>
      <c r="Q24" s="11">
        <f t="shared" si="11"/>
        <v>0.9634241609811347</v>
      </c>
    </row>
    <row r="25" spans="1:17" x14ac:dyDescent="0.25">
      <c r="A25" s="5" t="s">
        <v>27</v>
      </c>
      <c r="B25" s="5">
        <v>19426</v>
      </c>
      <c r="C25" s="11">
        <v>206816</v>
      </c>
      <c r="D25" s="4">
        <f t="shared" si="0"/>
        <v>10.646350252239268</v>
      </c>
      <c r="E25" s="22">
        <f t="shared" si="1"/>
        <v>14.245701246285764</v>
      </c>
      <c r="F25" s="23">
        <f t="shared" si="2"/>
        <v>0.97592181639152598</v>
      </c>
      <c r="G25" s="22">
        <f t="shared" si="3"/>
        <v>13.902690636046227</v>
      </c>
      <c r="H25" s="23">
        <f t="shared" si="4"/>
        <v>1.1834893800918152E-2</v>
      </c>
      <c r="I25" s="11">
        <f t="shared" si="5"/>
        <v>0.16453686722462632</v>
      </c>
      <c r="J25" s="5">
        <v>351</v>
      </c>
      <c r="K25" s="11">
        <v>2632</v>
      </c>
      <c r="L25" s="4">
        <f t="shared" si="6"/>
        <v>7.4985754985754989</v>
      </c>
      <c r="M25" s="24">
        <f t="shared" si="7"/>
        <v>8.4553272203045609</v>
      </c>
      <c r="N25" s="23">
        <f t="shared" si="8"/>
        <v>0.6873739119544352</v>
      </c>
      <c r="O25" s="22">
        <f t="shared" si="9"/>
        <v>5.8119713482755664</v>
      </c>
      <c r="P25" s="23">
        <f t="shared" si="10"/>
        <v>1.5061426816115087E-4</v>
      </c>
      <c r="Q25" s="11">
        <f t="shared" si="11"/>
        <v>8.7536581119410171E-4</v>
      </c>
    </row>
    <row r="26" spans="1:17" x14ac:dyDescent="0.25">
      <c r="A26" s="5" t="s">
        <v>28</v>
      </c>
      <c r="B26" s="5">
        <v>13947</v>
      </c>
      <c r="C26" s="11">
        <v>136224</v>
      </c>
      <c r="D26" s="4">
        <f t="shared" si="0"/>
        <v>9.767261776726178</v>
      </c>
      <c r="E26" s="22">
        <f t="shared" si="1"/>
        <v>13.76766721124012</v>
      </c>
      <c r="F26" s="23">
        <f t="shared" si="2"/>
        <v>0.89533817960847506</v>
      </c>
      <c r="G26" s="22">
        <f t="shared" si="3"/>
        <v>12.326718098367019</v>
      </c>
      <c r="H26" s="23">
        <f t="shared" si="4"/>
        <v>7.7953184141278933E-3</v>
      </c>
      <c r="I26" s="11">
        <f t="shared" si="5"/>
        <v>9.6090692577963988E-2</v>
      </c>
      <c r="J26" s="5">
        <v>82583</v>
      </c>
      <c r="K26" s="11">
        <v>905245</v>
      </c>
      <c r="L26" s="4">
        <f t="shared" si="6"/>
        <v>10.961638593899471</v>
      </c>
      <c r="M26" s="24">
        <f t="shared" si="7"/>
        <v>16.333557207926805</v>
      </c>
      <c r="N26" s="23">
        <f t="shared" si="8"/>
        <v>1.0048234365514845</v>
      </c>
      <c r="O26" s="22">
        <f t="shared" si="9"/>
        <v>16.412341084779282</v>
      </c>
      <c r="P26" s="23">
        <f t="shared" si="10"/>
        <v>5.1801980692074853E-2</v>
      </c>
      <c r="Q26" s="11">
        <f t="shared" si="11"/>
        <v>0.85019177598548323</v>
      </c>
    </row>
    <row r="27" spans="1:17" x14ac:dyDescent="0.25">
      <c r="A27" s="5" t="s">
        <v>29</v>
      </c>
      <c r="B27" s="5">
        <v>6851</v>
      </c>
      <c r="C27" s="11">
        <v>68165</v>
      </c>
      <c r="D27" s="4">
        <f t="shared" si="0"/>
        <v>9.949642387972558</v>
      </c>
      <c r="E27" s="22">
        <f t="shared" si="1"/>
        <v>12.742098869778307</v>
      </c>
      <c r="F27" s="23">
        <f t="shared" si="2"/>
        <v>0.91205651154243772</v>
      </c>
      <c r="G27" s="22">
        <f t="shared" si="3"/>
        <v>11.62151424489884</v>
      </c>
      <c r="H27" s="23">
        <f t="shared" si="4"/>
        <v>3.9006920931629364E-3</v>
      </c>
      <c r="I27" s="11">
        <f t="shared" si="5"/>
        <v>4.5331948725657337E-2</v>
      </c>
      <c r="J27" s="5">
        <v>2697</v>
      </c>
      <c r="K27" s="11">
        <v>24185</v>
      </c>
      <c r="L27" s="4">
        <f t="shared" si="6"/>
        <v>8.9673711531331115</v>
      </c>
      <c r="M27" s="24">
        <f t="shared" si="7"/>
        <v>11.397139806235604</v>
      </c>
      <c r="N27" s="23">
        <f t="shared" si="8"/>
        <v>0.82201439335343385</v>
      </c>
      <c r="O27" s="22">
        <f t="shared" si="9"/>
        <v>9.368612963787033</v>
      </c>
      <c r="P27" s="23">
        <f t="shared" si="10"/>
        <v>1.3839688736616389E-3</v>
      </c>
      <c r="Q27" s="11">
        <f t="shared" si="11"/>
        <v>1.2965868731264169E-2</v>
      </c>
    </row>
    <row r="28" spans="1:17" x14ac:dyDescent="0.25">
      <c r="A28" s="5" t="s">
        <v>30</v>
      </c>
      <c r="B28" s="5">
        <v>16138</v>
      </c>
      <c r="C28" s="11">
        <v>171593</v>
      </c>
      <c r="D28" s="4">
        <f t="shared" si="0"/>
        <v>10.632854133101995</v>
      </c>
      <c r="E28" s="22">
        <f t="shared" si="1"/>
        <v>13.978174174468167</v>
      </c>
      <c r="F28" s="23">
        <f t="shared" si="2"/>
        <v>0.97468466405381171</v>
      </c>
      <c r="G28" s="22">
        <f t="shared" si="3"/>
        <v>13.624311999327173</v>
      </c>
      <c r="H28" s="23">
        <f t="shared" si="4"/>
        <v>9.8192834789423856E-3</v>
      </c>
      <c r="I28" s="11">
        <f t="shared" si="5"/>
        <v>0.1337809817269498</v>
      </c>
      <c r="J28" s="5">
        <v>1205</v>
      </c>
      <c r="K28" s="11">
        <v>9261</v>
      </c>
      <c r="L28" s="4">
        <f t="shared" si="6"/>
        <v>7.6854771784232367</v>
      </c>
      <c r="M28" s="24">
        <f t="shared" si="7"/>
        <v>10.234817431117325</v>
      </c>
      <c r="N28" s="23">
        <f t="shared" si="8"/>
        <v>0.70450667788473764</v>
      </c>
      <c r="O28" s="22">
        <f t="shared" si="9"/>
        <v>7.2104972271532706</v>
      </c>
      <c r="P28" s="23">
        <f t="shared" si="10"/>
        <v>5.2995392759894308E-4</v>
      </c>
      <c r="Q28" s="11">
        <f t="shared" si="11"/>
        <v>3.8212313254711644E-3</v>
      </c>
    </row>
    <row r="29" spans="1:17" x14ac:dyDescent="0.25">
      <c r="A29" s="5" t="s">
        <v>31</v>
      </c>
      <c r="B29" s="5">
        <v>17741</v>
      </c>
      <c r="C29" s="11">
        <v>170548</v>
      </c>
      <c r="D29" s="4">
        <f t="shared" si="0"/>
        <v>9.613212333013923</v>
      </c>
      <c r="E29" s="22">
        <f t="shared" si="1"/>
        <v>14.114799711306816</v>
      </c>
      <c r="F29" s="23">
        <f t="shared" si="2"/>
        <v>0.88121688833401723</v>
      </c>
      <c r="G29" s="22">
        <f t="shared" si="3"/>
        <v>12.438199881055677</v>
      </c>
      <c r="H29" s="23">
        <f t="shared" si="4"/>
        <v>9.7594841209528715E-3</v>
      </c>
      <c r="I29" s="11">
        <f t="shared" si="5"/>
        <v>0.12139041423240078</v>
      </c>
      <c r="J29" s="5">
        <v>783</v>
      </c>
      <c r="K29" s="11">
        <v>5101</v>
      </c>
      <c r="L29" s="4">
        <f t="shared" si="6"/>
        <v>6.5146871008939975</v>
      </c>
      <c r="M29" s="24">
        <f t="shared" si="7"/>
        <v>9.612868497291041</v>
      </c>
      <c r="N29" s="23">
        <f t="shared" si="8"/>
        <v>0.59718355286964764</v>
      </c>
      <c r="O29" s="22">
        <f t="shared" si="9"/>
        <v>5.7406469624809748</v>
      </c>
      <c r="P29" s="23">
        <f t="shared" si="10"/>
        <v>2.919009809612578E-4</v>
      </c>
      <c r="Q29" s="11">
        <f t="shared" si="11"/>
        <v>1.6757004797004614E-3</v>
      </c>
    </row>
    <row r="30" spans="1:17" x14ac:dyDescent="0.25">
      <c r="A30" s="5" t="s">
        <v>32</v>
      </c>
      <c r="B30" s="5">
        <v>2860</v>
      </c>
      <c r="C30" s="11">
        <v>24356</v>
      </c>
      <c r="D30" s="4">
        <f t="shared" si="0"/>
        <v>8.5160839160839163</v>
      </c>
      <c r="E30" s="22">
        <f t="shared" si="1"/>
        <v>11.481799431665753</v>
      </c>
      <c r="F30" s="23">
        <f t="shared" si="2"/>
        <v>0.78064612632664421</v>
      </c>
      <c r="G30" s="22">
        <f t="shared" si="3"/>
        <v>8.9632222495893341</v>
      </c>
      <c r="H30" s="23">
        <f t="shared" si="4"/>
        <v>1.3937542231508321E-3</v>
      </c>
      <c r="I30" s="11">
        <f t="shared" si="5"/>
        <v>1.2492528863404635E-2</v>
      </c>
      <c r="J30" s="5">
        <v>268</v>
      </c>
      <c r="K30" s="11">
        <v>1761</v>
      </c>
      <c r="L30" s="4">
        <f t="shared" si="6"/>
        <v>6.5708955223880601</v>
      </c>
      <c r="M30" s="24">
        <f t="shared" si="7"/>
        <v>8.0660891904577721</v>
      </c>
      <c r="N30" s="23">
        <f t="shared" si="8"/>
        <v>0.60233602517248663</v>
      </c>
      <c r="O30" s="22">
        <f t="shared" si="9"/>
        <v>4.8584961016670949</v>
      </c>
      <c r="P30" s="23">
        <f t="shared" si="10"/>
        <v>1.0077193245888551E-4</v>
      </c>
      <c r="Q30" s="11">
        <f t="shared" si="11"/>
        <v>4.89600041008955E-4</v>
      </c>
    </row>
    <row r="31" spans="1:17" x14ac:dyDescent="0.25">
      <c r="A31" s="5" t="s">
        <v>33</v>
      </c>
      <c r="B31" s="5"/>
      <c r="C31" s="11"/>
      <c r="D31" s="4"/>
      <c r="E31" s="22"/>
      <c r="F31" s="23"/>
      <c r="G31" s="22"/>
      <c r="H31" s="23"/>
      <c r="I31" s="11"/>
      <c r="J31" s="5">
        <v>30</v>
      </c>
      <c r="K31" s="11">
        <v>187</v>
      </c>
      <c r="L31" s="4">
        <f t="shared" si="6"/>
        <v>6.2333333333333334</v>
      </c>
      <c r="M31" s="24">
        <f t="shared" si="7"/>
        <v>4.9068905956085187</v>
      </c>
      <c r="N31" s="23">
        <f t="shared" si="8"/>
        <v>0.57139262232716903</v>
      </c>
      <c r="O31" s="22">
        <f t="shared" si="9"/>
        <v>2.803761084897276</v>
      </c>
      <c r="P31" s="23">
        <f t="shared" si="10"/>
        <v>1.0700937745492102E-5</v>
      </c>
      <c r="Q31" s="11">
        <f t="shared" si="11"/>
        <v>3.0002872822719148E-5</v>
      </c>
    </row>
    <row r="32" spans="1:17" x14ac:dyDescent="0.25">
      <c r="A32" s="5" t="s">
        <v>34</v>
      </c>
      <c r="B32" s="5"/>
      <c r="C32" s="11"/>
      <c r="D32" s="4"/>
      <c r="E32" s="22"/>
      <c r="F32" s="23"/>
      <c r="G32" s="22"/>
      <c r="H32" s="23"/>
      <c r="I32" s="11"/>
      <c r="J32" s="5">
        <v>25417</v>
      </c>
      <c r="K32" s="11">
        <v>231550</v>
      </c>
      <c r="L32" s="4">
        <f t="shared" si="6"/>
        <v>9.1100444584333324</v>
      </c>
      <c r="M32" s="24">
        <f t="shared" si="7"/>
        <v>14.633506136857811</v>
      </c>
      <c r="N32" s="23">
        <f t="shared" si="8"/>
        <v>0.83509286512641434</v>
      </c>
      <c r="O32" s="22">
        <f t="shared" si="9"/>
        <v>12.220336566673556</v>
      </c>
      <c r="P32" s="23">
        <f t="shared" si="10"/>
        <v>1.3250278796624044E-2</v>
      </c>
      <c r="Q32" s="11">
        <f t="shared" si="11"/>
        <v>0.16192286649700408</v>
      </c>
    </row>
    <row r="33" spans="1:17" x14ac:dyDescent="0.25">
      <c r="A33" s="5" t="s">
        <v>35</v>
      </c>
      <c r="B33" s="5"/>
      <c r="C33" s="11"/>
      <c r="D33" s="4"/>
      <c r="E33" s="22"/>
      <c r="F33" s="23"/>
      <c r="G33" s="22"/>
      <c r="H33" s="23"/>
      <c r="I33" s="11"/>
      <c r="J33" s="5">
        <v>85374</v>
      </c>
      <c r="K33" s="11">
        <v>908083</v>
      </c>
      <c r="L33" s="4">
        <f t="shared" si="6"/>
        <v>10.636528685548294</v>
      </c>
      <c r="M33" s="24">
        <f t="shared" si="7"/>
        <v>16.38150915452184</v>
      </c>
      <c r="N33" s="23">
        <f t="shared" si="8"/>
        <v>0.97502150022891909</v>
      </c>
      <c r="O33" s="22">
        <f t="shared" si="9"/>
        <v>15.972323631855657</v>
      </c>
      <c r="P33" s="23">
        <f t="shared" si="10"/>
        <v>5.196438315903585E-2</v>
      </c>
      <c r="Q33" s="11">
        <f t="shared" si="11"/>
        <v>0.82999194514587038</v>
      </c>
    </row>
    <row r="34" spans="1:17" x14ac:dyDescent="0.25">
      <c r="A34" s="5" t="s">
        <v>36</v>
      </c>
      <c r="B34" s="5">
        <v>14460</v>
      </c>
      <c r="C34" s="11">
        <v>177306</v>
      </c>
      <c r="D34" s="4">
        <f t="shared" si="0"/>
        <v>12.26182572614108</v>
      </c>
      <c r="E34" s="22">
        <f t="shared" si="1"/>
        <v>13.819779931838481</v>
      </c>
      <c r="F34" s="23">
        <f t="shared" si="2"/>
        <v>1.1240080357505606</v>
      </c>
      <c r="G34" s="22">
        <f t="shared" si="3"/>
        <v>15.533543695690787</v>
      </c>
      <c r="H34" s="23">
        <f t="shared" si="4"/>
        <v>1.0146205710707071E-2</v>
      </c>
      <c r="I34" s="11">
        <f t="shared" si="5"/>
        <v>0.15760652975273567</v>
      </c>
      <c r="J34" s="5">
        <v>34</v>
      </c>
      <c r="K34" s="11">
        <v>166</v>
      </c>
      <c r="L34" s="4">
        <f t="shared" si="6"/>
        <v>4.882352941176471</v>
      </c>
      <c r="M34" s="24">
        <f t="shared" si="7"/>
        <v>5.08746284125034</v>
      </c>
      <c r="N34" s="23">
        <f t="shared" si="8"/>
        <v>0.44755194388004116</v>
      </c>
      <c r="O34" s="22">
        <f t="shared" si="9"/>
        <v>2.2769038840190667</v>
      </c>
      <c r="P34" s="23">
        <f t="shared" si="10"/>
        <v>9.4992281590999404E-6</v>
      </c>
      <c r="Q34" s="11">
        <f t="shared" si="11"/>
        <v>2.1628829490637944E-5</v>
      </c>
    </row>
    <row r="35" spans="1:17" x14ac:dyDescent="0.25">
      <c r="A35" s="5" t="s">
        <v>37</v>
      </c>
      <c r="B35" s="5">
        <v>1697</v>
      </c>
      <c r="C35" s="11">
        <v>14516</v>
      </c>
      <c r="D35" s="4">
        <f t="shared" si="0"/>
        <v>8.5539186800235711</v>
      </c>
      <c r="E35" s="22">
        <f t="shared" si="1"/>
        <v>10.728770849542665</v>
      </c>
      <c r="F35" s="23">
        <f t="shared" si="2"/>
        <v>0.78411433568214295</v>
      </c>
      <c r="G35" s="22">
        <f t="shared" si="3"/>
        <v>8.4125830273750868</v>
      </c>
      <c r="H35" s="23">
        <f t="shared" si="4"/>
        <v>8.3066744552707671E-4</v>
      </c>
      <c r="I35" s="11">
        <f t="shared" si="5"/>
        <v>6.9880588536341054E-3</v>
      </c>
      <c r="J35" s="5">
        <v>153385</v>
      </c>
      <c r="K35" s="11">
        <v>1715676</v>
      </c>
      <c r="L35" s="4">
        <f t="shared" si="6"/>
        <v>11.185422303354304</v>
      </c>
      <c r="M35" s="24">
        <f t="shared" si="7"/>
        <v>17.226797878505028</v>
      </c>
      <c r="N35" s="23">
        <f t="shared" si="8"/>
        <v>1.0253370772861634</v>
      </c>
      <c r="O35" s="22">
        <f t="shared" si="9"/>
        <v>17.663274587745825</v>
      </c>
      <c r="P35" s="23">
        <f t="shared" si="10"/>
        <v>9.8178299825855117E-2</v>
      </c>
      <c r="Q35" s="11">
        <f t="shared" si="11"/>
        <v>1.7341502683821171</v>
      </c>
    </row>
    <row r="36" spans="1:17" x14ac:dyDescent="0.25">
      <c r="A36" s="5" t="s">
        <v>38</v>
      </c>
      <c r="B36" s="5">
        <v>3977</v>
      </c>
      <c r="C36" s="11">
        <v>32249</v>
      </c>
      <c r="D36" s="4">
        <f t="shared" si="0"/>
        <v>8.1088760372139799</v>
      </c>
      <c r="E36" s="22">
        <f t="shared" si="1"/>
        <v>11.957464846805211</v>
      </c>
      <c r="F36" s="23">
        <f t="shared" si="2"/>
        <v>0.74331849353416657</v>
      </c>
      <c r="G36" s="22">
        <f t="shared" si="3"/>
        <v>8.8882047564150035</v>
      </c>
      <c r="H36" s="23">
        <f t="shared" si="4"/>
        <v>1.8454253548362287E-3</v>
      </c>
      <c r="I36" s="11">
        <f t="shared" si="5"/>
        <v>1.6402518416464215E-2</v>
      </c>
      <c r="J36" s="5">
        <v>237743</v>
      </c>
      <c r="K36" s="11">
        <v>2915930</v>
      </c>
      <c r="L36" s="4">
        <f t="shared" si="6"/>
        <v>12.265050916325611</v>
      </c>
      <c r="M36" s="24">
        <f t="shared" si="7"/>
        <v>17.859043338071725</v>
      </c>
      <c r="N36" s="23">
        <f t="shared" si="8"/>
        <v>1.1243036801158617</v>
      </c>
      <c r="O36" s="22">
        <f t="shared" si="9"/>
        <v>20.078988148342702</v>
      </c>
      <c r="P36" s="23">
        <f t="shared" si="10"/>
        <v>0.16686195401183307</v>
      </c>
      <c r="Q36" s="11">
        <f t="shared" si="11"/>
        <v>3.3504191970129011</v>
      </c>
    </row>
    <row r="37" spans="1:17" x14ac:dyDescent="0.25">
      <c r="A37" s="1" t="s">
        <v>39</v>
      </c>
      <c r="B37" s="1">
        <f>SUM(B4:B36)</f>
        <v>1601895</v>
      </c>
      <c r="C37" s="2">
        <f t="shared" ref="C37" si="12">SUM(C4:C36)</f>
        <v>17475104</v>
      </c>
      <c r="D37" s="6"/>
      <c r="E37" s="26">
        <f t="shared" si="1"/>
        <v>20.6113481553081</v>
      </c>
      <c r="F37" s="20"/>
      <c r="G37" s="20"/>
      <c r="H37" s="25"/>
      <c r="I37" s="30">
        <f t="shared" ref="I37" si="13">SUM(I4:I36)</f>
        <v>16.674496921749988</v>
      </c>
      <c r="J37" s="1">
        <f>SUM(J4:J36)</f>
        <v>1601895</v>
      </c>
      <c r="K37" s="2">
        <f>SUM(K4:K36)</f>
        <v>17475104</v>
      </c>
      <c r="L37" s="6"/>
      <c r="M37" s="29">
        <f t="shared" si="7"/>
        <v>20.6113481553081</v>
      </c>
      <c r="N37" s="2"/>
      <c r="O37" s="2"/>
      <c r="P37" s="25"/>
      <c r="Q37" s="30">
        <f t="shared" ref="Q37" si="14">SUM(Q4:Q36)</f>
        <v>17.140460359265397</v>
      </c>
    </row>
    <row r="38" spans="1:17" s="12" customFormat="1" ht="15" customHeight="1" x14ac:dyDescent="0.25">
      <c r="A38" s="19" t="s">
        <v>45</v>
      </c>
      <c r="B38" s="19"/>
      <c r="C38" s="20"/>
      <c r="D38" s="6">
        <f>K37/J37</f>
        <v>10.909019629875866</v>
      </c>
      <c r="E38" s="20">
        <f>AVERAGE(E4:E36)</f>
        <v>14.437095185054384</v>
      </c>
      <c r="F38" s="20"/>
      <c r="G38" s="20">
        <f>AVERAGE(G4:G36)</f>
        <v>13.667060629907921</v>
      </c>
      <c r="H38" s="25"/>
      <c r="I38" s="26"/>
      <c r="J38" s="19"/>
      <c r="K38" s="20"/>
      <c r="L38" s="6">
        <f>K37/J37</f>
        <v>10.909019629875866</v>
      </c>
      <c r="M38" s="31">
        <f>AVERAGE(M4:M36)</f>
        <v>12.667928620734097</v>
      </c>
      <c r="N38" s="31"/>
      <c r="O38" s="31">
        <f>AVERAGE(O4:O36)</f>
        <v>10.560652968946027</v>
      </c>
      <c r="P38" s="32"/>
      <c r="Q38" s="10"/>
    </row>
    <row r="39" spans="1:17" ht="37.5" customHeight="1" x14ac:dyDescent="0.25">
      <c r="A39" s="27" t="s">
        <v>0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41" t="s">
        <v>49</v>
      </c>
      <c r="N39" s="42"/>
      <c r="O39" s="43" t="s">
        <v>54</v>
      </c>
      <c r="P39" s="34">
        <f>I37</f>
        <v>16.674496921749988</v>
      </c>
      <c r="Q39" s="35" t="s">
        <v>50</v>
      </c>
    </row>
    <row r="40" spans="1:17" ht="37.5" customHeight="1" x14ac:dyDescent="0.25">
      <c r="A40" s="27" t="s">
        <v>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44" t="s">
        <v>49</v>
      </c>
      <c r="N40" s="33" t="s">
        <v>12</v>
      </c>
      <c r="O40" s="45" t="s">
        <v>54</v>
      </c>
      <c r="P40" s="33">
        <f>MIN(G4:G36)</f>
        <v>5.5359468731484975</v>
      </c>
      <c r="Q40" s="36" t="s">
        <v>50</v>
      </c>
    </row>
    <row r="41" spans="1:17" ht="37.5" customHeight="1" x14ac:dyDescent="0.25">
      <c r="A41" s="27" t="s">
        <v>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40" t="s">
        <v>49</v>
      </c>
      <c r="N41" s="37" t="s">
        <v>51</v>
      </c>
      <c r="O41" s="38" t="s">
        <v>52</v>
      </c>
      <c r="P41" s="38">
        <f>Q37/I37</f>
        <v>1.0279446774137824</v>
      </c>
      <c r="Q41" s="39" t="s">
        <v>53</v>
      </c>
    </row>
    <row r="42" spans="1:17" x14ac:dyDescent="0.25">
      <c r="E42" s="3"/>
    </row>
    <row r="43" spans="1:17" x14ac:dyDescent="0.25">
      <c r="E43" s="3"/>
    </row>
    <row r="44" spans="1:17" x14ac:dyDescent="0.25">
      <c r="E44" s="3"/>
    </row>
    <row r="45" spans="1:17" x14ac:dyDescent="0.25">
      <c r="E45" s="3"/>
    </row>
  </sheetData>
  <mergeCells count="5">
    <mergeCell ref="A39:L39"/>
    <mergeCell ref="A40:L40"/>
    <mergeCell ref="A41:L41"/>
    <mergeCell ref="A1:Q1"/>
    <mergeCell ref="A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</dc:creator>
  <cp:lastModifiedBy>Det</cp:lastModifiedBy>
  <dcterms:created xsi:type="dcterms:W3CDTF">2019-10-28T18:21:28Z</dcterms:created>
  <dcterms:modified xsi:type="dcterms:W3CDTF">2019-10-28T19:45:03Z</dcterms:modified>
</cp:coreProperties>
</file>