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156" windowWidth="23256" windowHeight="12072" activeTab="2"/>
  </bookViews>
  <sheets>
    <sheet name="Clients" sheetId="2" r:id="rId1"/>
    <sheet name="Products" sheetId="3" r:id="rId2"/>
    <sheet name="Invoice" sheetId="1" r:id="rId3"/>
  </sheets>
  <definedNames>
    <definedName name="_xlnm.Print_Area" localSheetId="2">Invoice!$A$1:$E$48</definedName>
  </definedNames>
  <calcPr calcId="144525"/>
</workbook>
</file>

<file path=xl/calcChain.xml><?xml version="1.0" encoding="utf-8"?>
<calcChain xmlns="http://schemas.openxmlformats.org/spreadsheetml/2006/main">
  <c r="E46" i="1" l="1"/>
  <c r="E47" i="1"/>
  <c r="C36" i="1"/>
  <c r="E36" i="1" s="1"/>
  <c r="C37" i="1"/>
  <c r="E37" i="1" s="1"/>
  <c r="C38" i="1"/>
  <c r="E38" i="1" s="1"/>
  <c r="C39" i="1"/>
  <c r="E39" i="1" s="1"/>
  <c r="C40" i="1"/>
  <c r="E40" i="1" s="1"/>
  <c r="C41" i="1"/>
  <c r="C42" i="1"/>
  <c r="E42" i="1" s="1"/>
  <c r="C43" i="1"/>
  <c r="B36" i="1"/>
  <c r="B37" i="1"/>
  <c r="B38" i="1"/>
  <c r="B39" i="1"/>
  <c r="B40" i="1"/>
  <c r="B41" i="1"/>
  <c r="B42" i="1"/>
  <c r="B43" i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E41" i="1"/>
  <c r="E43" i="1"/>
  <c r="B30" i="1"/>
  <c r="B31" i="1"/>
  <c r="B32" i="1"/>
  <c r="B33" i="1"/>
  <c r="B34" i="1"/>
  <c r="B35" i="1"/>
  <c r="C14" i="1" l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13" i="1"/>
  <c r="E13" i="1" s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13" i="1"/>
  <c r="E44" i="1" l="1"/>
  <c r="A9" i="1"/>
  <c r="A8" i="1"/>
  <c r="A7" i="1"/>
  <c r="E4" i="1"/>
  <c r="E45" i="1" l="1"/>
</calcChain>
</file>

<file path=xl/sharedStrings.xml><?xml version="1.0" encoding="utf-8"?>
<sst xmlns="http://schemas.openxmlformats.org/spreadsheetml/2006/main" count="155" uniqueCount="121">
  <si>
    <t>Date:</t>
  </si>
  <si>
    <t>Bill to:</t>
  </si>
  <si>
    <t>Description</t>
  </si>
  <si>
    <t>Amount</t>
  </si>
  <si>
    <t>City</t>
  </si>
  <si>
    <t>Name</t>
  </si>
  <si>
    <t>Price</t>
  </si>
  <si>
    <t>Quantity</t>
  </si>
  <si>
    <t>Product nr</t>
  </si>
  <si>
    <t>Client nr</t>
  </si>
  <si>
    <t>Client nr:</t>
  </si>
  <si>
    <t>Street</t>
  </si>
  <si>
    <t>No. 8 Kofar Kuyambana, Zaria City</t>
  </si>
  <si>
    <t>KSUZ ENTERPRISES</t>
  </si>
  <si>
    <t>Invoice No:</t>
  </si>
  <si>
    <t>Product No.</t>
  </si>
  <si>
    <t>Sugar</t>
  </si>
  <si>
    <t>Bread (Sliced)</t>
  </si>
  <si>
    <t>Bread (Unsliced)</t>
  </si>
  <si>
    <t>Egg</t>
  </si>
  <si>
    <t>Three Crown (Tin)</t>
  </si>
  <si>
    <t>Peak Milk (Tin)</t>
  </si>
  <si>
    <t>Bournvita (Sachet)</t>
  </si>
  <si>
    <t>Peak Milk (Sachet)</t>
  </si>
  <si>
    <t>Milo (Tin)</t>
  </si>
  <si>
    <t>K001</t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</si>
  <si>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</si>
  <si>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</si>
  <si>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</si>
  <si>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</si>
  <si>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</si>
  <si>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</si>
  <si>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</si>
  <si>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</si>
  <si>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</si>
  <si>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</si>
  <si>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</si>
  <si>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</si>
  <si>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</si>
  <si>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</si>
  <si>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</si>
  <si>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</si>
  <si>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</si>
  <si>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</si>
  <si>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</si>
  <si>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</si>
  <si>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</si>
  <si>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</si>
  <si>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</si>
  <si>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</si>
  <si>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</si>
  <si>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</si>
  <si>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</si>
  <si>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</si>
  <si>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</si>
  <si>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Peak Milk (Large Sachet)</t>
  </si>
  <si>
    <t>Milo(Large sachet)</t>
  </si>
  <si>
    <t>Bournvita(Large sachet)</t>
  </si>
  <si>
    <t>Custard (small sachet)</t>
  </si>
  <si>
    <t>Corn flakes (small sachet)</t>
  </si>
  <si>
    <t>Detergent (small wawu)</t>
  </si>
  <si>
    <t>Detergent (small aerial)</t>
  </si>
  <si>
    <t>Detergent (Big wawu)</t>
  </si>
  <si>
    <t>Detergent (Big Aerial)</t>
  </si>
  <si>
    <t>Corn flakes (Big sachet)</t>
  </si>
  <si>
    <t>Golden mom (Big sachet)</t>
  </si>
  <si>
    <t>Golden mom (small sachet)</t>
  </si>
  <si>
    <t>Sprite (small)</t>
  </si>
  <si>
    <t>Pepsi (small)</t>
  </si>
  <si>
    <t>Fanta (small)</t>
  </si>
  <si>
    <t>Lacasera (small)</t>
  </si>
  <si>
    <t>Sprite (Big)</t>
  </si>
  <si>
    <t>Pepsi (Big)</t>
  </si>
  <si>
    <t>Fanta (Big)</t>
  </si>
  <si>
    <t>Lacasera (Big)</t>
  </si>
  <si>
    <t>Coke (Big)</t>
  </si>
  <si>
    <t>BONUS</t>
  </si>
  <si>
    <t>VAT</t>
  </si>
  <si>
    <t>TOTAL</t>
  </si>
  <si>
    <t>Thank you for your Patronage!</t>
  </si>
  <si>
    <t>GRAND TOTAL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</si>
  <si>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</si>
  <si>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</si>
  <si>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</si>
  <si>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</si>
  <si>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</si>
  <si>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</si>
  <si>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</si>
  <si>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</si>
  <si>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</si>
  <si>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</si>
  <si>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AMINA SHEHU</t>
  </si>
  <si>
    <t>UMAR SANI</t>
  </si>
  <si>
    <t>AISHA ABDULJABBAR</t>
  </si>
  <si>
    <t>MUSTAPHA ISHAQ</t>
  </si>
  <si>
    <t>BALA AMFANI</t>
  </si>
  <si>
    <t>AKILU MUSTAPHA</t>
  </si>
  <si>
    <t>KABIR MUSTAPHA</t>
  </si>
  <si>
    <t>NUSAIBA TAHIR</t>
  </si>
  <si>
    <t>ABDULLAHI IBRAHIM</t>
  </si>
  <si>
    <t>UMMU SALMA KABIR</t>
  </si>
  <si>
    <t>KOFAR RUWA, KANO</t>
  </si>
  <si>
    <t>DUTSE. JIGAWA</t>
  </si>
  <si>
    <t>KOFAR KWAYA, KATSAINA</t>
  </si>
  <si>
    <t>KOFAR DOKA, KADUNA</t>
  </si>
  <si>
    <t>GUSAU, ZAMFARA</t>
  </si>
  <si>
    <t>TORO, BAUCHI</t>
  </si>
  <si>
    <t>JALINGO, TARABA</t>
  </si>
  <si>
    <t>DAKIN GARI, ZAMFARA</t>
  </si>
  <si>
    <t>TANBUWAL, SOKOTO</t>
  </si>
  <si>
    <t>ZARIA, KADUNA</t>
  </si>
  <si>
    <t>NO. 3 NANA ROAD</t>
  </si>
  <si>
    <t>N0. 5 AUTA STREET</t>
  </si>
  <si>
    <t>N0.8 SAMINAKA</t>
  </si>
  <si>
    <t>N0. 6 LOLO AVAENUE</t>
  </si>
  <si>
    <t>N0.1 LAYIN GARI</t>
  </si>
  <si>
    <t>N0.7 KWANAR WAINA</t>
  </si>
  <si>
    <t>N0.9 KANKARA</t>
  </si>
  <si>
    <t>N0. ZAMFARA ESTATE</t>
  </si>
  <si>
    <t>N0.3 MAZAN GUDU</t>
  </si>
  <si>
    <t>N0.12 GWARGWAJE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</si>
</sst>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₦-468]\ * #,##0.00_-;\-[$₦-468]\ * #,##0.00_-;_-[$₦-468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36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gradientFill degree="90">
        <stop position="0">
          <color theme="9" tint="0.59999389629810485"/>
        </stop>
        <stop position="1">
          <color theme="9" tint="0.80001220740379042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2" xfId="0" applyFill="1" applyBorder="1" applyAlignment="1"/>
    <xf numFmtId="0" fontId="0" fillId="2" borderId="5" xfId="0" applyFill="1" applyBorder="1" applyAlignment="1"/>
    <xf numFmtId="0" fontId="0" fillId="3" borderId="5" xfId="0" applyFill="1" applyBorder="1" applyAlignment="1"/>
    <xf numFmtId="0" fontId="0" fillId="3" borderId="6" xfId="0" applyFill="1" applyBorder="1" applyAlignment="1"/>
    <xf numFmtId="0" fontId="0" fillId="0" borderId="0" xfId="0" applyFill="1"/>
    <xf numFmtId="0" fontId="1" fillId="0" borderId="0" xfId="0" applyFont="1"/>
    <xf numFmtId="164" fontId="0" fillId="0" borderId="0" xfId="0" applyNumberFormat="1"/>
    <xf numFmtId="164" fontId="0" fillId="3" borderId="2" xfId="0" applyNumberFormat="1" applyFill="1" applyBorder="1" applyAlignment="1"/>
    <xf numFmtId="164" fontId="0" fillId="2" borderId="5" xfId="0" applyNumberFormat="1" applyFill="1" applyBorder="1" applyAlignment="1"/>
    <xf numFmtId="164" fontId="0" fillId="3" borderId="5" xfId="0" applyNumberFormat="1" applyFill="1" applyBorder="1" applyAlignment="1"/>
    <xf numFmtId="164" fontId="0" fillId="3" borderId="7" xfId="0" applyNumberFormat="1" applyFill="1" applyBorder="1" applyAlignment="1"/>
    <xf numFmtId="164" fontId="0" fillId="2" borderId="8" xfId="0" applyNumberFormat="1" applyFill="1" applyBorder="1" applyAlignment="1"/>
    <xf numFmtId="164" fontId="0" fillId="3" borderId="8" xfId="0" applyNumberFormat="1" applyFill="1" applyBorder="1" applyAlignment="1"/>
    <xf numFmtId="164" fontId="0" fillId="3" borderId="9" xfId="0" applyNumberFormat="1" applyFill="1" applyBorder="1" applyAlignment="1"/>
    <xf numFmtId="0" fontId="1" fillId="2" borderId="0" xfId="0" applyFont="1" applyFill="1" applyAlignment="1">
      <alignment horizontal="right"/>
    </xf>
    <xf numFmtId="164" fontId="0" fillId="2" borderId="0" xfId="0" applyNumberFormat="1" applyFill="1"/>
    <xf numFmtId="0" fontId="0" fillId="3" borderId="0" xfId="0" applyFill="1" applyBorder="1" applyAlignment="1"/>
    <xf numFmtId="164" fontId="0" fillId="3" borderId="0" xfId="0" applyNumberFormat="1" applyFill="1" applyBorder="1" applyAlignment="1"/>
    <xf numFmtId="0" fontId="1" fillId="3" borderId="0" xfId="0" applyFont="1" applyFill="1" applyBorder="1" applyAlignment="1"/>
    <xf numFmtId="0" fontId="0" fillId="2" borderId="0" xfId="0" applyFill="1" applyAlignment="1"/>
    <xf numFmtId="0" fontId="1" fillId="2" borderId="0" xfId="0" applyFont="1" applyFill="1" applyAlignment="1"/>
    <xf numFmtId="164" fontId="0" fillId="2" borderId="0" xfId="0" applyNumberFormat="1" applyFill="1" applyAlignment="1"/>
    <xf numFmtId="0" fontId="0" fillId="4" borderId="0" xfId="0" applyFill="1"/>
    <xf numFmtId="0" fontId="2" fillId="5" borderId="3" xfId="0" applyFont="1" applyFill="1" applyBorder="1" applyAlignment="1"/>
    <xf numFmtId="0" fontId="2" fillId="5" borderId="1" xfId="0" applyFont="1" applyFill="1" applyBorder="1" applyAlignment="1"/>
    <xf numFmtId="0" fontId="2" fillId="5" borderId="4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/>
    <xf numFmtId="0" fontId="1" fillId="4" borderId="0" xfId="0" applyFont="1" applyFill="1"/>
    <xf numFmtId="0" fontId="1" fillId="4" borderId="1" xfId="0" applyFont="1" applyFill="1" applyBorder="1"/>
    <xf numFmtId="0" fontId="1" fillId="2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1"/>
  <sheetViews>
    <sheetView workbookViewId="0">
      <selection activeCell="F17" sqref="F17"/>
    </sheetView>
  </sheetViews>
  <sheetFormatPr defaultRowHeight="14.4" x14ac:dyDescent="0.3"/>
  <cols>
    <col min="1" max="1" width="8.5546875" bestFit="1" customWidth="1"/>
    <col min="2" max="2" width="19.21875" customWidth="1"/>
    <col min="3" max="3" width="23.109375" customWidth="1"/>
    <col min="4" max="4" width="20.5546875" bestFit="1" customWidth="1"/>
  </cols>
  <sheetData>
    <row r="1" spans="1:4" x14ac:dyDescent="0.25">
      <c r="A1" s="7" t="s">
        <v>9</v>
      </c>
      <c r="B1" s="7" t="s">
        <v>5</v>
      </c>
      <c r="C1" s="7" t="s">
        <v>11</v>
      </c>
      <c r="D1" s="7" t="s">
        <v>4</v>
      </c>
    </row>
    <row r="2" spans="1:4" x14ac:dyDescent="0.25">
      <c r="A2" t="s">
        <v>81</v>
      </c>
      <c r="B2" t="s">
        <v>100</v>
      </c>
      <c r="C2" t="s">
        <v>111</v>
      </c>
      <c r="D2" s="6" t="s">
        <v>101</v>
      </c>
    </row>
    <row r="3" spans="1:4" x14ac:dyDescent="0.25">
      <c r="A3" t="s">
        <v>82</v>
      </c>
      <c r="B3" t="s">
        <v>99</v>
      </c>
      <c r="C3" t="s">
        <v>112</v>
      </c>
      <c r="D3" t="s">
        <v>102</v>
      </c>
    </row>
    <row r="4" spans="1:4" x14ac:dyDescent="0.25">
      <c r="A4" t="s">
        <v>83</v>
      </c>
      <c r="B4" t="s">
        <v>98</v>
      </c>
      <c r="C4" t="s">
        <v>113</v>
      </c>
      <c r="D4" t="s">
        <v>103</v>
      </c>
    </row>
    <row r="5" spans="1:4" x14ac:dyDescent="0.25">
      <c r="A5" t="s">
        <v>84</v>
      </c>
      <c r="B5" t="s">
        <v>97</v>
      </c>
      <c r="C5" t="s">
        <v>114</v>
      </c>
      <c r="D5" t="s">
        <v>104</v>
      </c>
    </row>
    <row r="6" spans="1:4" x14ac:dyDescent="0.3">
      <c r="A6" t="s">
        <v>85</v>
      </c>
      <c r="B6" t="s">
        <v>96</v>
      </c>
      <c r="C6" t="s">
        <v>115</v>
      </c>
      <c r="D6" t="s">
        <v>105</v>
      </c>
    </row>
    <row r="7" spans="1:4" x14ac:dyDescent="0.3">
      <c r="A7" t="s">
        <v>86</v>
      </c>
      <c r="B7" t="s">
        <v>95</v>
      </c>
      <c r="C7" t="s">
        <v>116</v>
      </c>
      <c r="D7" t="s">
        <v>106</v>
      </c>
    </row>
    <row r="8" spans="1:4" x14ac:dyDescent="0.3">
      <c r="A8" t="s">
        <v>87</v>
      </c>
      <c r="B8" t="s">
        <v>94</v>
      </c>
      <c r="C8" t="s">
        <v>117</v>
      </c>
      <c r="D8" t="s">
        <v>107</v>
      </c>
    </row>
    <row r="9" spans="1:4" x14ac:dyDescent="0.3">
      <c r="A9" t="s">
        <v>88</v>
      </c>
      <c r="B9" t="s">
        <v>93</v>
      </c>
      <c r="C9" t="s">
        <v>118</v>
      </c>
      <c r="D9" t="s">
        <v>108</v>
      </c>
    </row>
    <row r="10" spans="1:4" x14ac:dyDescent="0.3">
      <c r="A10" t="s">
        <v>89</v>
      </c>
      <c r="B10" t="s">
        <v>92</v>
      </c>
      <c r="C10" t="s">
        <v>119</v>
      </c>
      <c r="D10" t="s">
        <v>109</v>
      </c>
    </row>
    <row r="11" spans="1:4" x14ac:dyDescent="0.3">
      <c r="A11" t="s">
        <v>90</v>
      </c>
      <c r="B11" t="s">
        <v>91</v>
      </c>
      <c r="C11" t="s">
        <v>120</v>
      </c>
      <c r="D11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"/>
  <sheetViews>
    <sheetView workbookViewId="0">
      <selection activeCell="C32" sqref="C32"/>
    </sheetView>
  </sheetViews>
  <sheetFormatPr defaultRowHeight="14.4" x14ac:dyDescent="0.3"/>
  <cols>
    <col min="1" max="1" width="10.109375" bestFit="1" customWidth="1"/>
    <col min="2" max="2" width="25" customWidth="1"/>
    <col min="3" max="3" width="13.21875" bestFit="1" customWidth="1"/>
  </cols>
  <sheetData>
    <row r="1" spans="1:3" x14ac:dyDescent="0.25">
      <c r="A1" s="7" t="s">
        <v>8</v>
      </c>
      <c r="B1" s="7" t="s">
        <v>2</v>
      </c>
      <c r="C1" s="7" t="s">
        <v>6</v>
      </c>
    </row>
    <row r="2" spans="1:3" x14ac:dyDescent="0.25">
      <c r="A2" t="s">
        <v>25</v>
      </c>
      <c r="B2" t="s">
        <v>16</v>
      </c>
      <c r="C2" s="8">
        <v>50</v>
      </c>
    </row>
    <row r="3" spans="1:3" x14ac:dyDescent="0.25">
      <c r="A3" t="s">
        <v>26</v>
      </c>
      <c r="B3" t="s">
        <v>17</v>
      </c>
      <c r="C3" s="8">
        <v>200</v>
      </c>
    </row>
    <row r="4" spans="1:3" x14ac:dyDescent="0.25">
      <c r="A4" t="s">
        <v>27</v>
      </c>
      <c r="B4" t="s">
        <v>18</v>
      </c>
      <c r="C4" s="8">
        <v>150</v>
      </c>
    </row>
    <row r="5" spans="1:3" x14ac:dyDescent="0.25">
      <c r="A5" t="s">
        <v>28</v>
      </c>
      <c r="B5" t="s">
        <v>19</v>
      </c>
      <c r="C5" s="8">
        <v>50</v>
      </c>
    </row>
    <row r="6" spans="1:3" x14ac:dyDescent="0.3">
      <c r="A6" t="s">
        <v>29</v>
      </c>
      <c r="B6" t="s">
        <v>20</v>
      </c>
      <c r="C6" s="8">
        <v>150</v>
      </c>
    </row>
    <row r="7" spans="1:3" x14ac:dyDescent="0.3">
      <c r="A7" t="s">
        <v>30</v>
      </c>
      <c r="B7" t="s">
        <v>21</v>
      </c>
      <c r="C7" s="8">
        <v>120</v>
      </c>
    </row>
    <row r="8" spans="1:3" x14ac:dyDescent="0.3">
      <c r="A8" t="s">
        <v>31</v>
      </c>
      <c r="B8" t="s">
        <v>23</v>
      </c>
      <c r="C8" s="8">
        <v>50</v>
      </c>
    </row>
    <row r="9" spans="1:3" x14ac:dyDescent="0.3">
      <c r="A9" t="s">
        <v>32</v>
      </c>
      <c r="B9" t="s">
        <v>22</v>
      </c>
      <c r="C9" s="8">
        <v>50</v>
      </c>
    </row>
    <row r="10" spans="1:3" x14ac:dyDescent="0.3">
      <c r="A10" t="s">
        <v>33</v>
      </c>
      <c r="B10" t="s">
        <v>24</v>
      </c>
      <c r="C10" s="8">
        <v>500</v>
      </c>
    </row>
    <row r="11" spans="1:3" x14ac:dyDescent="0.3">
      <c r="A11" t="s">
        <v>34</v>
      </c>
      <c r="B11" t="s">
        <v>55</v>
      </c>
      <c r="C11" s="8">
        <v>700</v>
      </c>
    </row>
    <row r="12" spans="1:3" x14ac:dyDescent="0.3">
      <c r="A12" t="s">
        <v>35</v>
      </c>
      <c r="B12" t="s">
        <v>56</v>
      </c>
      <c r="C12" s="8">
        <v>700</v>
      </c>
    </row>
    <row r="13" spans="1:3" x14ac:dyDescent="0.3">
      <c r="A13" t="s">
        <v>36</v>
      </c>
      <c r="B13" t="s">
        <v>57</v>
      </c>
      <c r="C13" s="8">
        <v>100</v>
      </c>
    </row>
    <row r="14" spans="1:3" x14ac:dyDescent="0.3">
      <c r="A14" t="s">
        <v>37</v>
      </c>
      <c r="B14" t="s">
        <v>58</v>
      </c>
      <c r="C14" s="8">
        <v>200</v>
      </c>
    </row>
    <row r="15" spans="1:3" x14ac:dyDescent="0.3">
      <c r="A15" t="s">
        <v>38</v>
      </c>
      <c r="B15" t="s">
        <v>59</v>
      </c>
      <c r="C15" s="8">
        <v>150</v>
      </c>
    </row>
    <row r="16" spans="1:3" x14ac:dyDescent="0.3">
      <c r="A16" t="s">
        <v>39</v>
      </c>
      <c r="B16" t="s">
        <v>66</v>
      </c>
      <c r="C16" s="8">
        <v>100</v>
      </c>
    </row>
    <row r="17" spans="1:3" x14ac:dyDescent="0.3">
      <c r="A17" t="s">
        <v>40</v>
      </c>
      <c r="B17" t="s">
        <v>60</v>
      </c>
      <c r="C17" s="8">
        <v>120</v>
      </c>
    </row>
    <row r="18" spans="1:3" x14ac:dyDescent="0.3">
      <c r="A18" t="s">
        <v>41</v>
      </c>
      <c r="B18" t="s">
        <v>61</v>
      </c>
      <c r="C18" s="8">
        <v>115</v>
      </c>
    </row>
    <row r="19" spans="1:3" x14ac:dyDescent="0.3">
      <c r="A19" t="s">
        <v>42</v>
      </c>
      <c r="B19" t="s">
        <v>62</v>
      </c>
      <c r="C19" s="8">
        <v>200</v>
      </c>
    </row>
    <row r="20" spans="1:3" x14ac:dyDescent="0.3">
      <c r="A20" t="s">
        <v>43</v>
      </c>
      <c r="B20" t="s">
        <v>63</v>
      </c>
      <c r="C20" s="8">
        <v>250</v>
      </c>
    </row>
    <row r="21" spans="1:3" x14ac:dyDescent="0.3">
      <c r="A21" t="s">
        <v>44</v>
      </c>
      <c r="B21" t="s">
        <v>64</v>
      </c>
      <c r="C21" s="8">
        <v>750</v>
      </c>
    </row>
    <row r="22" spans="1:3" x14ac:dyDescent="0.3">
      <c r="A22" t="s">
        <v>45</v>
      </c>
      <c r="B22" t="s">
        <v>65</v>
      </c>
      <c r="C22" s="8">
        <v>650</v>
      </c>
    </row>
    <row r="23" spans="1:3" x14ac:dyDescent="0.3">
      <c r="A23" t="s">
        <v>46</v>
      </c>
      <c r="B23" t="s">
        <v>67</v>
      </c>
      <c r="C23" s="8">
        <v>80</v>
      </c>
    </row>
    <row r="24" spans="1:3" x14ac:dyDescent="0.3">
      <c r="A24" t="s">
        <v>47</v>
      </c>
      <c r="B24" t="s">
        <v>68</v>
      </c>
      <c r="C24" s="8">
        <v>80</v>
      </c>
    </row>
    <row r="25" spans="1:3" x14ac:dyDescent="0.3">
      <c r="A25" t="s">
        <v>48</v>
      </c>
      <c r="B25" t="s">
        <v>69</v>
      </c>
      <c r="C25" s="8">
        <v>80</v>
      </c>
    </row>
    <row r="26" spans="1:3" x14ac:dyDescent="0.3">
      <c r="A26" t="s">
        <v>49</v>
      </c>
      <c r="B26" t="s">
        <v>70</v>
      </c>
      <c r="C26" s="8">
        <v>80</v>
      </c>
    </row>
    <row r="27" spans="1:3" x14ac:dyDescent="0.3">
      <c r="A27" t="s">
        <v>50</v>
      </c>
      <c r="B27" t="s">
        <v>71</v>
      </c>
      <c r="C27" s="8">
        <v>150</v>
      </c>
    </row>
    <row r="28" spans="1:3" x14ac:dyDescent="0.3">
      <c r="A28" t="s">
        <v>51</v>
      </c>
      <c r="B28" t="s">
        <v>72</v>
      </c>
      <c r="C28" s="8">
        <v>150</v>
      </c>
    </row>
    <row r="29" spans="1:3" x14ac:dyDescent="0.3">
      <c r="A29" t="s">
        <v>52</v>
      </c>
      <c r="B29" t="s">
        <v>73</v>
      </c>
      <c r="C29" s="8">
        <v>150</v>
      </c>
    </row>
    <row r="30" spans="1:3" x14ac:dyDescent="0.3">
      <c r="A30" t="s">
        <v>53</v>
      </c>
      <c r="B30" t="s">
        <v>74</v>
      </c>
      <c r="C30" s="8">
        <v>150</v>
      </c>
    </row>
    <row r="31" spans="1:3" x14ac:dyDescent="0.3">
      <c r="A31" t="s">
        <v>54</v>
      </c>
      <c r="B31" t="s">
        <v>75</v>
      </c>
      <c r="C31" s="8">
        <v>150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E48"/>
  <sheetViews>
    <sheetView tabSelected="1" workbookViewId="0">
      <selection activeCell="E9" sqref="E9"/>
    </sheetView>
  </sheetViews>
  <sheetFormatPr defaultColWidth="9.109375" defaultRowHeight="14.4" x14ac:dyDescent="0.3"/>
  <cols>
    <col min="1" max="1" width="24.109375" style="1" customWidth="1"/>
    <col min="2" max="2" width="24" style="1" customWidth="1"/>
    <col min="3" max="3" width="11.44140625" style="1" customWidth="1"/>
    <col min="4" max="4" width="10" style="1" customWidth="1"/>
    <col min="5" max="5" width="12.88671875" style="1" customWidth="1"/>
    <col min="6" max="16384" width="9.109375" style="1"/>
  </cols>
  <sheetData>
    <row r="1" spans="1:5" ht="14.4" customHeight="1" x14ac:dyDescent="0.3">
      <c r="A1" s="34" t="s">
        <v>13</v>
      </c>
      <c r="B1" s="34"/>
      <c r="C1" s="34"/>
      <c r="D1" s="34"/>
      <c r="E1" s="34"/>
    </row>
    <row r="2" spans="1:5" ht="14.4" customHeight="1" x14ac:dyDescent="0.3">
      <c r="A2" s="34"/>
      <c r="B2" s="34"/>
      <c r="C2" s="34"/>
      <c r="D2" s="34"/>
      <c r="E2" s="34"/>
    </row>
    <row r="3" spans="1:5" x14ac:dyDescent="0.3">
      <c r="A3" s="35" t="s">
        <v>12</v>
      </c>
      <c r="B3" s="35"/>
      <c r="C3" s="35"/>
      <c r="D3" s="35"/>
      <c r="E3" s="35"/>
    </row>
    <row r="4" spans="1:5" x14ac:dyDescent="0.3">
      <c r="A4" s="24"/>
      <c r="B4" s="35">
        <v>8068888242</v>
      </c>
      <c r="C4" s="35"/>
      <c r="D4" s="32" t="s">
        <v>0</v>
      </c>
      <c r="E4" s="30">
        <f ca="1">TODAY()</f>
        <v>44095</v>
      </c>
    </row>
    <row r="5" spans="1:5" x14ac:dyDescent="0.3">
      <c r="A5" s="24"/>
      <c r="B5" s="24"/>
      <c r="C5" s="24"/>
      <c r="D5" s="32" t="s">
        <v>14</v>
      </c>
      <c r="E5" s="29">
        <v>100</v>
      </c>
    </row>
    <row r="6" spans="1:5" x14ac:dyDescent="0.3">
      <c r="A6" s="31" t="s">
        <v>1</v>
      </c>
      <c r="B6" s="31"/>
      <c r="C6" s="31"/>
      <c r="D6" s="32" t="s">
        <v>10</v>
      </c>
      <c r="E6" s="29" t="s">
        <v>81</v>
      </c>
    </row>
    <row r="7" spans="1:5" ht="15" x14ac:dyDescent="0.25">
      <c r="A7" s="29" t="str">
        <f>VLOOKUP($E$6,Clients!$A:$D,2,FALSE)</f>
        <v>UMMU SALMA KABIR</v>
      </c>
      <c r="B7" s="24"/>
      <c r="C7" s="24"/>
      <c r="D7" s="24"/>
      <c r="E7" s="24"/>
    </row>
    <row r="8" spans="1:5" ht="15" x14ac:dyDescent="0.25">
      <c r="A8" s="29" t="str">
        <f>VLOOKUP($E$6,Clients!$A:$D,3,FALSE)</f>
        <v>NO. 3 NANA ROAD</v>
      </c>
      <c r="B8" s="24"/>
      <c r="C8" s="24"/>
      <c r="D8" s="24"/>
      <c r="E8" s="24"/>
    </row>
    <row r="9" spans="1:5" ht="15" x14ac:dyDescent="0.25">
      <c r="A9" s="29" t="str">
        <f>VLOOKUP($E$6,Clients!$A:$D,4,FALSE)</f>
        <v>KOFAR RUWA, KANO</v>
      </c>
      <c r="B9" s="24"/>
      <c r="C9" s="24"/>
      <c r="D9" s="24"/>
      <c r="E9" s="24"/>
    </row>
    <row r="10" spans="1:5" x14ac:dyDescent="0.3">
      <c r="A10" s="24"/>
      <c r="B10" s="24"/>
      <c r="C10" s="24"/>
      <c r="D10" s="24"/>
      <c r="E10" s="24"/>
    </row>
    <row r="11" spans="1:5" x14ac:dyDescent="0.3">
      <c r="A11" s="24"/>
      <c r="B11" s="24"/>
      <c r="C11" s="24"/>
      <c r="D11" s="24"/>
      <c r="E11" s="24"/>
    </row>
    <row r="12" spans="1:5" ht="18" x14ac:dyDescent="0.35">
      <c r="A12" s="25" t="s">
        <v>15</v>
      </c>
      <c r="B12" s="26" t="s">
        <v>2</v>
      </c>
      <c r="C12" s="26" t="s">
        <v>6</v>
      </c>
      <c r="D12" s="27" t="s">
        <v>7</v>
      </c>
      <c r="E12" s="28" t="s">
        <v>3</v>
      </c>
    </row>
    <row r="13" spans="1:5" ht="15" x14ac:dyDescent="0.25">
      <c r="A13" s="2" t="s">
        <v>25</v>
      </c>
      <c r="B13" s="2" t="str">
        <f>IF(ISBLANK(A13),"",VLOOKUP($A13,Products!$A:$C,2,FALSE))</f>
        <v>Sugar</v>
      </c>
      <c r="C13" s="9">
        <f>IF(ISBLANK(A13),"",VLOOKUP($A13,Products!$A:$C,3,FALSE))</f>
        <v>50</v>
      </c>
      <c r="D13" s="2">
        <v>2</v>
      </c>
      <c r="E13" s="12">
        <f>IF(ISBLANK(A13),"",C13*D13)</f>
        <v>100</v>
      </c>
    </row>
    <row r="14" spans="1:5" ht="15" x14ac:dyDescent="0.25">
      <c r="A14" s="3" t="s">
        <v>26</v>
      </c>
      <c r="B14" s="3" t="str">
        <f>IF(ISBLANK(A14),"",VLOOKUP($A14,Products!$A:$C,2,FALSE))</f>
        <v>Bread (Sliced)</v>
      </c>
      <c r="C14" s="10">
        <f>IF(ISBLANK(A14),"",VLOOKUP($A14,Products!$A:$C,3,FALSE))</f>
        <v>200</v>
      </c>
      <c r="D14" s="3">
        <v>3</v>
      </c>
      <c r="E14" s="13">
        <f t="shared" ref="E14:E43" si="0">IF(ISBLANK(A14),"",C14*D14)</f>
        <v>600</v>
      </c>
    </row>
    <row r="15" spans="1:5" ht="15" x14ac:dyDescent="0.25">
      <c r="A15" s="4" t="s">
        <v>27</v>
      </c>
      <c r="B15" s="4" t="str">
        <f>IF(ISBLANK(A15),"",VLOOKUP($A15,Products!$A:$C,2,FALSE))</f>
        <v>Bread (Unsliced)</v>
      </c>
      <c r="C15" s="11">
        <f>IF(ISBLANK(A15),"",VLOOKUP($A15,Products!$A:$C,3,FALSE))</f>
        <v>150</v>
      </c>
      <c r="D15" s="4">
        <v>3</v>
      </c>
      <c r="E15" s="14">
        <f t="shared" si="0"/>
        <v>450</v>
      </c>
    </row>
    <row r="16" spans="1:5" ht="15" x14ac:dyDescent="0.25">
      <c r="A16" s="3" t="s">
        <v>28</v>
      </c>
      <c r="B16" s="3" t="str">
        <f>IF(ISBLANK(A16),"",VLOOKUP($A16,Products!$A:$C,2,FALSE))</f>
        <v>Egg</v>
      </c>
      <c r="C16" s="10">
        <f>IF(ISBLANK(A16),"",VLOOKUP($A16,Products!$A:$C,3,FALSE))</f>
        <v>50</v>
      </c>
      <c r="D16" s="3">
        <v>5</v>
      </c>
      <c r="E16" s="13">
        <f t="shared" si="0"/>
        <v>250</v>
      </c>
    </row>
    <row r="17" spans="1:5" ht="15" x14ac:dyDescent="0.25">
      <c r="A17" s="4" t="s">
        <v>29</v>
      </c>
      <c r="B17" s="4" t="str">
        <f>IF(ISBLANK(A17),"",VLOOKUP($A17,Products!$A:$C,2,FALSE))</f>
        <v>Three Crown (Tin)</v>
      </c>
      <c r="C17" s="11">
        <f>IF(ISBLANK(A17),"",VLOOKUP($A17,Products!$A:$C,3,FALSE))</f>
        <v>150</v>
      </c>
      <c r="D17" s="4">
        <v>6</v>
      </c>
      <c r="E17" s="14">
        <f t="shared" si="0"/>
        <v>900</v>
      </c>
    </row>
    <row r="18" spans="1:5" ht="15" x14ac:dyDescent="0.25">
      <c r="A18" s="3" t="s">
        <v>30</v>
      </c>
      <c r="B18" s="3" t="str">
        <f>IF(ISBLANK(A18),"",VLOOKUP($A18,Products!$A:$C,2,FALSE))</f>
        <v>Peak Milk (Tin)</v>
      </c>
      <c r="C18" s="10">
        <f>IF(ISBLANK(A18),"",VLOOKUP($A18,Products!$A:$C,3,FALSE))</f>
        <v>120</v>
      </c>
      <c r="D18" s="3">
        <v>7</v>
      </c>
      <c r="E18" s="13">
        <f t="shared" si="0"/>
        <v>840</v>
      </c>
    </row>
    <row r="19" spans="1:5" ht="15" x14ac:dyDescent="0.25">
      <c r="A19" s="4" t="s">
        <v>31</v>
      </c>
      <c r="B19" s="4" t="str">
        <f>IF(ISBLANK(A19),"",VLOOKUP($A19,Products!$A:$C,2,FALSE))</f>
        <v>Peak Milk (Sachet)</v>
      </c>
      <c r="C19" s="11">
        <f>IF(ISBLANK(A19),"",VLOOKUP($A19,Products!$A:$C,3,FALSE))</f>
        <v>50</v>
      </c>
      <c r="D19" s="4">
        <v>7</v>
      </c>
      <c r="E19" s="14">
        <f t="shared" si="0"/>
        <v>350</v>
      </c>
    </row>
    <row r="20" spans="1:5" ht="15" x14ac:dyDescent="0.25">
      <c r="A20" s="3" t="s">
        <v>32</v>
      </c>
      <c r="B20" s="3" t="str">
        <f>IF(ISBLANK(A20),"",VLOOKUP($A20,Products!$A:$C,2,FALSE))</f>
        <v>Bournvita (Sachet)</v>
      </c>
      <c r="C20" s="10">
        <f>IF(ISBLANK(A20),"",VLOOKUP($A20,Products!$A:$C,3,FALSE))</f>
        <v>50</v>
      </c>
      <c r="D20" s="3">
        <v>5</v>
      </c>
      <c r="E20" s="13">
        <f t="shared" si="0"/>
        <v>250</v>
      </c>
    </row>
    <row r="21" spans="1:5" ht="15" x14ac:dyDescent="0.25">
      <c r="A21" s="4" t="s">
        <v>33</v>
      </c>
      <c r="B21" s="4" t="str">
        <f>IF(ISBLANK(A21),"",VLOOKUP($A21,Products!$A:$C,2,FALSE))</f>
        <v>Milo (Tin)</v>
      </c>
      <c r="C21" s="11">
        <f>IF(ISBLANK(A21),"",VLOOKUP($A21,Products!$A:$C,3,FALSE))</f>
        <v>500</v>
      </c>
      <c r="D21" s="4">
        <v>6</v>
      </c>
      <c r="E21" s="14">
        <f t="shared" si="0"/>
        <v>3000</v>
      </c>
    </row>
    <row r="22" spans="1:5" ht="15" x14ac:dyDescent="0.25">
      <c r="A22" s="3" t="s">
        <v>34</v>
      </c>
      <c r="B22" s="3" t="str">
        <f>IF(ISBLANK(A22),"",VLOOKUP($A22,Products!$A:$C,2,FALSE))</f>
        <v>Peak Milk (Large Sachet)</v>
      </c>
      <c r="C22" s="10">
        <f>IF(ISBLANK(A22),"",VLOOKUP($A22,Products!$A:$C,3,FALSE))</f>
        <v>700</v>
      </c>
      <c r="D22" s="3">
        <v>2</v>
      </c>
      <c r="E22" s="13">
        <f t="shared" si="0"/>
        <v>1400</v>
      </c>
    </row>
    <row r="23" spans="1:5" ht="15" x14ac:dyDescent="0.25">
      <c r="A23" s="4" t="s">
        <v>35</v>
      </c>
      <c r="B23" s="4" t="str">
        <f>IF(ISBLANK(A23),"",VLOOKUP($A23,Products!$A:$C,2,FALSE))</f>
        <v>Milo(Large sachet)</v>
      </c>
      <c r="C23" s="11">
        <f>IF(ISBLANK(A23),"",VLOOKUP($A23,Products!$A:$C,3,FALSE))</f>
        <v>700</v>
      </c>
      <c r="D23" s="4"/>
      <c r="E23" s="14">
        <f t="shared" si="0"/>
        <v>0</v>
      </c>
    </row>
    <row r="24" spans="1:5" ht="15" x14ac:dyDescent="0.25">
      <c r="A24" s="3" t="s">
        <v>35</v>
      </c>
      <c r="B24" s="3" t="str">
        <f>IF(ISBLANK(A24),"",VLOOKUP($A24,Products!$A:$C,2,FALSE))</f>
        <v>Milo(Large sachet)</v>
      </c>
      <c r="C24" s="10">
        <f>IF(ISBLANK(A24),"",VLOOKUP($A24,Products!$A:$C,3,FALSE))</f>
        <v>700</v>
      </c>
      <c r="D24" s="3"/>
      <c r="E24" s="13">
        <f t="shared" si="0"/>
        <v>0</v>
      </c>
    </row>
    <row r="25" spans="1:5" ht="15" x14ac:dyDescent="0.25">
      <c r="A25" s="4" t="s">
        <v>36</v>
      </c>
      <c r="B25" s="4" t="str">
        <f>IF(ISBLANK(A25),"",VLOOKUP($A25,Products!$A:$C,2,FALSE))</f>
        <v>Bournvita(Large sachet)</v>
      </c>
      <c r="C25" s="11">
        <f>IF(ISBLANK(A25),"",VLOOKUP($A25,Products!$A:$C,3,FALSE))</f>
        <v>100</v>
      </c>
      <c r="D25" s="4"/>
      <c r="E25" s="14">
        <f t="shared" si="0"/>
        <v>0</v>
      </c>
    </row>
    <row r="26" spans="1:5" ht="15" x14ac:dyDescent="0.25">
      <c r="A26" s="3" t="s">
        <v>37</v>
      </c>
      <c r="B26" s="3" t="str">
        <f>IF(ISBLANK(A26),"",VLOOKUP($A26,Products!$A:$C,2,FALSE))</f>
        <v>Custard (small sachet)</v>
      </c>
      <c r="C26" s="10">
        <f>IF(ISBLANK(A26),"",VLOOKUP($A26,Products!$A:$C,3,FALSE))</f>
        <v>200</v>
      </c>
      <c r="D26" s="3"/>
      <c r="E26" s="13">
        <f t="shared" si="0"/>
        <v>0</v>
      </c>
    </row>
    <row r="27" spans="1:5" ht="15" x14ac:dyDescent="0.25">
      <c r="A27" s="4" t="s">
        <v>38</v>
      </c>
      <c r="B27" s="4" t="str">
        <f>IF(ISBLANK(A27),"",VLOOKUP($A27,Products!$A:$C,2,FALSE))</f>
        <v>Corn flakes (small sachet)</v>
      </c>
      <c r="C27" s="11">
        <f>IF(ISBLANK(A27),"",VLOOKUP($A27,Products!$A:$C,3,FALSE))</f>
        <v>150</v>
      </c>
      <c r="D27" s="4"/>
      <c r="E27" s="14">
        <f t="shared" si="0"/>
        <v>0</v>
      </c>
    </row>
    <row r="28" spans="1:5" ht="15" x14ac:dyDescent="0.25">
      <c r="A28" s="3" t="s">
        <v>39</v>
      </c>
      <c r="B28" s="3" t="str">
        <f>IF(ISBLANK(A28),"",VLOOKUP($A28,Products!$A:$C,2,FALSE))</f>
        <v>Golden mom (small sachet)</v>
      </c>
      <c r="C28" s="10">
        <f>IF(ISBLANK(A28),"",VLOOKUP($A28,Products!$A:$C,3,FALSE))</f>
        <v>100</v>
      </c>
      <c r="D28" s="3"/>
      <c r="E28" s="13">
        <f t="shared" si="0"/>
        <v>0</v>
      </c>
    </row>
    <row r="29" spans="1:5" x14ac:dyDescent="0.3">
      <c r="A29" s="4" t="s">
        <v>40</v>
      </c>
      <c r="B29" s="4" t="str">
        <f>IF(ISBLANK(A29),"",VLOOKUP($A29,Products!$A:$C,2,FALSE))</f>
        <v>Detergent (small wawu)</v>
      </c>
      <c r="C29" s="11">
        <f>IF(ISBLANK(A29),"",VLOOKUP($A29,Products!$A:$C,3,FALSE))</f>
        <v>120</v>
      </c>
      <c r="D29" s="4"/>
      <c r="E29" s="14">
        <f t="shared" si="0"/>
        <v>0</v>
      </c>
    </row>
    <row r="30" spans="1:5" x14ac:dyDescent="0.3">
      <c r="A30" s="4" t="s">
        <v>41</v>
      </c>
      <c r="B30" s="4" t="str">
        <f>IF(ISBLANK(A30),"",VLOOKUP($A30,Products!$A:$C,2,FALSE))</f>
        <v>Detergent (small aerial)</v>
      </c>
      <c r="C30" s="11">
        <f>IF(ISBLANK(A30),"",VLOOKUP($A30,Products!$A:$C,3,FALSE))</f>
        <v>115</v>
      </c>
      <c r="D30" s="4"/>
      <c r="E30" s="14">
        <f t="shared" si="0"/>
        <v>0</v>
      </c>
    </row>
    <row r="31" spans="1:5" x14ac:dyDescent="0.3">
      <c r="A31" s="4" t="s">
        <v>42</v>
      </c>
      <c r="B31" s="4" t="str">
        <f>IF(ISBLANK(A31),"",VLOOKUP($A31,Products!$A:$C,2,FALSE))</f>
        <v>Detergent (Big wawu)</v>
      </c>
      <c r="C31" s="11">
        <f>IF(ISBLANK(A31),"",VLOOKUP($A31,Products!$A:$C,3,FALSE))</f>
        <v>200</v>
      </c>
      <c r="D31" s="4"/>
      <c r="E31" s="14">
        <f t="shared" si="0"/>
        <v>0</v>
      </c>
    </row>
    <row r="32" spans="1:5" x14ac:dyDescent="0.3">
      <c r="A32" s="4" t="s">
        <v>43</v>
      </c>
      <c r="B32" s="4" t="str">
        <f>IF(ISBLANK(A32),"",VLOOKUP($A32,Products!$A:$C,2,FALSE))</f>
        <v>Detergent (Big Aerial)</v>
      </c>
      <c r="C32" s="11">
        <f>IF(ISBLANK(A32),"",VLOOKUP($A32,Products!$A:$C,3,FALSE))</f>
        <v>250</v>
      </c>
      <c r="D32" s="4"/>
      <c r="E32" s="14">
        <f t="shared" si="0"/>
        <v>0</v>
      </c>
    </row>
    <row r="33" spans="1:5" x14ac:dyDescent="0.3">
      <c r="A33" s="4" t="s">
        <v>44</v>
      </c>
      <c r="B33" s="4" t="str">
        <f>IF(ISBLANK(A33),"",VLOOKUP($A33,Products!$A:$C,2,FALSE))</f>
        <v>Corn flakes (Big sachet)</v>
      </c>
      <c r="C33" s="11">
        <f>IF(ISBLANK(A33),"",VLOOKUP($A33,Products!$A:$C,3,FALSE))</f>
        <v>750</v>
      </c>
      <c r="D33" s="4"/>
      <c r="E33" s="14">
        <f t="shared" si="0"/>
        <v>0</v>
      </c>
    </row>
    <row r="34" spans="1:5" x14ac:dyDescent="0.3">
      <c r="A34" s="4" t="s">
        <v>45</v>
      </c>
      <c r="B34" s="4" t="str">
        <f>IF(ISBLANK(A34),"",VLOOKUP($A34,Products!$A:$C,2,FALSE))</f>
        <v>Golden mom (Big sachet)</v>
      </c>
      <c r="C34" s="11">
        <f>IF(ISBLANK(A34),"",VLOOKUP($A34,Products!$A:$C,3,FALSE))</f>
        <v>650</v>
      </c>
      <c r="D34" s="4"/>
      <c r="E34" s="14">
        <f t="shared" si="0"/>
        <v>0</v>
      </c>
    </row>
    <row r="35" spans="1:5" x14ac:dyDescent="0.3">
      <c r="A35" s="4" t="s">
        <v>46</v>
      </c>
      <c r="B35" s="4" t="str">
        <f>IF(ISBLANK(A35),"",VLOOKUP($A35,Products!$A:$C,2,FALSE))</f>
        <v>Sprite (small)</v>
      </c>
      <c r="C35" s="11">
        <f>IF(ISBLANK(A35),"",VLOOKUP($A35,Products!$A:$C,3,FALSE))</f>
        <v>80</v>
      </c>
      <c r="D35" s="4"/>
      <c r="E35" s="14">
        <f t="shared" si="0"/>
        <v>0</v>
      </c>
    </row>
    <row r="36" spans="1:5" x14ac:dyDescent="0.3">
      <c r="A36" s="4" t="s">
        <v>47</v>
      </c>
      <c r="B36" s="4" t="str">
        <f>IF(ISBLANK(A36),"",VLOOKUP($A36,Products!$A:$C,2,FALSE))</f>
        <v>Pepsi (small)</v>
      </c>
      <c r="C36" s="11">
        <f>IF(ISBLANK(A36),"",VLOOKUP($A36,Products!$A:$C,3,FALSE))</f>
        <v>80</v>
      </c>
      <c r="D36" s="4"/>
      <c r="E36" s="14">
        <f t="shared" si="0"/>
        <v>0</v>
      </c>
    </row>
    <row r="37" spans="1:5" x14ac:dyDescent="0.3">
      <c r="A37" s="4" t="s">
        <v>48</v>
      </c>
      <c r="B37" s="4" t="str">
        <f>IF(ISBLANK(A37),"",VLOOKUP($A37,Products!$A:$C,2,FALSE))</f>
        <v>Fanta (small)</v>
      </c>
      <c r="C37" s="11">
        <f>IF(ISBLANK(A37),"",VLOOKUP($A37,Products!$A:$C,3,FALSE))</f>
        <v>80</v>
      </c>
      <c r="D37" s="4"/>
      <c r="E37" s="14">
        <f t="shared" si="0"/>
        <v>0</v>
      </c>
    </row>
    <row r="38" spans="1:5" x14ac:dyDescent="0.3">
      <c r="A38" s="4" t="s">
        <v>49</v>
      </c>
      <c r="B38" s="4" t="str">
        <f>IF(ISBLANK(A38),"",VLOOKUP($A38,Products!$A:$C,2,FALSE))</f>
        <v>Lacasera (small)</v>
      </c>
      <c r="C38" s="11">
        <f>IF(ISBLANK(A38),"",VLOOKUP($A38,Products!$A:$C,3,FALSE))</f>
        <v>80</v>
      </c>
      <c r="D38" s="4"/>
      <c r="E38" s="14">
        <f t="shared" si="0"/>
        <v>0</v>
      </c>
    </row>
    <row r="39" spans="1:5" x14ac:dyDescent="0.3">
      <c r="A39" s="4" t="s">
        <v>50</v>
      </c>
      <c r="B39" s="4" t="str">
        <f>IF(ISBLANK(A39),"",VLOOKUP($A39,Products!$A:$C,2,FALSE))</f>
        <v>Sprite (Big)</v>
      </c>
      <c r="C39" s="11">
        <f>IF(ISBLANK(A39),"",VLOOKUP($A39,Products!$A:$C,3,FALSE))</f>
        <v>150</v>
      </c>
      <c r="D39" s="4"/>
      <c r="E39" s="14">
        <f t="shared" si="0"/>
        <v>0</v>
      </c>
    </row>
    <row r="40" spans="1:5" x14ac:dyDescent="0.3">
      <c r="A40" s="4" t="s">
        <v>51</v>
      </c>
      <c r="B40" s="4" t="str">
        <f>IF(ISBLANK(A40),"",VLOOKUP($A40,Products!$A:$C,2,FALSE))</f>
        <v>Pepsi (Big)</v>
      </c>
      <c r="C40" s="11">
        <f>IF(ISBLANK(A40),"",VLOOKUP($A40,Products!$A:$C,3,FALSE))</f>
        <v>150</v>
      </c>
      <c r="D40" s="4"/>
      <c r="E40" s="14">
        <f t="shared" si="0"/>
        <v>0</v>
      </c>
    </row>
    <row r="41" spans="1:5" x14ac:dyDescent="0.3">
      <c r="A41" s="4" t="s">
        <v>52</v>
      </c>
      <c r="B41" s="4" t="str">
        <f>IF(ISBLANK(A41),"",VLOOKUP($A41,Products!$A:$C,2,FALSE))</f>
        <v>Fanta (Big)</v>
      </c>
      <c r="C41" s="11">
        <f>IF(ISBLANK(A41),"",VLOOKUP($A41,Products!$A:$C,3,FALSE))</f>
        <v>150</v>
      </c>
      <c r="D41" s="4"/>
      <c r="E41" s="14">
        <f t="shared" si="0"/>
        <v>0</v>
      </c>
    </row>
    <row r="42" spans="1:5" x14ac:dyDescent="0.3">
      <c r="A42" s="3" t="s">
        <v>53</v>
      </c>
      <c r="B42" s="4" t="str">
        <f>IF(ISBLANK(A42),"",VLOOKUP($A42,Products!$A:$C,2,FALSE))</f>
        <v>Lacasera (Big)</v>
      </c>
      <c r="C42" s="11">
        <f>IF(ISBLANK(A42),"",VLOOKUP($A42,Products!$A:$C,3,FALSE))</f>
        <v>150</v>
      </c>
      <c r="D42" s="3"/>
      <c r="E42" s="14">
        <f t="shared" si="0"/>
        <v>0</v>
      </c>
    </row>
    <row r="43" spans="1:5" x14ac:dyDescent="0.3">
      <c r="A43" s="5" t="s">
        <v>54</v>
      </c>
      <c r="B43" s="4" t="str">
        <f>IF(ISBLANK(A43),"",VLOOKUP($A43,Products!$A:$C,2,FALSE))</f>
        <v>Coke (Big)</v>
      </c>
      <c r="C43" s="11">
        <f>IF(ISBLANK(A43),"",VLOOKUP($A43,Products!$A:$C,3,FALSE))</f>
        <v>150</v>
      </c>
      <c r="D43" s="5"/>
      <c r="E43" s="14">
        <f t="shared" si="0"/>
        <v>0</v>
      </c>
    </row>
    <row r="44" spans="1:5" x14ac:dyDescent="0.3">
      <c r="A44" s="18"/>
      <c r="B44" s="18"/>
      <c r="C44" s="19"/>
      <c r="D44" s="20" t="s">
        <v>78</v>
      </c>
      <c r="E44" s="15">
        <f>SUM(E13:E43)</f>
        <v>8140</v>
      </c>
    </row>
    <row r="45" spans="1:5" x14ac:dyDescent="0.3">
      <c r="D45" s="16" t="s">
        <v>77</v>
      </c>
      <c r="E45" s="1">
        <f>(E44*0.2)</f>
        <v>1628</v>
      </c>
    </row>
    <row r="46" spans="1:5" x14ac:dyDescent="0.3">
      <c r="D46" s="16" t="s">
        <v>76</v>
      </c>
      <c r="E46" s="17">
        <f>IF(E44&gt;5000, -800)</f>
        <v>-800</v>
      </c>
    </row>
    <row r="47" spans="1:5" x14ac:dyDescent="0.3">
      <c r="A47" s="21"/>
      <c r="B47" s="21"/>
      <c r="C47" s="21"/>
      <c r="D47" s="22" t="s">
        <v>80</v>
      </c>
      <c r="E47" s="23">
        <f>SUM(E44:E46)</f>
        <v>8968</v>
      </c>
    </row>
    <row r="48" spans="1:5" x14ac:dyDescent="0.3">
      <c r="A48" s="33" t="s">
        <v>79</v>
      </c>
      <c r="B48" s="33"/>
      <c r="C48" s="33"/>
      <c r="D48" s="33"/>
      <c r="E48" s="33"/>
    </row>
  </sheetData>
  <mergeCells count="4">
    <mergeCell ref="A48:E48"/>
    <mergeCell ref="A1:E2"/>
    <mergeCell ref="A3:E3"/>
    <mergeCell ref="B4:C4"/>
  </mergeCells>
  <conditionalFormatting sqref="A13:E43">
    <cfRule type="expression" dxfId="0" priority="1">
      <formula>MOD(ROW(),2)=0</formula>
    </cfRule>
  </conditionalFormatting>
  <pageMargins left="0.7" right="0.7" top="0.75" bottom="0.75" header="0.3" footer="0.3"/>
  <pageSetup paperSize="7" scale="9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Clients!$A$2:$A$1048576</xm:f>
          </x14:formula1>
          <xm:sqref>E6</xm:sqref>
        </x14:dataValidation>
        <x14:dataValidation type="list" allowBlank="1" showInputMessage="1" showErrorMessage="1">
          <x14:formula1>
            <xm:f>Products!$A$2:$A$1048576</xm:f>
          </x14:formula1>
          <xm:sqref>A13:A44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Clients</vt:lpstr>
      <vt:lpstr>Products</vt:lpstr>
      <vt:lpstr>Invoice</vt:lpstr>
      <vt:lpstr>Invoice!Print_Area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Akilu</cp:lastModifiedBy>
  <cp:lastPrinted>2020-09-03T23:24:24Z</cp:lastPrinted>
  <dcterms:created xsi:type="dcterms:W3CDTF">2012-04-17T14:41:05Z</dcterms:created>
  <dcterms:modified xsi:type="dcterms:W3CDTF">2020-09-22T06:44:05Z</dcterms:modified>
</cp:coreProperties>
</file>