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updateLinks="never"/>
  <mc:AlternateContent xmlns:mc="http://schemas.openxmlformats.org/markup-compatibility/2006">
    <mc:Choice Requires="x15">
      <x15ac:absPath xmlns:x15ac="http://schemas.microsoft.com/office/spreadsheetml/2010/11/ac" url="S:\Microbiology\A_MML2\ab_SEACTN_WPB_BloodPCR\Vir_PrT_final\Sourcedata\"/>
    </mc:Choice>
  </mc:AlternateContent>
  <xr:revisionPtr revIDLastSave="0" documentId="13_ncr:1_{62FBA824-C10B-4FC0-AFD3-44B73785CE13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working sheet " sheetId="37" r:id="rId1"/>
    <sheet name="PCRTemplate" sheetId="38" r:id="rId2"/>
    <sheet name="realtime_data" sheetId="33" r:id="rId3"/>
    <sheet name="list" sheetId="34" r:id="rId4"/>
    <sheet name="96well" sheetId="40" r:id="rId5"/>
  </sheets>
  <definedNames>
    <definedName name="_xlnm._FilterDatabase" localSheetId="1" hidden="1">PCRTemplate!$A$1:$K$97</definedName>
    <definedName name="_xlnm.Print_Area" localSheetId="0">'working sheet '!$A$1:$M$80</definedName>
    <definedName name="Z_995A70B5_B929_4275_A86B_7B0125D00CFB_.wvu.FilterData" localSheetId="0" hidden="1">'working sheet '!#REF!</definedName>
  </definedNames>
  <calcPr calcId="191028"/>
  <customWorkbookViews>
    <customWorkbookView name="Filter 1" guid="{995A70B5-B929-4275-A86B-7B0125D00CFB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8" l="1"/>
  <c r="G3" i="38"/>
  <c r="H3" i="38"/>
  <c r="I3" i="38"/>
  <c r="F4" i="38"/>
  <c r="G4" i="38"/>
  <c r="H4" i="38"/>
  <c r="I4" i="38"/>
  <c r="F5" i="38"/>
  <c r="G5" i="38"/>
  <c r="H5" i="38"/>
  <c r="I5" i="38"/>
  <c r="F6" i="38"/>
  <c r="G6" i="38"/>
  <c r="H6" i="38"/>
  <c r="I6" i="38"/>
  <c r="F7" i="38"/>
  <c r="G7" i="38"/>
  <c r="H7" i="38"/>
  <c r="I7" i="38"/>
  <c r="F8" i="38"/>
  <c r="G8" i="38"/>
  <c r="H8" i="38"/>
  <c r="I8" i="38"/>
  <c r="F9" i="38"/>
  <c r="G9" i="38"/>
  <c r="H9" i="38"/>
  <c r="I9" i="38"/>
  <c r="F10" i="38"/>
  <c r="G10" i="38"/>
  <c r="H10" i="38"/>
  <c r="I10" i="38"/>
  <c r="F11" i="38"/>
  <c r="G11" i="38"/>
  <c r="H11" i="38"/>
  <c r="I11" i="38"/>
  <c r="F12" i="38"/>
  <c r="G12" i="38"/>
  <c r="H12" i="38"/>
  <c r="I12" i="38"/>
  <c r="F13" i="38"/>
  <c r="G13" i="38"/>
  <c r="H13" i="38"/>
  <c r="I13" i="38"/>
  <c r="F14" i="38"/>
  <c r="G14" i="38"/>
  <c r="H14" i="38"/>
  <c r="I14" i="38"/>
  <c r="F15" i="38"/>
  <c r="G15" i="38"/>
  <c r="H15" i="38"/>
  <c r="I15" i="38"/>
  <c r="F16" i="38"/>
  <c r="G16" i="38"/>
  <c r="H16" i="38"/>
  <c r="I16" i="38"/>
  <c r="F17" i="38"/>
  <c r="G17" i="38"/>
  <c r="H17" i="38"/>
  <c r="I17" i="38"/>
  <c r="F18" i="38"/>
  <c r="G18" i="38"/>
  <c r="H18" i="38"/>
  <c r="I18" i="38"/>
  <c r="F19" i="38"/>
  <c r="G19" i="38"/>
  <c r="H19" i="38"/>
  <c r="I19" i="38"/>
  <c r="F20" i="38"/>
  <c r="G20" i="38"/>
  <c r="H20" i="38"/>
  <c r="I20" i="38"/>
  <c r="F21" i="38"/>
  <c r="G21" i="38"/>
  <c r="H21" i="38"/>
  <c r="I21" i="38"/>
  <c r="F22" i="38"/>
  <c r="G22" i="38"/>
  <c r="H22" i="38"/>
  <c r="I22" i="38"/>
  <c r="F23" i="38"/>
  <c r="G23" i="38"/>
  <c r="H23" i="38"/>
  <c r="I23" i="38"/>
  <c r="F24" i="38"/>
  <c r="G24" i="38"/>
  <c r="H24" i="38"/>
  <c r="I24" i="38"/>
  <c r="F25" i="38"/>
  <c r="G25" i="38"/>
  <c r="H25" i="38"/>
  <c r="I25" i="38"/>
  <c r="F26" i="38"/>
  <c r="G26" i="38"/>
  <c r="H26" i="38"/>
  <c r="I26" i="38"/>
  <c r="F27" i="38"/>
  <c r="G27" i="38"/>
  <c r="H27" i="38"/>
  <c r="I27" i="38"/>
  <c r="F28" i="38"/>
  <c r="G28" i="38"/>
  <c r="H28" i="38"/>
  <c r="I28" i="38"/>
  <c r="F29" i="38"/>
  <c r="G29" i="38"/>
  <c r="H29" i="38"/>
  <c r="I29" i="38"/>
  <c r="F30" i="38"/>
  <c r="G30" i="38"/>
  <c r="H30" i="38"/>
  <c r="I30" i="38"/>
  <c r="F31" i="38"/>
  <c r="G31" i="38"/>
  <c r="H31" i="38"/>
  <c r="I31" i="38"/>
  <c r="F32" i="38"/>
  <c r="G32" i="38"/>
  <c r="H32" i="38"/>
  <c r="I32" i="38"/>
  <c r="F33" i="38"/>
  <c r="G33" i="38"/>
  <c r="H33" i="38"/>
  <c r="I33" i="38"/>
  <c r="F34" i="38"/>
  <c r="G34" i="38"/>
  <c r="H34" i="38"/>
  <c r="I34" i="38"/>
  <c r="F35" i="38"/>
  <c r="G35" i="38"/>
  <c r="H35" i="38"/>
  <c r="I35" i="38"/>
  <c r="F36" i="38"/>
  <c r="G36" i="38"/>
  <c r="H36" i="38"/>
  <c r="I36" i="38"/>
  <c r="F37" i="38"/>
  <c r="G37" i="38"/>
  <c r="H37" i="38"/>
  <c r="I37" i="38"/>
  <c r="F38" i="38"/>
  <c r="G38" i="38"/>
  <c r="H38" i="38"/>
  <c r="I38" i="38"/>
  <c r="F39" i="38"/>
  <c r="G39" i="38"/>
  <c r="H39" i="38"/>
  <c r="I39" i="38"/>
  <c r="F40" i="38"/>
  <c r="G40" i="38"/>
  <c r="H40" i="38"/>
  <c r="I40" i="38"/>
  <c r="F41" i="38"/>
  <c r="G41" i="38"/>
  <c r="H41" i="38"/>
  <c r="I41" i="38"/>
  <c r="F42" i="38"/>
  <c r="G42" i="38"/>
  <c r="H42" i="38"/>
  <c r="I42" i="38"/>
  <c r="F43" i="38"/>
  <c r="G43" i="38"/>
  <c r="H43" i="38"/>
  <c r="I43" i="38"/>
  <c r="F44" i="38"/>
  <c r="G44" i="38"/>
  <c r="H44" i="38"/>
  <c r="I44" i="38"/>
  <c r="F45" i="38"/>
  <c r="G45" i="38"/>
  <c r="H45" i="38"/>
  <c r="I45" i="38"/>
  <c r="F46" i="38"/>
  <c r="G46" i="38"/>
  <c r="H46" i="38"/>
  <c r="I46" i="38"/>
  <c r="F47" i="38"/>
  <c r="G47" i="38"/>
  <c r="H47" i="38"/>
  <c r="I47" i="38"/>
  <c r="F48" i="38"/>
  <c r="G48" i="38"/>
  <c r="H48" i="38"/>
  <c r="I48" i="38"/>
  <c r="F49" i="38"/>
  <c r="G49" i="38"/>
  <c r="H49" i="38"/>
  <c r="I49" i="38"/>
  <c r="F50" i="38"/>
  <c r="G50" i="38"/>
  <c r="H50" i="38"/>
  <c r="I50" i="38"/>
  <c r="F51" i="38"/>
  <c r="G51" i="38"/>
  <c r="H51" i="38"/>
  <c r="I51" i="38"/>
  <c r="F52" i="38"/>
  <c r="G52" i="38"/>
  <c r="H52" i="38"/>
  <c r="I52" i="38"/>
  <c r="F53" i="38"/>
  <c r="G53" i="38"/>
  <c r="H53" i="38"/>
  <c r="I53" i="38"/>
  <c r="F54" i="38"/>
  <c r="G54" i="38"/>
  <c r="H54" i="38"/>
  <c r="I54" i="38"/>
  <c r="F55" i="38"/>
  <c r="G55" i="38"/>
  <c r="H55" i="38"/>
  <c r="I55" i="38"/>
  <c r="F56" i="38"/>
  <c r="G56" i="38"/>
  <c r="H56" i="38"/>
  <c r="I56" i="38"/>
  <c r="F57" i="38"/>
  <c r="G57" i="38"/>
  <c r="H57" i="38"/>
  <c r="I57" i="38"/>
  <c r="F58" i="38"/>
  <c r="G58" i="38"/>
  <c r="H58" i="38"/>
  <c r="I58" i="38"/>
  <c r="F59" i="38"/>
  <c r="G59" i="38"/>
  <c r="H59" i="38"/>
  <c r="I59" i="38"/>
  <c r="F60" i="38"/>
  <c r="G60" i="38"/>
  <c r="H60" i="38"/>
  <c r="I60" i="38"/>
  <c r="F61" i="38"/>
  <c r="G61" i="38"/>
  <c r="H61" i="38"/>
  <c r="I61" i="38"/>
  <c r="F62" i="38"/>
  <c r="G62" i="38"/>
  <c r="H62" i="38"/>
  <c r="I62" i="38"/>
  <c r="F63" i="38"/>
  <c r="G63" i="38"/>
  <c r="H63" i="38"/>
  <c r="I63" i="38"/>
  <c r="F64" i="38"/>
  <c r="G64" i="38"/>
  <c r="H64" i="38"/>
  <c r="I64" i="38"/>
  <c r="F65" i="38"/>
  <c r="G65" i="38"/>
  <c r="H65" i="38"/>
  <c r="I65" i="38"/>
  <c r="F66" i="38"/>
  <c r="G66" i="38"/>
  <c r="H66" i="38"/>
  <c r="I66" i="38"/>
  <c r="F67" i="38"/>
  <c r="G67" i="38"/>
  <c r="H67" i="38"/>
  <c r="I67" i="38"/>
  <c r="F68" i="38"/>
  <c r="G68" i="38"/>
  <c r="H68" i="38"/>
  <c r="I68" i="38"/>
  <c r="F69" i="38"/>
  <c r="G69" i="38"/>
  <c r="H69" i="38"/>
  <c r="I69" i="38"/>
  <c r="F70" i="38"/>
  <c r="G70" i="38"/>
  <c r="H70" i="38"/>
  <c r="I70" i="38"/>
  <c r="F71" i="38"/>
  <c r="G71" i="38"/>
  <c r="H71" i="38"/>
  <c r="I71" i="38"/>
  <c r="F72" i="38"/>
  <c r="G72" i="38"/>
  <c r="H72" i="38"/>
  <c r="I72" i="38"/>
  <c r="F73" i="38"/>
  <c r="G73" i="38"/>
  <c r="H73" i="38"/>
  <c r="I73" i="38"/>
  <c r="F74" i="38"/>
  <c r="G74" i="38"/>
  <c r="H74" i="38"/>
  <c r="I74" i="38"/>
  <c r="F75" i="38"/>
  <c r="G75" i="38"/>
  <c r="H75" i="38"/>
  <c r="I75" i="38"/>
  <c r="F76" i="38"/>
  <c r="G76" i="38"/>
  <c r="H76" i="38"/>
  <c r="I76" i="38"/>
  <c r="F77" i="38"/>
  <c r="G77" i="38"/>
  <c r="H77" i="38"/>
  <c r="I77" i="38"/>
  <c r="F78" i="38"/>
  <c r="G78" i="38"/>
  <c r="H78" i="38"/>
  <c r="I78" i="38"/>
  <c r="F79" i="38"/>
  <c r="G79" i="38"/>
  <c r="H79" i="38"/>
  <c r="I79" i="38"/>
  <c r="F80" i="38"/>
  <c r="G80" i="38"/>
  <c r="H80" i="38"/>
  <c r="I80" i="38"/>
  <c r="F81" i="38"/>
  <c r="G81" i="38"/>
  <c r="H81" i="38"/>
  <c r="I81" i="38"/>
  <c r="F82" i="38"/>
  <c r="G82" i="38"/>
  <c r="H82" i="38"/>
  <c r="I82" i="38"/>
  <c r="F83" i="38"/>
  <c r="G83" i="38"/>
  <c r="H83" i="38"/>
  <c r="I83" i="38"/>
  <c r="F84" i="38"/>
  <c r="G84" i="38"/>
  <c r="H84" i="38"/>
  <c r="I84" i="38"/>
  <c r="F85" i="38"/>
  <c r="G85" i="38"/>
  <c r="H85" i="38"/>
  <c r="I85" i="38"/>
  <c r="F86" i="38"/>
  <c r="G86" i="38"/>
  <c r="H86" i="38"/>
  <c r="I86" i="38"/>
  <c r="F87" i="38"/>
  <c r="G87" i="38"/>
  <c r="H87" i="38"/>
  <c r="I87" i="38"/>
  <c r="F88" i="38"/>
  <c r="G88" i="38"/>
  <c r="H88" i="38"/>
  <c r="I88" i="38"/>
  <c r="F89" i="38"/>
  <c r="G89" i="38"/>
  <c r="H89" i="38"/>
  <c r="I89" i="38"/>
  <c r="F90" i="38"/>
  <c r="G90" i="38"/>
  <c r="H90" i="38"/>
  <c r="I90" i="38"/>
  <c r="F91" i="38"/>
  <c r="G91" i="38"/>
  <c r="H91" i="38"/>
  <c r="I91" i="38"/>
  <c r="F92" i="38"/>
  <c r="G92" i="38"/>
  <c r="H92" i="38"/>
  <c r="I92" i="38"/>
  <c r="F93" i="38"/>
  <c r="G93" i="38"/>
  <c r="H93" i="38"/>
  <c r="I93" i="38"/>
  <c r="F94" i="38"/>
  <c r="G94" i="38"/>
  <c r="H94" i="38"/>
  <c r="I94" i="38"/>
  <c r="F95" i="38"/>
  <c r="G95" i="38"/>
  <c r="H95" i="38"/>
  <c r="I95" i="38"/>
  <c r="F96" i="38"/>
  <c r="G96" i="38"/>
  <c r="H96" i="38"/>
  <c r="I96" i="38"/>
  <c r="F97" i="38"/>
  <c r="G97" i="38"/>
  <c r="H97" i="38"/>
  <c r="I97" i="38"/>
  <c r="I2" i="38"/>
  <c r="H2" i="38"/>
  <c r="G2" i="38"/>
  <c r="F2" i="38"/>
  <c r="L30" i="37"/>
  <c r="K30" i="37"/>
  <c r="L29" i="37"/>
  <c r="K29" i="37"/>
  <c r="D10" i="38" l="1"/>
  <c r="D11" i="38"/>
  <c r="D12" i="38"/>
  <c r="D13" i="38"/>
  <c r="D14" i="38"/>
  <c r="D20" i="38"/>
  <c r="D22" i="38"/>
  <c r="D23" i="38"/>
  <c r="D24" i="38"/>
  <c r="D25" i="38"/>
  <c r="D26" i="38"/>
  <c r="D34" i="38"/>
  <c r="D35" i="38"/>
  <c r="D36" i="38"/>
  <c r="D37" i="38"/>
  <c r="D38" i="38"/>
  <c r="D46" i="38"/>
  <c r="D47" i="38"/>
  <c r="D48" i="38"/>
  <c r="D49" i="38"/>
  <c r="D50" i="38"/>
  <c r="D58" i="38"/>
  <c r="D59" i="38"/>
  <c r="D60" i="38"/>
  <c r="D61" i="38"/>
  <c r="D62" i="38"/>
  <c r="D70" i="38"/>
  <c r="D71" i="38"/>
  <c r="D72" i="38"/>
  <c r="D73" i="38"/>
  <c r="D74" i="38"/>
  <c r="D82" i="38"/>
  <c r="D83" i="38"/>
  <c r="D84" i="38"/>
  <c r="D85" i="38"/>
  <c r="D86" i="38"/>
  <c r="D94" i="38"/>
  <c r="D95" i="38"/>
  <c r="D96" i="38"/>
  <c r="D97" i="38"/>
  <c r="D2" i="38"/>
  <c r="D21" i="38"/>
  <c r="D33" i="38"/>
  <c r="D27" i="38"/>
  <c r="D32" i="38"/>
  <c r="D51" i="38"/>
  <c r="D68" i="38" l="1"/>
  <c r="D45" i="38"/>
  <c r="D92" i="38"/>
  <c r="D17" i="38"/>
  <c r="D7" i="38"/>
  <c r="D16" i="38"/>
  <c r="D87" i="38"/>
  <c r="D15" i="38"/>
  <c r="D3" i="38"/>
  <c r="D93" i="38"/>
  <c r="D44" i="38"/>
  <c r="D43" i="38"/>
  <c r="D42" i="38"/>
  <c r="D75" i="38"/>
  <c r="D76" i="38"/>
  <c r="D67" i="38"/>
  <c r="D69" i="38"/>
  <c r="D63" i="38"/>
  <c r="D41" i="38"/>
  <c r="D91" i="38"/>
  <c r="D90" i="38"/>
  <c r="D89" i="38"/>
  <c r="D66" i="38"/>
  <c r="D65" i="38"/>
  <c r="D64" i="38"/>
  <c r="D40" i="38"/>
  <c r="D39" i="38"/>
  <c r="D88" i="38"/>
  <c r="D6" i="38"/>
  <c r="D5" i="38"/>
  <c r="D4" i="38"/>
  <c r="E21" i="37"/>
  <c r="E22" i="37" s="1"/>
  <c r="D19" i="38" l="1"/>
  <c r="D18" i="38"/>
  <c r="D28" i="38"/>
  <c r="D52" i="38"/>
  <c r="E25" i="37"/>
  <c r="D56" i="38"/>
  <c r="D57" i="38"/>
  <c r="D77" i="38"/>
  <c r="D8" i="38"/>
  <c r="D28" i="37"/>
  <c r="F28" i="37"/>
  <c r="D53" i="38" l="1"/>
  <c r="D29" i="38"/>
  <c r="D78" i="38"/>
  <c r="D9" i="38"/>
  <c r="E26" i="37"/>
  <c r="E24" i="37"/>
  <c r="D31" i="38" l="1"/>
  <c r="D30" i="38"/>
  <c r="D55" i="38"/>
  <c r="D54" i="38"/>
  <c r="D79" i="38"/>
  <c r="E28" i="37"/>
  <c r="F29" i="37" s="1"/>
  <c r="D80" i="38" l="1"/>
  <c r="D81" i="38"/>
</calcChain>
</file>

<file path=xl/sharedStrings.xml><?xml version="1.0" encoding="utf-8"?>
<sst xmlns="http://schemas.openxmlformats.org/spreadsheetml/2006/main" count="2791" uniqueCount="478">
  <si>
    <t>Source Data Recording for Molecular Diagnosis Test</t>
  </si>
  <si>
    <t xml:space="preserve">Testing laboratory: </t>
  </si>
  <si>
    <t xml:space="preserve">Molecular Laboratory, Mahidol-Oxford Tropical Medicine Research Unit </t>
  </si>
  <si>
    <t xml:space="preserve">Preformed by </t>
  </si>
  <si>
    <t xml:space="preserve">Date of  perform: </t>
  </si>
  <si>
    <t>Aim:</t>
  </si>
  <si>
    <t>Reagent details:</t>
  </si>
  <si>
    <t>Kit/ Reagents</t>
  </si>
  <si>
    <t>Company</t>
  </si>
  <si>
    <t>size</t>
  </si>
  <si>
    <t>Expiry date 
(month/year)</t>
  </si>
  <si>
    <t xml:space="preserve">Thaw No. </t>
  </si>
  <si>
    <t>Prepared/ Received date</t>
  </si>
  <si>
    <t>Aliquot no.</t>
  </si>
  <si>
    <t>Taq polymerase</t>
  </si>
  <si>
    <t>qScript® XLT One-Step RT-qPCR ToughMix®</t>
  </si>
  <si>
    <t>Quantabio</t>
  </si>
  <si>
    <t>100Rxn per tube, 5 tubes per bag</t>
  </si>
  <si>
    <t>19/20, T1/5</t>
  </si>
  <si>
    <t xml:space="preserve">Je1CDZ Mix </t>
  </si>
  <si>
    <t>MoMiLDE</t>
  </si>
  <si>
    <t>100 Rxn</t>
  </si>
  <si>
    <t>T7/10</t>
  </si>
  <si>
    <t xml:space="preserve">Positive prep date: </t>
  </si>
  <si>
    <r>
      <t>No. of freeze-thaw-cycles: __</t>
    </r>
    <r>
      <rPr>
        <b/>
        <sz val="16"/>
        <color rgb="FF0000FF"/>
        <rFont val="Arial"/>
        <family val="2"/>
      </rPr>
      <t>_6</t>
    </r>
    <r>
      <rPr>
        <b/>
        <sz val="16"/>
        <color theme="1"/>
        <rFont val="Arial"/>
        <family val="2"/>
      </rPr>
      <t>___</t>
    </r>
  </si>
  <si>
    <t>STD Vir BL:</t>
  </si>
  <si>
    <t>Number of clinical samples:</t>
  </si>
  <si>
    <t>☐  Clean working areas</t>
  </si>
  <si>
    <t>Number of control:</t>
  </si>
  <si>
    <t>☐  Clean pipettes</t>
  </si>
  <si>
    <t>Number of NTC:</t>
  </si>
  <si>
    <t>☐  Prepare ice tubs</t>
  </si>
  <si>
    <t>Number of reactions for all conditions :</t>
  </si>
  <si>
    <t>☐  Turn on Real Time PCR</t>
  </si>
  <si>
    <t>Total of prepared PCR reaction (7% ) :</t>
  </si>
  <si>
    <t>☐  Turn on centrifuge</t>
  </si>
  <si>
    <t>(Note: reduce to 5% if use only 50 Rxn)</t>
  </si>
  <si>
    <t>☐  Aliquot into the 8-strip-tuges</t>
  </si>
  <si>
    <t>Je1CDZ mix</t>
  </si>
  <si>
    <t>1X</t>
  </si>
  <si>
    <t>☐  Change the new tip 200 ul, LTS</t>
  </si>
  <si>
    <t xml:space="preserve">Je1CDZ ___/10 </t>
  </si>
  <si>
    <t>☐  Aliquot into the 90 well plate,  15ul each corresponding the plate in the next page.</t>
  </si>
  <si>
    <t>qScript® XLT One-Step</t>
  </si>
  <si>
    <t>DNA</t>
  </si>
  <si>
    <t>Aliquot into a 8-tube-strip</t>
  </si>
  <si>
    <t>Total</t>
  </si>
  <si>
    <t>each tube</t>
  </si>
  <si>
    <t>wells in a row</t>
  </si>
  <si>
    <t>row in a plate</t>
  </si>
  <si>
    <t>total volume</t>
  </si>
  <si>
    <t>Volume aliquot 
(8-tube-strip)</t>
  </si>
  <si>
    <t>Pos</t>
  </si>
  <si>
    <t>ul</t>
  </si>
  <si>
    <t>A-E</t>
  </si>
  <si>
    <t>F-H</t>
  </si>
  <si>
    <t>Profile name:</t>
  </si>
  <si>
    <t>Panuvit/WBVir00_63_5jt</t>
  </si>
  <si>
    <t>Kept data:</t>
  </si>
  <si>
    <t>Panuvit/vir_results</t>
  </si>
  <si>
    <t>1)</t>
  </si>
  <si>
    <t>55.0 °C</t>
  </si>
  <si>
    <t>min</t>
  </si>
  <si>
    <t>☐  Return the remaining Enzyme to -20 C freezer</t>
  </si>
  <si>
    <t>2)</t>
  </si>
  <si>
    <t>94.0 °C</t>
  </si>
  <si>
    <t>☐  Vortex mix 10 sec 3 times</t>
  </si>
  <si>
    <t>3)</t>
  </si>
  <si>
    <t>sec</t>
  </si>
  <si>
    <t>☐  Return the remaining mix to -20 C freezer</t>
  </si>
  <si>
    <t>4)</t>
  </si>
  <si>
    <t>63.5 °C</t>
  </si>
  <si>
    <t>5)</t>
  </si>
  <si>
    <t>read all signal channel including dyes</t>
  </si>
  <si>
    <t>6)</t>
  </si>
  <si>
    <t>Go to 2)  for 44 times</t>
  </si>
  <si>
    <t>7)</t>
  </si>
  <si>
    <t>25 °C</t>
  </si>
  <si>
    <t>Dye</t>
  </si>
  <si>
    <t>Target</t>
  </si>
  <si>
    <t>Threshold</t>
  </si>
  <si>
    <t>Cycle</t>
  </si>
  <si>
    <t>Intensity
(RFU)</t>
  </si>
  <si>
    <t>Cq</t>
  </si>
  <si>
    <t>QC check for control
(neg, pos)</t>
  </si>
  <si>
    <t>QC check for unknown
(for Cy5 only)</t>
  </si>
  <si>
    <t>Summary results for unknown
(n/N)</t>
  </si>
  <si>
    <t>Cy5</t>
  </si>
  <si>
    <t>Human</t>
  </si>
  <si>
    <t>&lt;38</t>
  </si>
  <si>
    <t>pass, na</t>
  </si>
  <si>
    <t>pass</t>
  </si>
  <si>
    <t>na</t>
  </si>
  <si>
    <t>FAM</t>
  </si>
  <si>
    <t>Je/Zk</t>
  </si>
  <si>
    <t>&lt;40</t>
  </si>
  <si>
    <t>pass, pass</t>
  </si>
  <si>
    <t>Tex</t>
  </si>
  <si>
    <t>Den</t>
  </si>
  <si>
    <t xml:space="preserve">&lt; 38 </t>
  </si>
  <si>
    <t>Cy5.5</t>
  </si>
  <si>
    <t>Ck</t>
  </si>
  <si>
    <t xml:space="preserve">Sample position on the 96-well plate </t>
  </si>
  <si>
    <t>A</t>
  </si>
  <si>
    <t>B</t>
  </si>
  <si>
    <t>C</t>
  </si>
  <si>
    <t>D</t>
  </si>
  <si>
    <t>E</t>
  </si>
  <si>
    <t>NTC</t>
  </si>
  <si>
    <t>F</t>
  </si>
  <si>
    <t>G</t>
  </si>
  <si>
    <t>H</t>
  </si>
  <si>
    <t>Row</t>
  </si>
  <si>
    <t>Column</t>
  </si>
  <si>
    <t>*Sample Name</t>
  </si>
  <si>
    <t>Cy5/RNP</t>
  </si>
  <si>
    <t>FAM/JeZk</t>
  </si>
  <si>
    <t>Cy5.5/Ck</t>
  </si>
  <si>
    <t>TEX/De</t>
  </si>
  <si>
    <t>Interpretation</t>
  </si>
  <si>
    <t>Note</t>
  </si>
  <si>
    <t>NaN</t>
  </si>
  <si>
    <t>NTC Pass</t>
  </si>
  <si>
    <t xml:space="preserve">Performer: </t>
  </si>
  <si>
    <t>PsR and PrT</t>
  </si>
  <si>
    <t xml:space="preserve">Source prep and signal read: </t>
  </si>
  <si>
    <t>PrT</t>
  </si>
  <si>
    <t xml:space="preserve">Reviewer: </t>
  </si>
  <si>
    <t>PeR</t>
  </si>
  <si>
    <t xml:space="preserve">Date: </t>
  </si>
  <si>
    <t>*Target Name</t>
  </si>
  <si>
    <t>*Biological Group</t>
  </si>
  <si>
    <t>No detection</t>
  </si>
  <si>
    <t>File Name</t>
  </si>
  <si>
    <t>Created By User</t>
  </si>
  <si>
    <t>ADMIN</t>
  </si>
  <si>
    <t>Notes</t>
  </si>
  <si>
    <t>ID</t>
  </si>
  <si>
    <t>Run Started</t>
  </si>
  <si>
    <t>Run Ended</t>
  </si>
  <si>
    <t>Sample Vol</t>
  </si>
  <si>
    <t>Lid Temp</t>
  </si>
  <si>
    <t>Protocol File Name</t>
  </si>
  <si>
    <t>Unknown.prcl</t>
  </si>
  <si>
    <t>Plate Setup File Name</t>
  </si>
  <si>
    <t>Base Serial Number</t>
  </si>
  <si>
    <t>795BR20506</t>
  </si>
  <si>
    <t>Optical Head Serial Number</t>
  </si>
  <si>
    <t>CFX Maestro Version</t>
  </si>
  <si>
    <t xml:space="preserve">5.3.022.1030. </t>
  </si>
  <si>
    <t>Well group</t>
  </si>
  <si>
    <t>All Wells</t>
  </si>
  <si>
    <t>Amplification step</t>
  </si>
  <si>
    <t>Melt step</t>
  </si>
  <si>
    <t>Well</t>
  </si>
  <si>
    <t>Fluor</t>
  </si>
  <si>
    <t>Sample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</si>
  <si>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</si>
  <si>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</si>
  <si>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</si>
  <si>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</si>
  <si>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</si>
  <si>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</si>
  <si>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</si>
  <si>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</si>
  <si>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</si>
  <si>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</si>
  <si>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</si>
  <si>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</si>
  <si>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</si>
  <si>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</si>
  <si>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</si>
  <si>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</si>
  <si>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</si>
  <si>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</si>
  <si>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</si>
  <si>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</si>
  <si>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</si>
  <si>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</si>
  <si>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</si>
  <si>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</si>
  <si>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</si>
  <si>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</si>
  <si>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</si>
  <si>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</si>
  <si>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</si>
  <si>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</si>
  <si>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</si>
  <si>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</si>
  <si>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</si>
  <si>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</si>
  <si>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</si>
  <si>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</si>
  <si>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</si>
  <si>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</si>
  <si>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</si>
  <si>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</si>
  <si>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</si>
  <si>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</si>
  <si>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</si>
  <si>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</si>
  <si>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</si>
  <si>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</si>
  <si>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</si>
  <si>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</si>
  <si>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</si>
  <si>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</si>
  <si>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</si>
  <si>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</si>
  <si>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</si>
  <si>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</si>
  <si>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</si>
  <si>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</si>
  <si>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</si>
  <si>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</si>
  <si>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</si>
  <si>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</si>
  <si>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</si>
  <si>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</si>
  <si>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</si>
  <si>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</si>
  <si>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</si>
  <si>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</si>
  <si>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</si>
  <si>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</si>
  <si>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</si>
  <si>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</si>
  <si>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</si>
  <si>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</si>
  <si>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</si>
  <si>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</si>
  <si>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</si>
  <si>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</si>
  <si>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</si>
  <si>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</si>
  <si>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</si>
  <si>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</si>
  <si>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</si>
  <si>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</si>
  <si>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</si>
  <si>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</si>
  <si>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</si>
  <si>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</si>
  <si>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</si>
  <si>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</si>
  <si>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</si>
  <si>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</si>
  <si>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</si>
  <si>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</si>
  <si>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</si>
  <si>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</si>
  <si>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</si>
  <si>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</si>
  <si>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Cy5-5</t>
  </si>
  <si>
    <t>Texas Red</t>
  </si>
  <si>
    <t>Test</t>
  </si>
  <si>
    <t>Source of specimens</t>
  </si>
  <si>
    <t>Freezer</t>
  </si>
  <si>
    <t>Profile name</t>
  </si>
  <si>
    <t>primers -F</t>
  </si>
  <si>
    <t>probe</t>
  </si>
  <si>
    <t>primer- R</t>
  </si>
  <si>
    <t>Machine</t>
  </si>
  <si>
    <t>performing test</t>
  </si>
  <si>
    <t>Positive control</t>
  </si>
  <si>
    <t>specimen</t>
  </si>
  <si>
    <t>Performers</t>
  </si>
  <si>
    <t>Reviewers</t>
  </si>
  <si>
    <t>STD</t>
  </si>
  <si>
    <t>QA 1</t>
  </si>
  <si>
    <t>QA 2</t>
  </si>
  <si>
    <t>Respiratory screening</t>
  </si>
  <si>
    <t>gDNA</t>
  </si>
  <si>
    <t>CTML-Eq-030</t>
  </si>
  <si>
    <t>Valid R</t>
  </si>
  <si>
    <t>FA FOR</t>
  </si>
  <si>
    <t>FA REV</t>
  </si>
  <si>
    <t>2x qPCRBIO Probe Mix Lo-Rox</t>
  </si>
  <si>
    <t>CT018164</t>
  </si>
  <si>
    <t>Real time PCR for leptospirosis (MDT001)</t>
  </si>
  <si>
    <t>(1 to 10,000 GE/PCR reaction)</t>
  </si>
  <si>
    <t>200ul EDTA blood</t>
  </si>
  <si>
    <t>Witchayoot Huangsuranun</t>
  </si>
  <si>
    <t>Janjira Thaipadungpanit</t>
  </si>
  <si>
    <r>
      <rPr>
        <i/>
        <sz val="12"/>
        <color rgb="FF0000FF"/>
        <rFont val="Calibri"/>
        <family val="2"/>
      </rPr>
      <t>Lepto gDNA</t>
    </r>
    <r>
      <rPr>
        <sz val="12"/>
        <color rgb="FF0000FF"/>
        <rFont val="Calibri"/>
        <family val="2"/>
      </rPr>
      <t xml:space="preserve"> </t>
    </r>
  </si>
  <si>
    <t>NTC, SDW and non-target DNA: Pass</t>
  </si>
  <si>
    <t>Positive control: down to 1 copy</t>
  </si>
  <si>
    <t>Oligo_ID       Sequence_name Target          Gene_target    5'_Mod        3'_Mod               Sequence                                    Order_Number               Date_of_received           Purification    Company</t>
  </si>
  <si>
    <t>Sputum screening</t>
  </si>
  <si>
    <t>total RNA</t>
  </si>
  <si>
    <t>WBBac00</t>
  </si>
  <si>
    <t>FB FOR</t>
  </si>
  <si>
    <t>FB REV</t>
  </si>
  <si>
    <t>Platinum Supermix-UDG</t>
  </si>
  <si>
    <t>CT057475</t>
  </si>
  <si>
    <t>Real time PCR for 16s rRNA (MDT002)</t>
  </si>
  <si>
    <t>(1 to 10,000 Plasmid (GE)/PCR reaction)</t>
  </si>
  <si>
    <t>1ml EDTA blood</t>
  </si>
  <si>
    <t>Kwanprapa Burana</t>
  </si>
  <si>
    <t>Others: ________________</t>
  </si>
  <si>
    <r>
      <rPr>
        <i/>
        <sz val="12"/>
        <color theme="9"/>
        <rFont val="Calibri"/>
        <family val="2"/>
      </rPr>
      <t>E. coli gDNA</t>
    </r>
    <r>
      <rPr>
        <sz val="12"/>
        <color theme="9"/>
        <rFont val="Calibri"/>
        <family val="2"/>
      </rPr>
      <t xml:space="preserve"> </t>
    </r>
  </si>
  <si>
    <t>NTC and SDW : Pass  BUT non-target DNA: Not pass</t>
  </si>
  <si>
    <t>Positive control: down to 10 copy</t>
  </si>
  <si>
    <t>OLI042          KW_Eub341-F2    Eubacteria  16SrRNA                                                            TRCGGGRGGCWGCA                               N201028-06                     22 Aug 2023                    HPLC               Metabion</t>
  </si>
  <si>
    <t>WB screening</t>
  </si>
  <si>
    <t>plasmid DNA</t>
  </si>
  <si>
    <t>WBBac01</t>
  </si>
  <si>
    <t>RH PROBE</t>
  </si>
  <si>
    <t>RH4 FOR</t>
  </si>
  <si>
    <t>Taqman multiplex master mix</t>
  </si>
  <si>
    <t>Real time PCR for scrub typhus (47kDa) (MDT003)</t>
  </si>
  <si>
    <t>(1 to 10,000 Plasmid/PCR reaction)</t>
  </si>
  <si>
    <r>
      <rPr>
        <i/>
        <sz val="12"/>
        <color theme="9"/>
        <rFont val="Calibri"/>
        <family val="2"/>
      </rPr>
      <t>47kDa plasmid</t>
    </r>
    <r>
      <rPr>
        <sz val="12"/>
        <color theme="9"/>
        <rFont val="Calibri"/>
        <family val="2"/>
      </rPr>
      <t xml:space="preserve"> </t>
    </r>
  </si>
  <si>
    <t>NTC and non-target DNA : Pass   BUT SDW: Not pass</t>
  </si>
  <si>
    <t>Positive control: down to 100 copy</t>
  </si>
  <si>
    <t>OLI040          KW_Eub803-R      Eubacteria  16SrRNA                                                           CTACCRGGGTATCTAATCC                      N201028-06                     22 Aug 2023                       HPLC               Metabion</t>
  </si>
  <si>
    <t>EDTA whole blood</t>
  </si>
  <si>
    <t>WBBac00G</t>
  </si>
  <si>
    <t>RHEV REV</t>
  </si>
  <si>
    <t>RSV PROBE</t>
  </si>
  <si>
    <t>qScript® XLT One-Step RT-qPCR ToughMix®, Low ROXTM</t>
  </si>
  <si>
    <t>Real time PCR for Rickettsia species (17kDa) (MDT004)</t>
  </si>
  <si>
    <t>Ar-paporn</t>
  </si>
  <si>
    <r>
      <rPr>
        <i/>
        <sz val="12"/>
        <color theme="9"/>
        <rFont val="Calibri"/>
        <family val="2"/>
      </rPr>
      <t>17kDA plasmid</t>
    </r>
    <r>
      <rPr>
        <sz val="12"/>
        <color theme="9"/>
        <rFont val="Calibri"/>
        <family val="2"/>
      </rPr>
      <t xml:space="preserve"> </t>
    </r>
  </si>
  <si>
    <t>SDW and non-target DNA : Pass 
BUT NTC: Not pass</t>
  </si>
  <si>
    <t>OLI041          KB_Eub16s-P        Eubacteria  16SrRNA          Texas Red   ZNA-2-BHQ-2    GTGCCAGCAGCCG                                 N201028-06                     22 Aug 2023                       HPLC               Metabion</t>
  </si>
  <si>
    <t>Total Nucleic Acid</t>
  </si>
  <si>
    <t>Real time PCR for murine typhus (OmpB) (MDT005)</t>
  </si>
  <si>
    <t>Others: _________________________</t>
  </si>
  <si>
    <t>OmpB plasmid</t>
  </si>
  <si>
    <t>OLI049          LS_Lep16s-F2       Leptospira  16SrRNA                                                            CCCGCGYCCGATTAG                                 N201028-06                    22 Aug 2023                       HPLC               Metabion</t>
  </si>
  <si>
    <t>Nested PCR for Hantavirus (MDT006)</t>
  </si>
  <si>
    <t>OLI050          LS_Lep16s-R2      Leptospira   16SrRNA                                                           GTCTCAGTTCCATTGTGGC                        N201028-06                    22 Aug 2023                       HPLC               Metabion</t>
  </si>
  <si>
    <t>Real time PCR for leptospirosis and Rnase P (MDT001_TU)</t>
  </si>
  <si>
    <t>OLI066          LS_Lep16s-P        Leptospira   16SrRNA          Quasar705  BHQ-2                CTCACCAAGGCGACGATCGGTAGC         172722                           22 Aug 2023                      HPLC               Metabion</t>
  </si>
  <si>
    <t>OLI079          WH_RicGlt-F3     Rickettsia     gltA                                                                    TCGAGGATATGAYATTAAA                        N201028-06                     18 Dec 2020                    HPLC               Metabion</t>
  </si>
  <si>
    <t>OLI065          WH_RicGlt-R       Rickettsia      gltA                                                                    CGCAAGCATAATAGCCATAGGA              TH-20-0230                       5 May 202                       HAP                 U2Bio</t>
  </si>
  <si>
    <t>OLI063         WH_RicGlt-P        Rickettsia      gltA                 6-FAM           ZNA-4-BHQ-1    ACTAATGMATGATGAGCAAYCT          N201028-06                     22 Aug 2023                      HPLC               Metabion</t>
  </si>
  <si>
    <t>OLI051          PS_Ots16s-F       O. tsutsug    16SrRNA                                                             CCCATCAGTACGGAATAACA                    TH-20-0230                      22 Aug 2023                     HPLC               Metabion</t>
  </si>
  <si>
    <t>OLI052          PS_Ots16s-R       O. tsutsug    16SrRNA                                                             CTCTCAGACCAGCTACAGATCACA         TH-20-0230                      22 Aug 2023                      HPLC               Metabion</t>
  </si>
  <si>
    <t>OLI053          PS_Ots16s-P2     O. tsutsug    16SrRNA         Hex                BHQ-1                 GCGGCAGATTAGGTAGTTGGTAAGGT   N201028-06                  22 Aug 2023                      HPLC               Metabion</t>
  </si>
  <si>
    <t>OLI061          WH_RicGlt-F2     Rickettsia     gltA                                                                   ATCGAGGATATGATATTAAAGACTTA         N201028-06                 22 Aug 2023                       HPLC               Metabion</t>
  </si>
  <si>
    <t>OLI062          WH_RicGlt-F       Rickettsia     gltA                                                                   ATCGAGGATATGATATTAAAGACTTAGCT  TH-20-0230                       5 May 202                       HAP                 U2Bio</t>
  </si>
  <si>
    <t>OLI064          WH_RicGlt-R2    Rickettsia     gltA                                                                   GCAAGCATAATAGCCATAGGA                    N201028-06                      22 Aug 2023                       HPLC               Metabion</t>
  </si>
  <si>
    <t>OLI068          LS_Lep16s-R       Leptospira    16S rRNA                                                         TCCATTGTGGCCGRACAC                                                                                                               HAP                  Macrogen</t>
  </si>
  <si>
    <t>OLI037          RNaseP3-F       Human    RNaseP3                                                                   CCAAGTGTGAGGGCTGAAAAG                 N201028-06                     18 Dec 2020                  HPLC                  Metabion</t>
  </si>
  <si>
    <t>OLI038          RNaseP3-R       Human    RNaseP3                                                                   TGTTGTGGCTGATGAACTATAAAAGG         N201028-06                     18 Dec 2020                  HPLC                  Metabion</t>
  </si>
  <si>
    <t>OLI039          RNaseP3-P       Human    RNaseP3                 Cy5                BHQ-2                 CCCCAGTCTCTGTCAGCACTCCCTTC        N201028-06                     18 Dec 2020                  HPLC                  Metabion</t>
  </si>
  <si>
    <t>OLI069         JJ_Ots47k-F      O. tsutsug       47kDa                                                                 AACTGATTTTATTCAAACTAATGCTGCT                                                                                                                  Macrogen</t>
  </si>
  <si>
    <t>OLI071         JJ_Ots47k-P      O. tsutsug       47kDa             6-FAM            BHQ1                  TGGGTAGCTTTGGTGGACCGATGTTTAATCT                                                                                                         Macrogen</t>
  </si>
  <si>
    <t>OLI070         JJ_Ots47k-R      O. tsutsug       47kDa                                                                 TATGCCTGAGTAAGATACRTGAATRGAATT                                                                                                            Macrogen</t>
  </si>
  <si>
    <t>OLI067         LS_Lep16s-F       Leptospira    16S rRNA                                                                                                                                                                       HAP                  Macrogen</t>
  </si>
  <si>
    <t>OLI0            V1                       Eubacteria  16SrRNA                                                                                                      HAP               Macrogen</t>
  </si>
  <si>
    <t>OLI0            V2                       Eubacteria  16SrRNA                                                                                                      HAP               Macrogen</t>
  </si>
  <si>
    <t>OLI0            V1/V3 probe     Eubacteria  16SrRNA                                                                                                                             Macrogen</t>
  </si>
  <si>
    <t>OLI072          JJ_Ric17k-F     Rickettsia     17kDa                                                                   GGGCGGTATGAAYAAACAAG                                                  HAP              Macrogen</t>
  </si>
  <si>
    <t>OLI074          JJ_Ric17k-R     Rickettsia     17kDa                                                                   CCTACACCTACTCCVACAAG                                                    HAP              Macrogen</t>
  </si>
  <si>
    <t>OLI073          JJ_Ric17k-P     Rickettsia     17kDa                 FAM               ZEN-BHQ1       CCGAATTGAGAACCAAGTAATGC                                                                  IDT</t>
  </si>
  <si>
    <t>Reaction</t>
  </si>
  <si>
    <t>PaR</t>
  </si>
  <si>
    <t>Blood_Virus_Plate.pltd</t>
  </si>
  <si>
    <t>RNP</t>
  </si>
  <si>
    <t>Starting Quantity (SQ)</t>
  </si>
  <si>
    <t>NEG</t>
  </si>
  <si>
    <t>NEG Pass</t>
  </si>
  <si>
    <t>Zk_5</t>
  </si>
  <si>
    <t>Ck1_5</t>
  </si>
  <si>
    <t>Zk_4</t>
  </si>
  <si>
    <t>Ck1_4</t>
  </si>
  <si>
    <t>Zk_3</t>
  </si>
  <si>
    <t>Ck1_3</t>
  </si>
  <si>
    <t>Zk_2</t>
  </si>
  <si>
    <t>Ck1_2</t>
  </si>
  <si>
    <t>Zk_1</t>
  </si>
  <si>
    <t>Ck1_1</t>
  </si>
  <si>
    <t>Zk_0</t>
  </si>
  <si>
    <t>Ck1_0</t>
  </si>
  <si>
    <t>Zk_-1</t>
  </si>
  <si>
    <t>Ck1_-1</t>
  </si>
  <si>
    <t>Zk Pass</t>
  </si>
  <si>
    <t>Ck Pass</t>
  </si>
  <si>
    <t>Cy5.5 Cross reaction with TEX</t>
  </si>
  <si>
    <t>Zk Not Pass</t>
  </si>
  <si>
    <t>NA-SEA-038-06-41</t>
  </si>
  <si>
    <t>NA-SEA-038-07-49</t>
  </si>
  <si>
    <t>NA-SEA-038-08-57</t>
  </si>
  <si>
    <t>NA-SEA-038-09-65</t>
  </si>
  <si>
    <t>NA-SEA-038-10-73</t>
  </si>
  <si>
    <t>NA-SEA-038-11-81</t>
  </si>
  <si>
    <t>NA-SEA-038-12-89</t>
  </si>
  <si>
    <t>NA-SEA-039-01-01</t>
  </si>
  <si>
    <t>NA-SEA-039-02-09</t>
  </si>
  <si>
    <t>NA-SEA-039-03-17</t>
  </si>
  <si>
    <t>NA-SEA-038-06-42</t>
  </si>
  <si>
    <t>NA-SEA-038-07-50</t>
  </si>
  <si>
    <t>NA-SEA-038-08-58</t>
  </si>
  <si>
    <t>NA-SEA-038-09-66</t>
  </si>
  <si>
    <t>NA-SEA-038-10-74</t>
  </si>
  <si>
    <t>NA-SEA-038-11-82</t>
  </si>
  <si>
    <t>NA-SEA-038-12-90</t>
  </si>
  <si>
    <t>NA-SEA-039-01-02</t>
  </si>
  <si>
    <t>NA-SEA-039-02-10</t>
  </si>
  <si>
    <t>NA-SEA-039-03-18</t>
  </si>
  <si>
    <t>NA-SEA-038-06-43</t>
  </si>
  <si>
    <t>NA-SEA-038-07-51</t>
  </si>
  <si>
    <t>NA-SEA-038-08-59</t>
  </si>
  <si>
    <t>NA-SEA-038-09-67</t>
  </si>
  <si>
    <t>NA-SEA-038-10-75</t>
  </si>
  <si>
    <t>NA-SEA-038-11-83</t>
  </si>
  <si>
    <t>NA-SEA-038-12-91</t>
  </si>
  <si>
    <t>NA-SEA-039-01-03</t>
  </si>
  <si>
    <t>NA-SEA-039-02-11</t>
  </si>
  <si>
    <t>NA-SEA-039-03-19</t>
  </si>
  <si>
    <t>NA-SEA-038-06-44</t>
  </si>
  <si>
    <t>NA-SEA-038-07-52</t>
  </si>
  <si>
    <t>NA-SEA-038-08-60</t>
  </si>
  <si>
    <t>NA-SEA-038-09-68</t>
  </si>
  <si>
    <t>NA-SEA-038-10-76</t>
  </si>
  <si>
    <t>NA-SEA-038-11-84</t>
  </si>
  <si>
    <t>NA-SEA-038-12-92</t>
  </si>
  <si>
    <t>NA-SEA-039-01-04</t>
  </si>
  <si>
    <t>NA-SEA-039-02-12</t>
  </si>
  <si>
    <t>NA-SEA-039-03-20</t>
  </si>
  <si>
    <t>NA-SEA-038-06-45</t>
  </si>
  <si>
    <t>NA-SEA-038-07-53</t>
  </si>
  <si>
    <t>NA-SEA-038-08-61</t>
  </si>
  <si>
    <t>NA-SEA-038-09-69</t>
  </si>
  <si>
    <t>NA-SEA-038-10-77</t>
  </si>
  <si>
    <t>NA-SEA-038-11-85</t>
  </si>
  <si>
    <t>NA-SEA-038-12-93</t>
  </si>
  <si>
    <t>NA-SEA-039-01-05</t>
  </si>
  <si>
    <t>NA-SEA-039-02-13</t>
  </si>
  <si>
    <t>NA-SEA-039-03-21</t>
  </si>
  <si>
    <t>NA-SEA-038-06-46</t>
  </si>
  <si>
    <t>NA-SEA-038-07-54</t>
  </si>
  <si>
    <t>NA-SEA-038-08-62</t>
  </si>
  <si>
    <t>NA-SEA-038-09-70</t>
  </si>
  <si>
    <t>NA-SEA-038-10-78</t>
  </si>
  <si>
    <t>NA-SEA-038-11-86</t>
  </si>
  <si>
    <t>NA-SEA-038-12-94</t>
  </si>
  <si>
    <t>NA-SEA-039-01-06</t>
  </si>
  <si>
    <t>NA-SEA-039-02-14</t>
  </si>
  <si>
    <t>NA-SEA-039-03-22</t>
  </si>
  <si>
    <t>NA-SEA-038-06-47</t>
  </si>
  <si>
    <t>NA-SEA-038-07-55</t>
  </si>
  <si>
    <t>NA-SEA-038-08-63</t>
  </si>
  <si>
    <t>NA-SEA-038-09-71</t>
  </si>
  <si>
    <t>NA-SEA-038-10-79</t>
  </si>
  <si>
    <t>NA-SEA-038-11-87</t>
  </si>
  <si>
    <t>NA-SEA-038-12-95</t>
  </si>
  <si>
    <t>NA-SEA-039-01-07</t>
  </si>
  <si>
    <t>NA-SEA-039-02-15</t>
  </si>
  <si>
    <t>NA-SEA-039-03-23</t>
  </si>
  <si>
    <t>NA-SEA-038-06-48</t>
  </si>
  <si>
    <t>NA-SEA-038-07-56</t>
  </si>
  <si>
    <t>NA-SEA-038-08-64</t>
  </si>
  <si>
    <t>NA-SEA-038-09-72</t>
  </si>
  <si>
    <t>NA-SEA-038-10-80</t>
  </si>
  <si>
    <t>NA-SEA-038-11-88</t>
  </si>
  <si>
    <t>NA-SEA-038-12-96</t>
  </si>
  <si>
    <t>NA-SEA-039-01-08</t>
  </si>
  <si>
    <t>NA-SEA-039-02-16</t>
  </si>
  <si>
    <t>NA-SEA-039-03-24</t>
  </si>
  <si>
    <t>WBAssay02_SEACTN_20231123_Ba773</t>
  </si>
  <si>
    <t>Je1CDZ-Clinical sample-Chiang Rai-4</t>
  </si>
  <si>
    <t>400-100</t>
  </si>
  <si>
    <t>29.21-36.15</t>
  </si>
  <si>
    <t>600-1400</t>
  </si>
  <si>
    <t>18.55-36.42</t>
  </si>
  <si>
    <t>0/80</t>
  </si>
  <si>
    <t>1/80</t>
  </si>
  <si>
    <t>1000-1200</t>
  </si>
  <si>
    <t>18.54-36.88</t>
  </si>
  <si>
    <t>aBa773_WBVir00_63_5_20231103_142014_795BR20506_20241202_20250320.pcrd</t>
  </si>
  <si>
    <t>11/03/2023 07:20:45 UTC</t>
  </si>
  <si>
    <t>11/03/2023 08:56:51 UTC</t>
  </si>
  <si>
    <t>DENV</t>
  </si>
  <si>
    <t>Noise TEX at 100 RFU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</si>
</sst>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d\ mmm\ yyyy"/>
    <numFmt numFmtId="165" formatCode="m/yyyy"/>
    <numFmt numFmtId="166" formatCode="0.0"/>
    <numFmt numFmtId="167" formatCode="0.000"/>
    <numFmt numFmtId="168" formatCode="[$-409]dd\-mmm\-yy;@"/>
    <numFmt numFmtId="169" formatCode="[$-409]d/mmm/yy;@"/>
  </numFmts>
  <fonts count="6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b/>
      <i/>
      <sz val="16"/>
      <color theme="1"/>
      <name val="Calibri"/>
      <family val="2"/>
    </font>
    <font>
      <sz val="16"/>
      <color rgb="FF0000FF"/>
      <name val="Calibri"/>
      <family val="2"/>
    </font>
    <font>
      <b/>
      <sz val="12"/>
      <color rgb="FF0000FF"/>
      <name val="Calibri"/>
      <family val="2"/>
    </font>
    <font>
      <sz val="16"/>
      <color rgb="FF0000CC"/>
      <name val="Calibri"/>
      <family val="2"/>
    </font>
    <font>
      <sz val="9"/>
      <color rgb="FF0000FF"/>
      <name val="Calibri"/>
      <family val="2"/>
    </font>
    <font>
      <b/>
      <sz val="12"/>
      <color theme="1"/>
      <name val="Calibri"/>
      <family val="2"/>
    </font>
    <font>
      <b/>
      <u/>
      <sz val="16"/>
      <color theme="1"/>
      <name val="Calibri"/>
      <family val="2"/>
    </font>
    <font>
      <u/>
      <sz val="16"/>
      <color theme="1"/>
      <name val="Calibri"/>
      <family val="2"/>
    </font>
    <font>
      <b/>
      <i/>
      <sz val="16"/>
      <color rgb="FF0000FF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12"/>
      <color rgb="FF0000FF"/>
      <name val="Calibri"/>
      <family val="2"/>
    </font>
    <font>
      <sz val="11"/>
      <color theme="1"/>
      <name val="Calibri"/>
      <family val="2"/>
    </font>
    <font>
      <b/>
      <i/>
      <sz val="16"/>
      <color rgb="FF000000"/>
      <name val="Calibri"/>
      <family val="2"/>
    </font>
    <font>
      <i/>
      <sz val="16"/>
      <color rgb="FF0000FF"/>
      <name val="Calibri"/>
      <family val="2"/>
    </font>
    <font>
      <sz val="16"/>
      <color rgb="FFFF0000"/>
      <name val="Calibri"/>
      <family val="2"/>
    </font>
    <font>
      <sz val="14"/>
      <color theme="1"/>
      <name val="Arial"/>
      <family val="2"/>
    </font>
    <font>
      <b/>
      <i/>
      <sz val="12"/>
      <color rgb="FF0000FF"/>
      <name val="Calibri"/>
      <family val="2"/>
    </font>
    <font>
      <sz val="11"/>
      <color rgb="FF0000FF"/>
      <name val="Inconsolata"/>
    </font>
    <font>
      <i/>
      <sz val="12"/>
      <color rgb="FF0000FF"/>
      <name val="Calibri"/>
      <family val="2"/>
    </font>
    <font>
      <sz val="12"/>
      <color rgb="FF0000CC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FF"/>
      <name val="Arial"/>
      <family val="2"/>
    </font>
    <font>
      <sz val="12"/>
      <name val="Arial"/>
      <family val="2"/>
    </font>
    <font>
      <sz val="11"/>
      <color rgb="FF00B050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12"/>
      <color theme="1"/>
      <name val="Arial"/>
      <family val="2"/>
    </font>
    <font>
      <sz val="12"/>
      <color theme="9"/>
      <name val="Calibri"/>
      <family val="2"/>
    </font>
    <font>
      <sz val="12"/>
      <color theme="9"/>
      <name val="Arial"/>
      <family val="2"/>
    </font>
    <font>
      <i/>
      <sz val="12"/>
      <color theme="9"/>
      <name val="Calibri"/>
      <family val="2"/>
    </font>
    <font>
      <sz val="12"/>
      <color theme="8" tint="-0.249977111117893"/>
      <name val="Calibri"/>
      <family val="2"/>
    </font>
    <font>
      <sz val="12"/>
      <color theme="8" tint="-0.249977111117893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i/>
      <sz val="8"/>
      <color theme="1"/>
      <name val="Calibri"/>
      <family val="2"/>
    </font>
    <font>
      <b/>
      <sz val="8"/>
      <color theme="1"/>
      <name val="Calibri"/>
      <family val="2"/>
    </font>
    <font>
      <sz val="14"/>
      <color rgb="FF0000FF"/>
      <name val="Calibri"/>
      <family val="2"/>
    </font>
    <font>
      <b/>
      <i/>
      <sz val="20"/>
      <color rgb="FF000000"/>
      <name val="Calibri"/>
      <family val="2"/>
    </font>
    <font>
      <i/>
      <sz val="20"/>
      <color rgb="FF0000FF"/>
      <name val="Calibri"/>
      <family val="2"/>
    </font>
    <font>
      <sz val="20"/>
      <color theme="1"/>
      <name val="Arial"/>
      <family val="2"/>
    </font>
    <font>
      <sz val="20"/>
      <color theme="1"/>
      <name val="Calibri"/>
      <family val="2"/>
    </font>
    <font>
      <b/>
      <u/>
      <sz val="20"/>
      <color rgb="FF000000"/>
      <name val="Calibri"/>
      <family val="2"/>
    </font>
    <font>
      <b/>
      <sz val="20"/>
      <color theme="1"/>
      <name val="Calibri"/>
      <family val="2"/>
    </font>
    <font>
      <sz val="20"/>
      <color rgb="FF0000FF"/>
      <name val="Calibri"/>
      <family val="2"/>
    </font>
    <font>
      <b/>
      <i/>
      <sz val="20"/>
      <color theme="1"/>
      <name val="Calibri"/>
      <family val="2"/>
    </font>
    <font>
      <sz val="18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6"/>
      <color rgb="FF0000FF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color theme="9" tint="-0.499984740745262"/>
      <name val="Arial"/>
      <family val="2"/>
    </font>
    <font>
      <sz val="12"/>
      <color theme="5" tint="-0.24997711111789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dashDot">
        <color theme="0" tint="-0.24994659260841701"/>
      </bottom>
      <diagonal/>
    </border>
    <border>
      <left/>
      <right/>
      <top style="dashDot">
        <color theme="0" tint="-0.24994659260841701"/>
      </top>
      <bottom style="dashDot">
        <color theme="0" tint="-0.24994659260841701"/>
      </bottom>
      <diagonal/>
    </border>
    <border>
      <left/>
      <right/>
      <top style="dashDot">
        <color theme="0" tint="-0.24994659260841701"/>
      </top>
      <bottom/>
      <diagonal/>
    </border>
    <border>
      <left style="dashDotDot">
        <color theme="0" tint="-0.24994659260841701"/>
      </left>
      <right/>
      <top style="dashDotDot">
        <color theme="0" tint="-0.24994659260841701"/>
      </top>
      <bottom style="dashDotDot">
        <color theme="0" tint="-0.24994659260841701"/>
      </bottom>
      <diagonal/>
    </border>
    <border>
      <left/>
      <right style="dashDotDot">
        <color theme="0" tint="-0.24994659260841701"/>
      </right>
      <top style="dashDotDot">
        <color theme="0" tint="-0.24994659260841701"/>
      </top>
      <bottom style="dashDotDot">
        <color theme="0" tint="-0.24994659260841701"/>
      </bottom>
      <diagonal/>
    </border>
    <border>
      <left/>
      <right/>
      <top style="dashDotDot">
        <color theme="0" tint="-0.24994659260841701"/>
      </top>
      <bottom style="dashDotDot">
        <color theme="0" tint="-0.24994659260841701"/>
      </bottom>
      <diagonal/>
    </border>
  </borders>
  <cellStyleXfs count="19">
    <xf numFmtId="0" fontId="0" fillId="0" borderId="0"/>
    <xf numFmtId="0" fontId="29" fillId="0" borderId="2"/>
    <xf numFmtId="43" fontId="29" fillId="0" borderId="2" applyFont="0" applyFill="0" applyBorder="0" applyAlignment="0" applyProtection="0"/>
    <xf numFmtId="0" fontId="29" fillId="0" borderId="2"/>
    <xf numFmtId="0" fontId="28" fillId="0" borderId="2"/>
    <xf numFmtId="0" fontId="35" fillId="0" borderId="2"/>
    <xf numFmtId="0" fontId="35" fillId="0" borderId="2"/>
    <xf numFmtId="0" fontId="3" fillId="0" borderId="2"/>
    <xf numFmtId="0" fontId="28" fillId="0" borderId="2"/>
    <xf numFmtId="0" fontId="28" fillId="0" borderId="2"/>
    <xf numFmtId="0" fontId="2" fillId="0" borderId="2"/>
    <xf numFmtId="0" fontId="1" fillId="0" borderId="2"/>
    <xf numFmtId="0" fontId="29" fillId="0" borderId="2"/>
    <xf numFmtId="0" fontId="1" fillId="0" borderId="2"/>
    <xf numFmtId="0" fontId="1" fillId="0" borderId="2"/>
    <xf numFmtId="0" fontId="29" fillId="0" borderId="2"/>
    <xf numFmtId="43" fontId="29" fillId="0" borderId="2" applyFont="0" applyFill="0" applyBorder="0" applyAlignment="0" applyProtection="0"/>
    <xf numFmtId="0" fontId="28" fillId="0" borderId="2"/>
    <xf numFmtId="0" fontId="1" fillId="0" borderId="2"/>
  </cellStyleXfs>
  <cellXfs count="182">
    <xf numFmtId="0" fontId="0" fillId="0" borderId="0" xfId="0"/>
    <xf numFmtId="0" fontId="7" fillId="0" borderId="2" xfId="4" applyFont="1" applyAlignment="1">
      <alignment horizontal="right" vertical="center"/>
    </xf>
    <xf numFmtId="0" fontId="6" fillId="0" borderId="2" xfId="4" applyFont="1" applyAlignment="1">
      <alignment horizontal="left" vertical="center"/>
    </xf>
    <xf numFmtId="0" fontId="5" fillId="0" borderId="2" xfId="4" applyFont="1" applyAlignment="1">
      <alignment horizontal="right" vertical="center"/>
    </xf>
    <xf numFmtId="0" fontId="5" fillId="0" borderId="2" xfId="4" applyFont="1" applyAlignment="1">
      <alignment vertical="center"/>
    </xf>
    <xf numFmtId="0" fontId="8" fillId="0" borderId="2" xfId="4" applyFont="1" applyAlignment="1">
      <alignment vertical="center"/>
    </xf>
    <xf numFmtId="0" fontId="4" fillId="0" borderId="2" xfId="4" applyFont="1"/>
    <xf numFmtId="0" fontId="16" fillId="0" borderId="2" xfId="4" applyFont="1"/>
    <xf numFmtId="0" fontId="21" fillId="0" borderId="2" xfId="4" applyFont="1" applyAlignment="1">
      <alignment horizontal="right"/>
    </xf>
    <xf numFmtId="0" fontId="6" fillId="0" borderId="2" xfId="4" applyFont="1" applyAlignment="1">
      <alignment horizontal="right" vertical="center"/>
    </xf>
    <xf numFmtId="0" fontId="6" fillId="0" borderId="2" xfId="4" applyFont="1" applyAlignment="1">
      <alignment horizontal="right"/>
    </xf>
    <xf numFmtId="0" fontId="5" fillId="0" borderId="2" xfId="4" applyFont="1"/>
    <xf numFmtId="0" fontId="5" fillId="0" borderId="2" xfId="4" applyFont="1" applyAlignment="1">
      <alignment horizontal="right"/>
    </xf>
    <xf numFmtId="0" fontId="6" fillId="0" borderId="2" xfId="4" applyFont="1" applyAlignment="1">
      <alignment vertical="center"/>
    </xf>
    <xf numFmtId="0" fontId="20" fillId="0" borderId="2" xfId="4" applyFont="1"/>
    <xf numFmtId="167" fontId="17" fillId="0" borderId="2" xfId="4" applyNumberFormat="1" applyFont="1" applyAlignment="1">
      <alignment vertical="center"/>
    </xf>
    <xf numFmtId="167" fontId="23" fillId="0" borderId="2" xfId="4" applyNumberFormat="1" applyFont="1" applyAlignment="1">
      <alignment vertical="center"/>
    </xf>
    <xf numFmtId="0" fontId="7" fillId="0" borderId="4" xfId="4" applyFont="1" applyBorder="1" applyAlignment="1">
      <alignment horizontal="left" vertical="center"/>
    </xf>
    <xf numFmtId="0" fontId="31" fillId="0" borderId="2" xfId="4" applyFont="1"/>
    <xf numFmtId="49" fontId="33" fillId="0" borderId="12" xfId="4" applyNumberFormat="1" applyFont="1" applyBorder="1" applyAlignment="1">
      <alignment horizontal="center"/>
    </xf>
    <xf numFmtId="0" fontId="5" fillId="0" borderId="12" xfId="4" applyFont="1" applyBorder="1" applyAlignment="1">
      <alignment horizontal="center"/>
    </xf>
    <xf numFmtId="49" fontId="5" fillId="0" borderId="12" xfId="4" applyNumberFormat="1" applyFont="1" applyBorder="1" applyAlignment="1">
      <alignment horizontal="center"/>
    </xf>
    <xf numFmtId="49" fontId="7" fillId="0" borderId="7" xfId="4" applyNumberFormat="1" applyFont="1" applyBorder="1" applyAlignment="1">
      <alignment horizontal="right" vertical="center"/>
    </xf>
    <xf numFmtId="0" fontId="18" fillId="0" borderId="2" xfId="4" applyFont="1"/>
    <xf numFmtId="0" fontId="30" fillId="0" borderId="2" xfId="4" applyFont="1"/>
    <xf numFmtId="0" fontId="32" fillId="0" borderId="2" xfId="4" applyFont="1" applyAlignment="1">
      <alignment horizontal="center"/>
    </xf>
    <xf numFmtId="0" fontId="11" fillId="0" borderId="2" xfId="4" applyFont="1" applyAlignment="1">
      <alignment horizontal="center"/>
    </xf>
    <xf numFmtId="15" fontId="8" fillId="0" borderId="2" xfId="4" applyNumberFormat="1" applyFont="1" applyAlignment="1">
      <alignment horizontal="left" vertical="center"/>
    </xf>
    <xf numFmtId="0" fontId="8" fillId="0" borderId="2" xfId="4" applyFont="1" applyAlignment="1">
      <alignment horizontal="left" vertical="center"/>
    </xf>
    <xf numFmtId="0" fontId="10" fillId="0" borderId="2" xfId="4" applyFont="1" applyAlignment="1">
      <alignment horizontal="left" vertical="center"/>
    </xf>
    <xf numFmtId="0" fontId="13" fillId="0" borderId="2" xfId="4" applyFont="1" applyAlignment="1">
      <alignment horizontal="left" vertical="center"/>
    </xf>
    <xf numFmtId="0" fontId="13" fillId="0" borderId="2" xfId="4" applyFont="1" applyAlignment="1">
      <alignment horizontal="right" vertical="center"/>
    </xf>
    <xf numFmtId="0" fontId="14" fillId="0" borderId="2" xfId="4" applyFont="1" applyAlignment="1">
      <alignment vertical="center"/>
    </xf>
    <xf numFmtId="0" fontId="8" fillId="0" borderId="8" xfId="4" applyFont="1" applyBorder="1" applyAlignment="1">
      <alignment horizontal="left"/>
    </xf>
    <xf numFmtId="0" fontId="8" fillId="0" borderId="8" xfId="4" applyFont="1" applyBorder="1"/>
    <xf numFmtId="165" fontId="8" fillId="0" borderId="8" xfId="4" applyNumberFormat="1" applyFont="1" applyBorder="1" applyAlignment="1">
      <alignment horizontal="right"/>
    </xf>
    <xf numFmtId="0" fontId="8" fillId="0" borderId="8" xfId="4" applyFont="1" applyBorder="1" applyAlignment="1">
      <alignment horizontal="center"/>
    </xf>
    <xf numFmtId="0" fontId="8" fillId="0" borderId="8" xfId="4" applyFont="1" applyBorder="1" applyAlignment="1">
      <alignment horizontal="left" wrapText="1"/>
    </xf>
    <xf numFmtId="0" fontId="18" fillId="0" borderId="2" xfId="4" applyFont="1" applyAlignment="1">
      <alignment horizontal="left"/>
    </xf>
    <xf numFmtId="49" fontId="7" fillId="0" borderId="2" xfId="4" applyNumberFormat="1" applyFont="1"/>
    <xf numFmtId="0" fontId="19" fillId="0" borderId="2" xfId="4" applyFont="1" applyAlignment="1">
      <alignment horizontal="center"/>
    </xf>
    <xf numFmtId="0" fontId="6" fillId="0" borderId="12" xfId="4" applyFont="1" applyBorder="1" applyAlignment="1">
      <alignment horizontal="center"/>
    </xf>
    <xf numFmtId="0" fontId="15" fillId="0" borderId="13" xfId="4" applyFont="1" applyBorder="1" applyAlignment="1">
      <alignment horizontal="left" vertical="center"/>
    </xf>
    <xf numFmtId="0" fontId="12" fillId="0" borderId="2" xfId="4" applyFont="1" applyAlignment="1">
      <alignment horizontal="center"/>
    </xf>
    <xf numFmtId="0" fontId="28" fillId="0" borderId="2" xfId="4"/>
    <xf numFmtId="0" fontId="7" fillId="0" borderId="2" xfId="4" applyFont="1" applyAlignment="1">
      <alignment horizontal="left" vertical="center"/>
    </xf>
    <xf numFmtId="4" fontId="21" fillId="0" borderId="2" xfId="4" applyNumberFormat="1" applyFont="1" applyAlignment="1">
      <alignment horizontal="right"/>
    </xf>
    <xf numFmtId="166" fontId="22" fillId="0" borderId="2" xfId="4" applyNumberFormat="1" applyFont="1" applyAlignment="1">
      <alignment horizontal="right"/>
    </xf>
    <xf numFmtId="0" fontId="9" fillId="0" borderId="2" xfId="17" applyFont="1"/>
    <xf numFmtId="0" fontId="24" fillId="0" borderId="2" xfId="17" applyFont="1"/>
    <xf numFmtId="0" fontId="28" fillId="0" borderId="2" xfId="17"/>
    <xf numFmtId="0" fontId="9" fillId="0" borderId="2" xfId="17" applyFont="1" applyAlignment="1">
      <alignment horizontal="left" vertical="center"/>
    </xf>
    <xf numFmtId="0" fontId="16" fillId="0" borderId="2" xfId="17" applyFont="1"/>
    <xf numFmtId="0" fontId="18" fillId="0" borderId="2" xfId="17" applyFont="1" applyAlignment="1">
      <alignment horizontal="left"/>
    </xf>
    <xf numFmtId="0" fontId="25" fillId="2" borderId="2" xfId="17" applyFont="1" applyFill="1"/>
    <xf numFmtId="0" fontId="18" fillId="0" borderId="2" xfId="17" applyFont="1"/>
    <xf numFmtId="0" fontId="18" fillId="0" borderId="2" xfId="17" applyFont="1" applyAlignment="1">
      <alignment horizontal="left" vertical="center"/>
    </xf>
    <xf numFmtId="0" fontId="18" fillId="0" borderId="1" xfId="17" applyFont="1" applyBorder="1"/>
    <xf numFmtId="0" fontId="36" fillId="0" borderId="2" xfId="17" applyFont="1" applyAlignment="1">
      <alignment horizontal="left"/>
    </xf>
    <xf numFmtId="0" fontId="36" fillId="0" borderId="2" xfId="17" applyFont="1"/>
    <xf numFmtId="0" fontId="37" fillId="0" borderId="2" xfId="17" applyFont="1"/>
    <xf numFmtId="0" fontId="36" fillId="0" borderId="2" xfId="17" applyFont="1" applyAlignment="1">
      <alignment horizontal="left" vertical="center"/>
    </xf>
    <xf numFmtId="0" fontId="36" fillId="0" borderId="2" xfId="17" applyFont="1" applyAlignment="1">
      <alignment horizontal="left" wrapText="1"/>
    </xf>
    <xf numFmtId="0" fontId="38" fillId="0" borderId="2" xfId="17" applyFont="1" applyAlignment="1">
      <alignment horizontal="left" vertical="center"/>
    </xf>
    <xf numFmtId="0" fontId="27" fillId="0" borderId="2" xfId="17" applyFont="1"/>
    <xf numFmtId="0" fontId="39" fillId="0" borderId="2" xfId="17" applyFont="1"/>
    <xf numFmtId="0" fontId="40" fillId="0" borderId="2" xfId="17" applyFont="1"/>
    <xf numFmtId="0" fontId="18" fillId="0" borderId="2" xfId="17" applyFont="1" applyAlignment="1">
      <alignment vertical="center"/>
    </xf>
    <xf numFmtId="0" fontId="18" fillId="0" borderId="10" xfId="17" applyFont="1" applyBorder="1" applyAlignment="1">
      <alignment vertical="center"/>
    </xf>
    <xf numFmtId="0" fontId="16" fillId="0" borderId="2" xfId="17" applyFont="1" applyAlignment="1">
      <alignment wrapText="1"/>
    </xf>
    <xf numFmtId="0" fontId="17" fillId="0" borderId="2" xfId="17" applyFont="1" applyAlignment="1">
      <alignment wrapText="1"/>
    </xf>
    <xf numFmtId="0" fontId="19" fillId="0" borderId="2" xfId="17" applyFont="1"/>
    <xf numFmtId="0" fontId="33" fillId="0" borderId="12" xfId="4" applyFont="1" applyBorder="1" applyAlignment="1">
      <alignment horizontal="center"/>
    </xf>
    <xf numFmtId="0" fontId="6" fillId="6" borderId="12" xfId="4" applyFont="1" applyFill="1" applyBorder="1" applyAlignment="1">
      <alignment horizontal="center"/>
    </xf>
    <xf numFmtId="0" fontId="5" fillId="6" borderId="12" xfId="4" applyFont="1" applyFill="1" applyBorder="1" applyAlignment="1">
      <alignment horizontal="center"/>
    </xf>
    <xf numFmtId="0" fontId="5" fillId="7" borderId="12" xfId="4" applyFont="1" applyFill="1" applyBorder="1" applyAlignment="1">
      <alignment horizontal="center"/>
    </xf>
    <xf numFmtId="49" fontId="5" fillId="7" borderId="12" xfId="4" applyNumberFormat="1" applyFont="1" applyFill="1" applyBorder="1" applyAlignment="1">
      <alignment horizontal="center"/>
    </xf>
    <xf numFmtId="0" fontId="28" fillId="0" borderId="12" xfId="4" applyBorder="1" applyAlignment="1">
      <alignment horizontal="center"/>
    </xf>
    <xf numFmtId="0" fontId="5" fillId="0" borderId="2" xfId="4" applyFont="1" applyAlignment="1">
      <alignment horizontal="left" vertical="center"/>
    </xf>
    <xf numFmtId="0" fontId="33" fillId="0" borderId="2" xfId="4" applyFont="1"/>
    <xf numFmtId="0" fontId="4" fillId="0" borderId="2" xfId="4" applyFont="1" applyAlignment="1">
      <alignment horizontal="left"/>
    </xf>
    <xf numFmtId="0" fontId="33" fillId="0" borderId="2" xfId="4" applyFont="1" applyAlignment="1">
      <alignment horizontal="left"/>
    </xf>
    <xf numFmtId="168" fontId="5" fillId="0" borderId="2" xfId="4" applyNumberFormat="1" applyFont="1" applyAlignment="1">
      <alignment horizontal="left" vertical="center"/>
    </xf>
    <xf numFmtId="0" fontId="13" fillId="0" borderId="2" xfId="4" applyFont="1" applyAlignment="1">
      <alignment horizontal="right" vertical="center" wrapText="1"/>
    </xf>
    <xf numFmtId="0" fontId="12" fillId="8" borderId="4" xfId="4" applyFont="1" applyFill="1" applyBorder="1" applyAlignment="1">
      <alignment horizontal="center" vertical="center"/>
    </xf>
    <xf numFmtId="0" fontId="12" fillId="8" borderId="5" xfId="4" applyFont="1" applyFill="1" applyBorder="1" applyAlignment="1">
      <alignment horizontal="center" vertical="center"/>
    </xf>
    <xf numFmtId="49" fontId="7" fillId="8" borderId="6" xfId="4" applyNumberFormat="1" applyFont="1" applyFill="1" applyBorder="1" applyAlignment="1">
      <alignment horizontal="right"/>
    </xf>
    <xf numFmtId="49" fontId="7" fillId="8" borderId="6" xfId="4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2" fillId="0" borderId="0" xfId="0" applyFont="1"/>
    <xf numFmtId="0" fontId="44" fillId="0" borderId="4" xfId="4" applyFont="1" applyBorder="1" applyAlignment="1">
      <alignment horizontal="left" vertical="center"/>
    </xf>
    <xf numFmtId="0" fontId="45" fillId="8" borderId="4" xfId="4" applyFont="1" applyFill="1" applyBorder="1" applyAlignment="1">
      <alignment horizontal="center" vertical="center"/>
    </xf>
    <xf numFmtId="0" fontId="43" fillId="0" borderId="12" xfId="4" applyFont="1" applyBorder="1" applyAlignment="1">
      <alignment horizontal="left" vertical="top"/>
    </xf>
    <xf numFmtId="49" fontId="44" fillId="8" borderId="14" xfId="4" applyNumberFormat="1" applyFont="1" applyFill="1" applyBorder="1" applyAlignment="1">
      <alignment horizontal="right"/>
    </xf>
    <xf numFmtId="49" fontId="44" fillId="8" borderId="15" xfId="4" applyNumberFormat="1" applyFont="1" applyFill="1" applyBorder="1" applyAlignment="1">
      <alignment horizontal="right"/>
    </xf>
    <xf numFmtId="49" fontId="44" fillId="8" borderId="16" xfId="4" applyNumberFormat="1" applyFont="1" applyFill="1" applyBorder="1" applyAlignment="1">
      <alignment horizontal="right" vertical="center"/>
    </xf>
    <xf numFmtId="0" fontId="43" fillId="9" borderId="12" xfId="4" applyFont="1" applyFill="1" applyBorder="1" applyAlignment="1">
      <alignment horizontal="left" vertical="top"/>
    </xf>
    <xf numFmtId="0" fontId="30" fillId="0" borderId="12" xfId="4" applyFont="1" applyBorder="1" applyAlignment="1">
      <alignment horizontal="center"/>
    </xf>
    <xf numFmtId="164" fontId="8" fillId="0" borderId="8" xfId="4" applyNumberFormat="1" applyFont="1" applyBorder="1" applyAlignment="1">
      <alignment horizontal="right" vertical="center"/>
    </xf>
    <xf numFmtId="0" fontId="46" fillId="0" borderId="9" xfId="4" applyFont="1" applyBorder="1" applyAlignment="1">
      <alignment horizontal="left" wrapText="1"/>
    </xf>
    <xf numFmtId="0" fontId="21" fillId="0" borderId="9" xfId="4" applyFont="1" applyBorder="1" applyAlignment="1">
      <alignment horizontal="left" vertical="center"/>
    </xf>
    <xf numFmtId="0" fontId="8" fillId="0" borderId="8" xfId="4" applyFont="1" applyBorder="1" applyAlignment="1">
      <alignment horizontal="left" vertical="center"/>
    </xf>
    <xf numFmtId="0" fontId="8" fillId="0" borderId="9" xfId="4" applyFont="1" applyBorder="1" applyAlignment="1">
      <alignment vertical="center"/>
    </xf>
    <xf numFmtId="0" fontId="8" fillId="0" borderId="9" xfId="4" applyFont="1" applyBorder="1" applyAlignment="1">
      <alignment horizontal="right" vertical="center"/>
    </xf>
    <xf numFmtId="16" fontId="8" fillId="0" borderId="8" xfId="4" applyNumberFormat="1" applyFont="1" applyBorder="1" applyAlignment="1">
      <alignment horizontal="center" vertical="center"/>
    </xf>
    <xf numFmtId="11" fontId="47" fillId="0" borderId="8" xfId="4" applyNumberFormat="1" applyFont="1" applyBorder="1"/>
    <xf numFmtId="0" fontId="47" fillId="0" borderId="9" xfId="4" applyFont="1" applyBorder="1"/>
    <xf numFmtId="0" fontId="48" fillId="0" borderId="9" xfId="4" applyFont="1" applyBorder="1" applyAlignment="1">
      <alignment horizontal="right"/>
    </xf>
    <xf numFmtId="0" fontId="49" fillId="0" borderId="2" xfId="4" applyFont="1"/>
    <xf numFmtId="4" fontId="48" fillId="0" borderId="9" xfId="4" applyNumberFormat="1" applyFont="1" applyBorder="1" applyAlignment="1">
      <alignment horizontal="right"/>
    </xf>
    <xf numFmtId="0" fontId="50" fillId="0" borderId="9" xfId="4" applyFont="1" applyBorder="1"/>
    <xf numFmtId="0" fontId="48" fillId="0" borderId="2" xfId="4" applyFont="1" applyAlignment="1">
      <alignment horizontal="right"/>
    </xf>
    <xf numFmtId="0" fontId="50" fillId="0" borderId="2" xfId="4" applyFont="1"/>
    <xf numFmtId="0" fontId="51" fillId="0" borderId="2" xfId="4" applyFont="1"/>
    <xf numFmtId="0" fontId="52" fillId="0" borderId="2" xfId="4" applyFont="1" applyAlignment="1">
      <alignment horizontal="right"/>
    </xf>
    <xf numFmtId="0" fontId="50" fillId="3" borderId="11" xfId="4" applyFont="1" applyFill="1" applyBorder="1"/>
    <xf numFmtId="0" fontId="50" fillId="3" borderId="11" xfId="4" applyFont="1" applyFill="1" applyBorder="1" applyAlignment="1">
      <alignment horizontal="right"/>
    </xf>
    <xf numFmtId="166" fontId="53" fillId="3" borderId="9" xfId="4" applyNumberFormat="1" applyFont="1" applyFill="1" applyBorder="1" applyAlignment="1">
      <alignment horizontal="right"/>
    </xf>
    <xf numFmtId="0" fontId="50" fillId="0" borderId="9" xfId="4" applyFont="1" applyBorder="1" applyAlignment="1">
      <alignment horizontal="right"/>
    </xf>
    <xf numFmtId="166" fontId="53" fillId="0" borderId="9" xfId="4" applyNumberFormat="1" applyFont="1" applyBorder="1" applyAlignment="1">
      <alignment horizontal="right"/>
    </xf>
    <xf numFmtId="0" fontId="50" fillId="0" borderId="2" xfId="4" applyFont="1" applyAlignment="1">
      <alignment horizontal="right"/>
    </xf>
    <xf numFmtId="0" fontId="50" fillId="0" borderId="3" xfId="4" applyFont="1" applyBorder="1"/>
    <xf numFmtId="0" fontId="50" fillId="0" borderId="3" xfId="4" applyFont="1" applyBorder="1" applyAlignment="1">
      <alignment horizontal="right"/>
    </xf>
    <xf numFmtId="166" fontId="53" fillId="0" borderId="3" xfId="4" applyNumberFormat="1" applyFont="1" applyBorder="1" applyAlignment="1">
      <alignment horizontal="right"/>
    </xf>
    <xf numFmtId="0" fontId="54" fillId="0" borderId="2" xfId="4" applyFont="1" applyAlignment="1">
      <alignment horizontal="left" vertical="center"/>
    </xf>
    <xf numFmtId="0" fontId="50" fillId="0" borderId="2" xfId="4" applyFont="1" applyAlignment="1">
      <alignment horizontal="right" vertical="center"/>
    </xf>
    <xf numFmtId="0" fontId="55" fillId="0" borderId="2" xfId="4" applyFont="1" applyAlignment="1">
      <alignment horizontal="right" vertical="center"/>
    </xf>
    <xf numFmtId="0" fontId="55" fillId="0" borderId="2" xfId="4" applyFont="1"/>
    <xf numFmtId="0" fontId="55" fillId="0" borderId="2" xfId="4" applyFont="1" applyAlignment="1">
      <alignment vertical="center"/>
    </xf>
    <xf numFmtId="0" fontId="4" fillId="0" borderId="2" xfId="4" applyFont="1" applyAlignment="1">
      <alignment horizontal="right"/>
    </xf>
    <xf numFmtId="0" fontId="4" fillId="0" borderId="2" xfId="4" applyFont="1" applyAlignment="1">
      <alignment horizontal="right" wrapText="1"/>
    </xf>
    <xf numFmtId="0" fontId="56" fillId="0" borderId="2" xfId="4" applyFont="1"/>
    <xf numFmtId="168" fontId="8" fillId="0" borderId="13" xfId="4" applyNumberFormat="1" applyFont="1" applyBorder="1" applyAlignment="1">
      <alignment horizontal="left" vertical="center"/>
    </xf>
    <xf numFmtId="0" fontId="28" fillId="0" borderId="0" xfId="0" applyFont="1"/>
    <xf numFmtId="0" fontId="12" fillId="8" borderId="12" xfId="4" applyFont="1" applyFill="1" applyBorder="1" applyAlignment="1">
      <alignment horizontal="center"/>
    </xf>
    <xf numFmtId="0" fontId="9" fillId="0" borderId="12" xfId="4" applyFont="1" applyBorder="1" applyAlignment="1">
      <alignment horizontal="center"/>
    </xf>
    <xf numFmtId="0" fontId="9" fillId="7" borderId="12" xfId="4" applyFont="1" applyFill="1" applyBorder="1" applyAlignment="1">
      <alignment horizontal="center"/>
    </xf>
    <xf numFmtId="11" fontId="5" fillId="0" borderId="2" xfId="4" applyNumberFormat="1" applyFont="1"/>
    <xf numFmtId="0" fontId="9" fillId="9" borderId="12" xfId="4" applyFont="1" applyFill="1" applyBorder="1" applyAlignment="1">
      <alignment horizontal="center"/>
    </xf>
    <xf numFmtId="49" fontId="9" fillId="7" borderId="12" xfId="4" applyNumberFormat="1" applyFont="1" applyFill="1" applyBorder="1" applyAlignment="1">
      <alignment horizontal="center"/>
    </xf>
    <xf numFmtId="49" fontId="9" fillId="9" borderId="12" xfId="4" applyNumberFormat="1" applyFont="1" applyFill="1" applyBorder="1" applyAlignment="1">
      <alignment horizontal="center"/>
    </xf>
    <xf numFmtId="0" fontId="42" fillId="0" borderId="17" xfId="0" applyFont="1" applyBorder="1"/>
    <xf numFmtId="0" fontId="42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19" xfId="0" applyBorder="1" applyAlignment="1">
      <alignment horizontal="center" vertical="center"/>
    </xf>
    <xf numFmtId="49" fontId="7" fillId="0" borderId="2" xfId="4" applyNumberFormat="1" applyFont="1" applyAlignment="1">
      <alignment horizontal="right" vertical="center"/>
    </xf>
    <xf numFmtId="0" fontId="6" fillId="4" borderId="12" xfId="4" applyFont="1" applyFill="1" applyBorder="1" applyAlignment="1">
      <alignment horizontal="center" vertical="center"/>
    </xf>
    <xf numFmtId="0" fontId="34" fillId="5" borderId="12" xfId="4" applyFont="1" applyFill="1" applyBorder="1" applyAlignment="1">
      <alignment horizontal="center" vertical="center"/>
    </xf>
    <xf numFmtId="0" fontId="34" fillId="5" borderId="12" xfId="4" applyFont="1" applyFill="1" applyBorder="1" applyAlignment="1">
      <alignment horizontal="center" vertical="center" wrapText="1"/>
    </xf>
    <xf numFmtId="0" fontId="56" fillId="10" borderId="18" xfId="4" applyFont="1" applyFill="1" applyBorder="1"/>
    <xf numFmtId="0" fontId="28" fillId="10" borderId="18" xfId="4" applyFill="1" applyBorder="1"/>
    <xf numFmtId="0" fontId="5" fillId="10" borderId="18" xfId="4" applyFont="1" applyFill="1" applyBorder="1" applyAlignment="1">
      <alignment vertical="center"/>
    </xf>
    <xf numFmtId="0" fontId="56" fillId="10" borderId="18" xfId="4" applyFont="1" applyFill="1" applyBorder="1" applyAlignment="1">
      <alignment horizontal="center"/>
    </xf>
    <xf numFmtId="0" fontId="56" fillId="10" borderId="18" xfId="4" applyFont="1" applyFill="1" applyBorder="1" applyAlignment="1">
      <alignment horizontal="center" wrapText="1"/>
    </xf>
    <xf numFmtId="0" fontId="55" fillId="10" borderId="18" xfId="4" applyFont="1" applyFill="1" applyBorder="1" applyAlignment="1">
      <alignment horizontal="center" vertical="center"/>
    </xf>
    <xf numFmtId="0" fontId="55" fillId="10" borderId="18" xfId="4" applyFont="1" applyFill="1" applyBorder="1" applyAlignment="1">
      <alignment horizontal="center"/>
    </xf>
    <xf numFmtId="0" fontId="30" fillId="0" borderId="11" xfId="4" applyFont="1" applyBorder="1" applyAlignment="1">
      <alignment horizontal="center"/>
    </xf>
    <xf numFmtId="0" fontId="12" fillId="0" borderId="2" xfId="4" applyFont="1"/>
    <xf numFmtId="169" fontId="16" fillId="0" borderId="2" xfId="4" applyNumberFormat="1" applyFont="1" applyAlignment="1">
      <alignment horizontal="left"/>
    </xf>
    <xf numFmtId="169" fontId="28" fillId="0" borderId="2" xfId="4" applyNumberFormat="1" applyAlignment="1">
      <alignment horizontal="left"/>
    </xf>
    <xf numFmtId="0" fontId="28" fillId="0" borderId="18" xfId="0" applyFont="1" applyBorder="1"/>
    <xf numFmtId="0" fontId="28" fillId="0" borderId="18" xfId="0" applyFont="1" applyBorder="1" applyAlignment="1">
      <alignment horizontal="center" vertical="center"/>
    </xf>
    <xf numFmtId="14" fontId="28" fillId="0" borderId="2" xfId="4" applyNumberFormat="1" applyAlignment="1">
      <alignment horizontal="left" vertical="center"/>
    </xf>
    <xf numFmtId="0" fontId="11" fillId="0" borderId="2" xfId="4" applyFont="1" applyBorder="1" applyAlignment="1">
      <alignment horizontal="center"/>
    </xf>
    <xf numFmtId="0" fontId="58" fillId="0" borderId="12" xfId="4" applyFont="1" applyBorder="1" applyAlignment="1">
      <alignment horizontal="center"/>
    </xf>
    <xf numFmtId="0" fontId="59" fillId="0" borderId="18" xfId="0" applyFont="1" applyBorder="1"/>
    <xf numFmtId="0" fontId="60" fillId="0" borderId="12" xfId="4" applyFont="1" applyBorder="1" applyAlignment="1">
      <alignment horizontal="center"/>
    </xf>
    <xf numFmtId="0" fontId="61" fillId="0" borderId="12" xfId="4" applyFont="1" applyBorder="1" applyAlignment="1">
      <alignment horizontal="center"/>
    </xf>
    <xf numFmtId="0" fontId="28" fillId="0" borderId="19" xfId="0" applyFont="1" applyBorder="1"/>
    <xf numFmtId="0" fontId="28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7" xfId="4" applyFont="1" applyBorder="1" applyAlignment="1">
      <alignment horizontal="left" vertical="center"/>
    </xf>
    <xf numFmtId="0" fontId="42" fillId="0" borderId="20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59" fillId="0" borderId="20" xfId="0" applyFont="1" applyBorder="1" applyAlignment="1">
      <alignment horizontal="center" vertical="center"/>
    </xf>
    <xf numFmtId="0" fontId="59" fillId="0" borderId="21" xfId="0" applyFont="1" applyBorder="1" applyAlignment="1">
      <alignment horizontal="center" vertical="center"/>
    </xf>
  </cellXfs>
  <cellStyles count="19">
    <cellStyle name="Comma 2" xfId="2" xr:uid="{55158736-D334-4ED3-A7CB-3B15B47E24E9}"/>
    <cellStyle name="Comma 2 2" xfId="16" xr:uid="{E8CF9555-60AA-4954-AB71-06C08CF25906}"/>
    <cellStyle name="Normal" xfId="0" builtinId="0"/>
    <cellStyle name="Normal 2" xfId="4" xr:uid="{3B8A6F7C-32EC-4D7D-BADB-A112F930D707}"/>
    <cellStyle name="Normal 2 2" xfId="1" xr:uid="{62519DD2-6E5F-4764-BC3D-1DF59849C5E5}"/>
    <cellStyle name="Normal 2 2 2" xfId="15" xr:uid="{D94B8BB5-28D3-4722-9D98-AAFDFE76C0D2}"/>
    <cellStyle name="Normal 3" xfId="5" xr:uid="{00000000-0005-0000-0000-000033000000}"/>
    <cellStyle name="Normal 3 2" xfId="8" xr:uid="{AD78917C-D744-4547-A4BC-3E16DDD70B28}"/>
    <cellStyle name="Normal 4" xfId="6" xr:uid="{00000000-0005-0000-0000-000034000000}"/>
    <cellStyle name="Normal 4 2" xfId="9" xr:uid="{04772325-A165-4615-A953-95FF230C9E4F}"/>
    <cellStyle name="Normal 5" xfId="3" xr:uid="{3AB49685-7FE1-4B61-B59E-C32991FC319F}"/>
    <cellStyle name="Normal 5 2" xfId="12" xr:uid="{A5889E2D-E8A9-4967-987F-A2D620918C19}"/>
    <cellStyle name="Normal 6" xfId="11" xr:uid="{3D689A30-C58E-4DA4-B1B9-E61753705C99}"/>
    <cellStyle name="Normal 6 2" xfId="17" xr:uid="{20D5075A-80B0-44FE-A4EE-01480609D178}"/>
    <cellStyle name="Normal 7" xfId="7" xr:uid="{21CDEA3B-7260-4BB1-BF9B-0C8F04A326CD}"/>
    <cellStyle name="Normal 7 2" xfId="14" xr:uid="{2ABE730D-3E69-433E-BA85-C9742F2114E6}"/>
    <cellStyle name="Normal 7 3" xfId="10" xr:uid="{7547C5F3-D5EC-4DC4-B6A7-A5D126125DF1}"/>
    <cellStyle name="Normal 7 3 2" xfId="13" xr:uid="{E7799BC7-1E21-4367-9E02-9E507D77E9D9}"/>
    <cellStyle name="Normal 7 4" xfId="18" xr:uid="{F9B21DBF-9A41-4C29-B444-F03CA6E89A2C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07D6-1FA7-4A9B-8225-6A22B621EB7C}">
  <sheetPr>
    <pageSetUpPr fitToPage="1"/>
  </sheetPr>
  <dimension ref="A1:S102"/>
  <sheetViews>
    <sheetView view="pageBreakPreview" topLeftCell="B39" zoomScale="60" zoomScaleNormal="60" zoomScalePageLayoutView="30" workbookViewId="0">
      <selection activeCell="H76" sqref="H76"/>
    </sheetView>
  </sheetViews>
  <sheetFormatPr defaultColWidth="11.33203125" defaultRowHeight="15" customHeight="1" x14ac:dyDescent="0.2"/>
  <cols>
    <col min="1" max="1" width="3.88671875" style="44" customWidth="1"/>
    <col min="2" max="2" width="20.6640625" style="44" customWidth="1"/>
    <col min="3" max="3" width="20.5546875" style="44" customWidth="1"/>
    <col min="4" max="4" width="19.33203125" style="44" customWidth="1"/>
    <col min="5" max="5" width="19.21875" style="44" customWidth="1"/>
    <col min="6" max="6" width="19.109375" style="44" customWidth="1"/>
    <col min="7" max="7" width="19.6640625" style="44" customWidth="1"/>
    <col min="8" max="8" width="19.88671875" style="44" customWidth="1"/>
    <col min="9" max="9" width="19.33203125" style="44" customWidth="1"/>
    <col min="10" max="10" width="19.44140625" style="44" customWidth="1"/>
    <col min="11" max="12" width="18.77734375" style="44" customWidth="1"/>
    <col min="13" max="13" width="10" style="44" customWidth="1"/>
    <col min="14" max="16" width="21.33203125" style="44" customWidth="1"/>
    <col min="17" max="26" width="6.6640625" style="44" customWidth="1"/>
    <col min="27" max="16384" width="11.33203125" style="44"/>
  </cols>
  <sheetData>
    <row r="1" spans="1:18" ht="21" x14ac:dyDescent="0.3">
      <c r="A1" s="6"/>
      <c r="B1" s="78"/>
      <c r="C1" s="3"/>
      <c r="D1" s="3"/>
      <c r="E1" s="3"/>
      <c r="F1" s="3"/>
      <c r="G1" s="4"/>
      <c r="H1" s="4"/>
      <c r="J1" s="4"/>
      <c r="K1" s="4"/>
      <c r="M1" s="9" t="s">
        <v>463</v>
      </c>
      <c r="N1" s="6"/>
      <c r="O1" s="4"/>
      <c r="P1" s="4"/>
      <c r="Q1" s="4"/>
      <c r="R1" s="4"/>
    </row>
    <row r="2" spans="1:18" ht="21" x14ac:dyDescent="0.2">
      <c r="A2" s="1"/>
      <c r="B2" s="2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ht="21" x14ac:dyDescent="0.2">
      <c r="A3" s="1"/>
      <c r="B3" s="2" t="s">
        <v>0</v>
      </c>
      <c r="C3" s="3"/>
      <c r="D3" s="3"/>
      <c r="E3" s="3"/>
      <c r="F3" s="3"/>
      <c r="G3" s="4"/>
      <c r="H3" s="4"/>
      <c r="I3" s="4"/>
      <c r="J3" s="4"/>
      <c r="L3" s="4"/>
      <c r="M3" s="4"/>
      <c r="N3" s="4"/>
      <c r="O3" s="4"/>
      <c r="P3" s="4"/>
      <c r="Q3" s="4"/>
      <c r="R3" s="4"/>
    </row>
    <row r="4" spans="1:18" ht="21" x14ac:dyDescent="0.2">
      <c r="A4" s="1"/>
      <c r="B4" s="78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ht="21" x14ac:dyDescent="0.2">
      <c r="A5" s="45" t="s">
        <v>1</v>
      </c>
      <c r="B5" s="45"/>
      <c r="C5" s="78" t="s">
        <v>2</v>
      </c>
      <c r="D5" s="78"/>
      <c r="E5" s="78"/>
      <c r="F5" s="78"/>
      <c r="G5" s="78"/>
      <c r="H5" s="2"/>
      <c r="I5" s="78"/>
      <c r="J5" s="78"/>
      <c r="K5" s="78"/>
      <c r="L5" s="78"/>
      <c r="M5" s="4"/>
      <c r="N5" s="4"/>
      <c r="O5" s="4"/>
      <c r="P5" s="4"/>
      <c r="Q5" s="4"/>
      <c r="R5" s="4"/>
    </row>
    <row r="6" spans="1:18" ht="21" x14ac:dyDescent="0.2">
      <c r="A6" s="45" t="s">
        <v>3</v>
      </c>
      <c r="B6" s="45"/>
      <c r="C6" s="78" t="s">
        <v>359</v>
      </c>
      <c r="D6" s="78"/>
      <c r="E6" s="78"/>
      <c r="F6" s="78"/>
      <c r="G6" s="78"/>
      <c r="H6" s="78"/>
      <c r="I6" s="78"/>
      <c r="J6" s="78"/>
      <c r="K6" s="78"/>
      <c r="L6" s="78"/>
      <c r="M6" s="4"/>
      <c r="N6" s="4"/>
      <c r="O6" s="4"/>
      <c r="P6" s="4"/>
      <c r="Q6" s="4"/>
      <c r="R6" s="4"/>
    </row>
    <row r="7" spans="1:18" ht="21" x14ac:dyDescent="0.2">
      <c r="A7" s="45" t="s">
        <v>4</v>
      </c>
      <c r="B7" s="45"/>
      <c r="C7" s="82">
        <v>45253</v>
      </c>
      <c r="D7" s="78"/>
      <c r="E7" s="78"/>
      <c r="F7" s="78"/>
      <c r="G7" s="78"/>
      <c r="H7" s="78"/>
      <c r="I7" s="78"/>
      <c r="J7" s="78"/>
      <c r="K7" s="78"/>
      <c r="L7" s="78"/>
      <c r="M7" s="4"/>
      <c r="N7" s="4"/>
      <c r="O7" s="4"/>
      <c r="P7" s="4"/>
      <c r="Q7" s="4"/>
      <c r="R7" s="4"/>
    </row>
    <row r="8" spans="1:18" ht="21" x14ac:dyDescent="0.2">
      <c r="A8" s="45" t="s">
        <v>5</v>
      </c>
      <c r="B8" s="45"/>
      <c r="C8" s="78" t="s">
        <v>464</v>
      </c>
      <c r="D8" s="5"/>
      <c r="E8" s="1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21" x14ac:dyDescent="0.2">
      <c r="A9" s="45"/>
      <c r="B9" s="45"/>
      <c r="C9" s="5"/>
      <c r="D9" s="5"/>
      <c r="E9" s="27"/>
      <c r="F9" s="5"/>
      <c r="G9" s="28"/>
      <c r="H9" s="29"/>
      <c r="I9" s="78"/>
      <c r="J9" s="28"/>
      <c r="K9" s="28"/>
      <c r="L9" s="78"/>
      <c r="M9" s="4"/>
      <c r="N9" s="4"/>
      <c r="O9" s="4"/>
      <c r="P9" s="4"/>
      <c r="Q9" s="4"/>
      <c r="R9" s="4"/>
    </row>
    <row r="10" spans="1:18" ht="42" x14ac:dyDescent="0.2">
      <c r="A10" s="45" t="s">
        <v>6</v>
      </c>
      <c r="B10" s="45"/>
      <c r="C10" s="30" t="s">
        <v>7</v>
      </c>
      <c r="D10" s="30" t="s">
        <v>8</v>
      </c>
      <c r="E10" s="30" t="s">
        <v>9</v>
      </c>
      <c r="F10" s="83" t="s">
        <v>10</v>
      </c>
      <c r="G10" s="31" t="s">
        <v>11</v>
      </c>
      <c r="H10" s="83" t="s">
        <v>12</v>
      </c>
      <c r="I10" s="31" t="s">
        <v>13</v>
      </c>
      <c r="J10" s="32"/>
      <c r="K10" s="4"/>
      <c r="L10" s="4"/>
      <c r="M10" s="32"/>
      <c r="N10" s="4"/>
      <c r="O10" s="4"/>
      <c r="P10" s="4"/>
      <c r="Q10" s="4"/>
      <c r="R10" s="4"/>
    </row>
    <row r="11" spans="1:18" ht="21" x14ac:dyDescent="0.2">
      <c r="A11" s="45"/>
      <c r="B11" s="45"/>
      <c r="C11" s="174" t="s">
        <v>14</v>
      </c>
      <c r="D11" s="174"/>
      <c r="E11" s="45"/>
      <c r="F11" s="78"/>
      <c r="G11" s="78"/>
      <c r="H11" s="78"/>
      <c r="I11" s="78"/>
      <c r="J11" s="78"/>
      <c r="K11" s="78"/>
      <c r="L11" s="78"/>
      <c r="M11" s="4"/>
      <c r="N11" s="4"/>
      <c r="O11" s="4"/>
      <c r="P11" s="4"/>
      <c r="Q11" s="4"/>
      <c r="R11" s="4"/>
    </row>
    <row r="12" spans="1:18" ht="63" x14ac:dyDescent="0.35">
      <c r="A12" s="45"/>
      <c r="B12" s="45"/>
      <c r="C12" s="37" t="s">
        <v>15</v>
      </c>
      <c r="D12" s="33" t="s">
        <v>16</v>
      </c>
      <c r="E12" s="37" t="s">
        <v>17</v>
      </c>
      <c r="F12" s="35">
        <v>45931</v>
      </c>
      <c r="G12" s="34">
        <v>1</v>
      </c>
      <c r="H12" s="98">
        <v>45640</v>
      </c>
      <c r="I12" s="36" t="s">
        <v>18</v>
      </c>
      <c r="J12" s="78"/>
      <c r="K12" s="78"/>
      <c r="L12" s="78"/>
      <c r="M12" s="4"/>
      <c r="N12" s="4"/>
      <c r="O12" s="4"/>
      <c r="P12" s="4"/>
      <c r="Q12" s="4"/>
      <c r="R12" s="4"/>
    </row>
    <row r="13" spans="1:18" s="18" customFormat="1" ht="21" x14ac:dyDescent="0.3">
      <c r="C13" s="99" t="s">
        <v>19</v>
      </c>
      <c r="D13" s="100" t="s">
        <v>20</v>
      </c>
      <c r="E13" s="101" t="s">
        <v>21</v>
      </c>
      <c r="F13" s="102"/>
      <c r="G13" s="103">
        <v>1</v>
      </c>
      <c r="H13" s="98">
        <v>45694</v>
      </c>
      <c r="I13" s="104" t="s">
        <v>22</v>
      </c>
      <c r="J13" s="2"/>
      <c r="K13" s="2"/>
      <c r="L13" s="2"/>
      <c r="M13" s="2"/>
      <c r="N13" s="2"/>
      <c r="O13" s="2"/>
      <c r="P13" s="2"/>
      <c r="Q13" s="2"/>
      <c r="R13" s="2"/>
    </row>
    <row r="14" spans="1:18" ht="21" x14ac:dyDescent="0.25">
      <c r="C14" s="23"/>
      <c r="D14" s="24"/>
      <c r="E14" s="24"/>
      <c r="F14" s="24"/>
      <c r="G14" s="24"/>
      <c r="H14" s="24"/>
      <c r="I14" s="24"/>
      <c r="J14" s="78"/>
      <c r="K14" s="38"/>
      <c r="L14" s="38"/>
      <c r="M14" s="38"/>
      <c r="N14" s="78"/>
      <c r="O14" s="78"/>
      <c r="P14" s="78"/>
      <c r="Q14" s="78"/>
      <c r="R14" s="78"/>
    </row>
    <row r="15" spans="1:18" ht="21" x14ac:dyDescent="0.3">
      <c r="C15" s="45" t="s">
        <v>23</v>
      </c>
      <c r="D15" s="132">
        <v>45678</v>
      </c>
      <c r="E15" s="131" t="s">
        <v>24</v>
      </c>
      <c r="G15" s="24"/>
      <c r="H15" s="24"/>
      <c r="I15" s="24"/>
      <c r="J15" s="78"/>
      <c r="K15" s="38"/>
      <c r="L15" s="38"/>
      <c r="M15" s="38"/>
      <c r="N15" s="78"/>
      <c r="O15" s="78"/>
      <c r="P15" s="78"/>
      <c r="Q15" s="78"/>
      <c r="R15" s="78"/>
    </row>
    <row r="16" spans="1:18" ht="21" x14ac:dyDescent="0.25">
      <c r="C16" s="45" t="s">
        <v>25</v>
      </c>
      <c r="D16" s="158">
        <v>1</v>
      </c>
      <c r="E16" s="24"/>
      <c r="F16" s="24"/>
      <c r="G16" s="24"/>
      <c r="H16" s="24"/>
      <c r="I16" s="24"/>
      <c r="J16" s="78"/>
      <c r="K16" s="38"/>
      <c r="L16" s="38"/>
      <c r="M16" s="38"/>
      <c r="N16" s="78"/>
      <c r="O16" s="78"/>
      <c r="P16" s="78"/>
      <c r="Q16" s="78"/>
      <c r="R16" s="78"/>
    </row>
    <row r="17" spans="1:13" ht="21" x14ac:dyDescent="0.3">
      <c r="A17" s="4"/>
      <c r="B17" s="42"/>
      <c r="C17" s="3"/>
      <c r="D17" s="3"/>
      <c r="E17" s="3"/>
      <c r="F17" s="7"/>
      <c r="G17" s="3"/>
      <c r="I17" s="45"/>
      <c r="J17" s="80"/>
      <c r="K17" s="6"/>
      <c r="L17" s="4"/>
      <c r="M17" s="4"/>
    </row>
    <row r="18" spans="1:13" ht="26.25" x14ac:dyDescent="0.4">
      <c r="A18" s="4"/>
      <c r="B18" s="105" t="s">
        <v>26</v>
      </c>
      <c r="C18" s="106"/>
      <c r="D18" s="106"/>
      <c r="E18" s="107">
        <v>88</v>
      </c>
      <c r="F18" s="108"/>
      <c r="G18" s="3"/>
      <c r="H18" s="78" t="s">
        <v>27</v>
      </c>
      <c r="J18" s="81"/>
      <c r="K18" s="46"/>
      <c r="L18" s="6"/>
      <c r="M18" s="4"/>
    </row>
    <row r="19" spans="1:13" ht="26.25" x14ac:dyDescent="0.4">
      <c r="A19" s="4"/>
      <c r="B19" s="106" t="s">
        <v>28</v>
      </c>
      <c r="C19" s="106"/>
      <c r="D19" s="106"/>
      <c r="E19" s="107">
        <v>4</v>
      </c>
      <c r="F19" s="108"/>
      <c r="G19" s="3"/>
      <c r="H19" s="78" t="s">
        <v>29</v>
      </c>
      <c r="I19" s="79"/>
      <c r="J19" s="81"/>
      <c r="K19" s="8"/>
      <c r="L19" s="6"/>
      <c r="M19" s="4"/>
    </row>
    <row r="20" spans="1:13" ht="26.25" x14ac:dyDescent="0.4">
      <c r="A20" s="4"/>
      <c r="B20" s="106" t="s">
        <v>30</v>
      </c>
      <c r="C20" s="106"/>
      <c r="D20" s="106"/>
      <c r="E20" s="107">
        <v>1</v>
      </c>
      <c r="F20" s="108"/>
      <c r="G20" s="3"/>
      <c r="H20" s="78" t="s">
        <v>31</v>
      </c>
      <c r="I20" s="79"/>
      <c r="J20" s="81"/>
      <c r="K20" s="8"/>
      <c r="L20" s="6"/>
      <c r="M20" s="4"/>
    </row>
    <row r="21" spans="1:13" ht="26.25" x14ac:dyDescent="0.4">
      <c r="A21" s="4"/>
      <c r="B21" s="106" t="s">
        <v>32</v>
      </c>
      <c r="C21" s="106"/>
      <c r="D21" s="106"/>
      <c r="E21" s="109">
        <f>(E18+E19+E20)</f>
        <v>93</v>
      </c>
      <c r="F21" s="108"/>
      <c r="G21" s="4"/>
      <c r="H21" s="137" t="s">
        <v>33</v>
      </c>
      <c r="I21" s="14"/>
      <c r="J21" s="14"/>
      <c r="K21" s="46"/>
      <c r="L21" s="6"/>
      <c r="M21" s="4"/>
    </row>
    <row r="22" spans="1:13" ht="26.25" x14ac:dyDescent="0.4">
      <c r="A22" s="4"/>
      <c r="B22" s="106" t="s">
        <v>34</v>
      </c>
      <c r="C22" s="110"/>
      <c r="D22" s="110"/>
      <c r="E22" s="109">
        <f>ROUND(E21*1.07,0)</f>
        <v>100</v>
      </c>
      <c r="F22" s="111"/>
      <c r="G22" s="4"/>
      <c r="H22" s="137" t="s">
        <v>35</v>
      </c>
      <c r="I22" s="7"/>
      <c r="J22" s="7"/>
      <c r="K22" s="46"/>
      <c r="L22" s="8"/>
      <c r="M22" s="4"/>
    </row>
    <row r="23" spans="1:13" ht="26.25" x14ac:dyDescent="0.4">
      <c r="A23" s="4"/>
      <c r="B23" s="112" t="s">
        <v>36</v>
      </c>
      <c r="C23" s="112"/>
      <c r="D23" s="112"/>
      <c r="E23" s="112"/>
      <c r="F23" s="111"/>
      <c r="G23" s="4"/>
      <c r="H23" s="137" t="s">
        <v>37</v>
      </c>
      <c r="I23" s="7"/>
      <c r="J23" s="7"/>
      <c r="K23" s="7"/>
      <c r="L23" s="8"/>
      <c r="M23" s="4"/>
    </row>
    <row r="24" spans="1:13" ht="26.25" x14ac:dyDescent="0.4">
      <c r="A24" s="4"/>
      <c r="B24" s="113" t="s">
        <v>38</v>
      </c>
      <c r="C24" s="108"/>
      <c r="D24" s="114" t="s">
        <v>39</v>
      </c>
      <c r="E24" s="114" t="str">
        <f>$E$22 &amp;"X"</f>
        <v>100X</v>
      </c>
      <c r="F24" s="112"/>
      <c r="G24" s="4"/>
      <c r="H24" s="137" t="s">
        <v>40</v>
      </c>
      <c r="J24" s="10"/>
      <c r="K24" s="10"/>
      <c r="L24" s="7"/>
      <c r="M24" s="4"/>
    </row>
    <row r="25" spans="1:13" ht="26.25" x14ac:dyDescent="0.4">
      <c r="A25" s="4"/>
      <c r="B25" s="115" t="s">
        <v>41</v>
      </c>
      <c r="C25" s="115"/>
      <c r="D25" s="116">
        <v>5</v>
      </c>
      <c r="E25" s="117">
        <f>D25*$E$22</f>
        <v>500</v>
      </c>
      <c r="F25" s="112"/>
      <c r="G25" s="4"/>
      <c r="H25" s="137" t="s">
        <v>42</v>
      </c>
      <c r="I25" s="11"/>
      <c r="J25" s="12"/>
      <c r="K25" s="47"/>
      <c r="L25" s="7"/>
      <c r="M25" s="4"/>
    </row>
    <row r="26" spans="1:13" ht="26.25" x14ac:dyDescent="0.4">
      <c r="A26" s="4"/>
      <c r="B26" s="110" t="s">
        <v>43</v>
      </c>
      <c r="C26" s="110"/>
      <c r="D26" s="118">
        <v>10</v>
      </c>
      <c r="E26" s="119">
        <f>D26*$E$22</f>
        <v>1000</v>
      </c>
      <c r="F26" s="108"/>
      <c r="G26" s="4"/>
      <c r="L26" s="4"/>
      <c r="M26" s="4"/>
    </row>
    <row r="27" spans="1:13" ht="27" thickBot="1" x14ac:dyDescent="0.45">
      <c r="A27" s="4"/>
      <c r="B27" s="112" t="s">
        <v>44</v>
      </c>
      <c r="C27" s="112"/>
      <c r="D27" s="120">
        <v>5</v>
      </c>
      <c r="E27" s="119"/>
      <c r="F27" s="112"/>
      <c r="G27" s="4"/>
      <c r="H27" s="151" t="s">
        <v>45</v>
      </c>
      <c r="I27" s="152"/>
      <c r="J27" s="152"/>
      <c r="K27" s="152"/>
      <c r="L27" s="153"/>
      <c r="M27" s="153"/>
    </row>
    <row r="28" spans="1:13" ht="43.5" thickTop="1" thickBot="1" x14ac:dyDescent="0.45">
      <c r="A28" s="4"/>
      <c r="B28" s="121" t="s">
        <v>46</v>
      </c>
      <c r="C28" s="121"/>
      <c r="D28" s="122">
        <f>SUM(D25:D27)</f>
        <v>20</v>
      </c>
      <c r="E28" s="123">
        <f>SUM(E24:E27)</f>
        <v>1500</v>
      </c>
      <c r="F28" s="112" t="str">
        <f>"--&gt; aliquoting to"</f>
        <v>--&gt; aliquoting to</v>
      </c>
      <c r="G28" s="4"/>
      <c r="H28" s="154" t="s">
        <v>47</v>
      </c>
      <c r="I28" s="154" t="s">
        <v>48</v>
      </c>
      <c r="J28" s="154" t="s">
        <v>49</v>
      </c>
      <c r="K28" s="154" t="s">
        <v>50</v>
      </c>
      <c r="L28" s="155" t="s">
        <v>51</v>
      </c>
      <c r="M28" s="154" t="s">
        <v>52</v>
      </c>
    </row>
    <row r="29" spans="1:13" ht="27" thickTop="1" x14ac:dyDescent="0.4">
      <c r="A29" s="4"/>
      <c r="B29" s="124"/>
      <c r="C29" s="125"/>
      <c r="D29" s="125"/>
      <c r="E29" s="125"/>
      <c r="F29" s="112">
        <f>E28/$E$22</f>
        <v>15</v>
      </c>
      <c r="G29" s="4" t="s">
        <v>53</v>
      </c>
      <c r="H29" s="156">
        <v>16.5</v>
      </c>
      <c r="I29" s="156">
        <v>12</v>
      </c>
      <c r="J29" s="156">
        <v>5</v>
      </c>
      <c r="K29" s="157">
        <f>H29*I29*J29</f>
        <v>990</v>
      </c>
      <c r="L29" s="156">
        <f>H29*I29</f>
        <v>198</v>
      </c>
      <c r="M29" s="156" t="s">
        <v>54</v>
      </c>
    </row>
    <row r="30" spans="1:13" ht="26.25" x14ac:dyDescent="0.4">
      <c r="A30" s="4"/>
      <c r="B30" s="124"/>
      <c r="C30" s="125"/>
      <c r="D30" s="125"/>
      <c r="E30" s="125"/>
      <c r="F30" s="112"/>
      <c r="G30" s="4"/>
      <c r="H30" s="157">
        <v>16.5</v>
      </c>
      <c r="I30" s="157">
        <v>11</v>
      </c>
      <c r="J30" s="157">
        <v>3</v>
      </c>
      <c r="K30" s="157">
        <f>H30*I30*J30</f>
        <v>544.5</v>
      </c>
      <c r="L30" s="156">
        <f>ROUNDDOWN(H30*I30,0)</f>
        <v>181</v>
      </c>
      <c r="M30" s="156" t="s">
        <v>55</v>
      </c>
    </row>
    <row r="31" spans="1:13" ht="21" x14ac:dyDescent="0.3">
      <c r="B31" s="13" t="s">
        <v>56</v>
      </c>
      <c r="C31" s="5" t="s">
        <v>57</v>
      </c>
      <c r="D31" s="4"/>
      <c r="E31" s="13" t="s">
        <v>58</v>
      </c>
      <c r="F31" s="5" t="s">
        <v>59</v>
      </c>
      <c r="G31" s="4"/>
      <c r="H31" s="4"/>
      <c r="I31" s="45"/>
      <c r="J31" s="6"/>
      <c r="K31" s="6"/>
      <c r="L31" s="4"/>
      <c r="M31" s="4"/>
    </row>
    <row r="32" spans="1:13" ht="21" x14ac:dyDescent="0.35">
      <c r="B32" s="3" t="s">
        <v>60</v>
      </c>
      <c r="C32" s="4" t="s">
        <v>61</v>
      </c>
      <c r="D32" s="4">
        <v>20</v>
      </c>
      <c r="E32" s="4" t="s">
        <v>62</v>
      </c>
      <c r="F32" s="7"/>
      <c r="G32" s="4"/>
      <c r="H32" s="137" t="s">
        <v>63</v>
      </c>
      <c r="I32" s="45"/>
      <c r="J32" s="6"/>
      <c r="K32" s="6"/>
      <c r="L32" s="4"/>
      <c r="M32" s="4"/>
    </row>
    <row r="33" spans="1:19" ht="21" x14ac:dyDescent="0.35">
      <c r="B33" s="3" t="s">
        <v>64</v>
      </c>
      <c r="C33" s="4" t="s">
        <v>65</v>
      </c>
      <c r="D33" s="4">
        <v>2</v>
      </c>
      <c r="E33" s="4" t="s">
        <v>62</v>
      </c>
      <c r="F33" s="14"/>
      <c r="G33" s="4"/>
      <c r="H33" s="137" t="s">
        <v>66</v>
      </c>
      <c r="I33" s="45"/>
      <c r="J33" s="6"/>
      <c r="K33" s="6"/>
      <c r="L33" s="4"/>
      <c r="M33" s="4"/>
    </row>
    <row r="34" spans="1:19" ht="21" x14ac:dyDescent="0.35">
      <c r="A34" s="4"/>
      <c r="B34" s="3" t="s">
        <v>67</v>
      </c>
      <c r="C34" s="4" t="s">
        <v>65</v>
      </c>
      <c r="D34" s="4">
        <v>15</v>
      </c>
      <c r="E34" s="4" t="s">
        <v>68</v>
      </c>
      <c r="F34" s="14"/>
      <c r="G34" s="4"/>
      <c r="H34" s="137" t="s">
        <v>69</v>
      </c>
      <c r="I34" s="45"/>
      <c r="J34" s="6"/>
      <c r="K34" s="6"/>
      <c r="L34" s="4"/>
      <c r="M34" s="4"/>
    </row>
    <row r="35" spans="1:19" ht="21" x14ac:dyDescent="0.35">
      <c r="A35" s="45"/>
      <c r="B35" s="3" t="s">
        <v>70</v>
      </c>
      <c r="C35" s="4" t="s">
        <v>71</v>
      </c>
      <c r="D35" s="4">
        <v>40</v>
      </c>
      <c r="E35" s="4" t="s">
        <v>68</v>
      </c>
      <c r="F35" s="14"/>
      <c r="H35" s="6"/>
      <c r="L35" s="4"/>
      <c r="M35" s="4"/>
      <c r="N35" s="4"/>
      <c r="O35" s="4"/>
      <c r="P35" s="4"/>
      <c r="Q35" s="4"/>
      <c r="R35" s="4"/>
    </row>
    <row r="36" spans="1:19" ht="21" x14ac:dyDescent="0.35">
      <c r="A36" s="45"/>
      <c r="B36" s="3" t="s">
        <v>72</v>
      </c>
      <c r="C36" s="4" t="s">
        <v>73</v>
      </c>
      <c r="F36" s="14"/>
      <c r="G36" s="45"/>
      <c r="H36" s="6"/>
      <c r="L36" s="4"/>
      <c r="M36" s="4"/>
      <c r="N36" s="7"/>
      <c r="O36" s="4"/>
      <c r="P36" s="4"/>
      <c r="Q36" s="4"/>
      <c r="R36" s="4"/>
    </row>
    <row r="37" spans="1:19" ht="21" x14ac:dyDescent="0.35">
      <c r="A37" s="45"/>
      <c r="B37" s="3" t="s">
        <v>74</v>
      </c>
      <c r="C37" s="4" t="s">
        <v>75</v>
      </c>
      <c r="D37" s="4"/>
      <c r="E37" s="4"/>
      <c r="F37" s="14"/>
      <c r="H37" s="129"/>
      <c r="I37" s="129"/>
      <c r="J37" s="129"/>
      <c r="K37" s="129"/>
      <c r="L37" s="130"/>
      <c r="M37" s="129"/>
      <c r="N37" s="7"/>
      <c r="O37" s="4"/>
      <c r="P37" s="4"/>
      <c r="Q37" s="4"/>
      <c r="R37" s="4"/>
    </row>
    <row r="38" spans="1:19" ht="23.25" x14ac:dyDescent="0.35">
      <c r="A38" s="45"/>
      <c r="B38" s="3" t="s">
        <v>76</v>
      </c>
      <c r="C38" s="4" t="s">
        <v>77</v>
      </c>
      <c r="D38" s="3">
        <v>5</v>
      </c>
      <c r="E38" s="4" t="s">
        <v>62</v>
      </c>
      <c r="G38" s="14"/>
      <c r="H38" s="126"/>
      <c r="I38" s="126"/>
      <c r="J38" s="126"/>
      <c r="K38" s="127"/>
      <c r="L38" s="128"/>
      <c r="M38" s="128"/>
      <c r="N38" s="15"/>
      <c r="O38" s="15"/>
      <c r="P38" s="15"/>
      <c r="Q38" s="15"/>
      <c r="R38" s="15"/>
    </row>
    <row r="39" spans="1:19" ht="21" x14ac:dyDescent="0.35">
      <c r="A39" s="45"/>
      <c r="B39" s="7"/>
      <c r="H39" s="14"/>
      <c r="I39" s="8"/>
      <c r="J39" s="8"/>
      <c r="K39" s="4"/>
      <c r="L39" s="4"/>
      <c r="M39" s="4"/>
      <c r="N39" s="15"/>
      <c r="O39" s="16"/>
      <c r="P39" s="16"/>
      <c r="Q39" s="16"/>
      <c r="R39" s="16"/>
    </row>
    <row r="40" spans="1:19" ht="63" x14ac:dyDescent="0.25">
      <c r="A40" s="45"/>
      <c r="B40" s="7"/>
      <c r="C40" s="148" t="s">
        <v>78</v>
      </c>
      <c r="D40" s="148" t="s">
        <v>79</v>
      </c>
      <c r="E40" s="148" t="s">
        <v>80</v>
      </c>
      <c r="F40" s="149" t="s">
        <v>81</v>
      </c>
      <c r="G40" s="150" t="s">
        <v>82</v>
      </c>
      <c r="H40" s="149" t="s">
        <v>83</v>
      </c>
      <c r="I40" s="150" t="s">
        <v>84</v>
      </c>
      <c r="J40" s="150" t="s">
        <v>85</v>
      </c>
      <c r="K40" s="150" t="s">
        <v>86</v>
      </c>
      <c r="L40" s="4"/>
      <c r="M40" s="4"/>
      <c r="N40" s="15"/>
      <c r="O40" s="16"/>
      <c r="P40" s="16"/>
      <c r="Q40" s="16"/>
      <c r="R40" s="16"/>
    </row>
    <row r="41" spans="1:19" ht="21" x14ac:dyDescent="0.35">
      <c r="A41" s="45"/>
      <c r="B41" s="7"/>
      <c r="C41" s="41" t="s">
        <v>87</v>
      </c>
      <c r="D41" s="20" t="s">
        <v>88</v>
      </c>
      <c r="E41" s="72">
        <v>25</v>
      </c>
      <c r="F41" s="19" t="s">
        <v>89</v>
      </c>
      <c r="G41" s="135" t="s">
        <v>465</v>
      </c>
      <c r="H41" s="135" t="s">
        <v>466</v>
      </c>
      <c r="I41" s="135" t="s">
        <v>90</v>
      </c>
      <c r="J41" s="135" t="s">
        <v>91</v>
      </c>
      <c r="K41" s="134" t="s">
        <v>92</v>
      </c>
      <c r="L41" s="4"/>
      <c r="M41" s="4"/>
      <c r="N41" s="15"/>
      <c r="O41" s="16"/>
      <c r="P41" s="16"/>
      <c r="Q41" s="16"/>
      <c r="R41" s="16"/>
    </row>
    <row r="42" spans="1:19" ht="21" x14ac:dyDescent="0.35">
      <c r="A42" s="45"/>
      <c r="C42" s="73" t="s">
        <v>93</v>
      </c>
      <c r="D42" s="74" t="s">
        <v>94</v>
      </c>
      <c r="E42" s="75">
        <v>100</v>
      </c>
      <c r="F42" s="76" t="s">
        <v>95</v>
      </c>
      <c r="G42" s="136" t="s">
        <v>467</v>
      </c>
      <c r="H42" s="136" t="s">
        <v>468</v>
      </c>
      <c r="I42" s="136" t="s">
        <v>96</v>
      </c>
      <c r="J42" s="134" t="s">
        <v>92</v>
      </c>
      <c r="K42" s="139" t="s">
        <v>469</v>
      </c>
      <c r="L42" s="4"/>
      <c r="M42" s="4"/>
      <c r="N42" s="15"/>
      <c r="O42" s="16"/>
      <c r="P42" s="16"/>
      <c r="Q42" s="16"/>
      <c r="R42" s="16"/>
    </row>
    <row r="43" spans="1:19" ht="21" x14ac:dyDescent="0.35">
      <c r="A43" s="45"/>
      <c r="B43" s="7"/>
      <c r="C43" s="41" t="s">
        <v>97</v>
      </c>
      <c r="D43" s="20" t="s">
        <v>98</v>
      </c>
      <c r="E43" s="20">
        <v>100</v>
      </c>
      <c r="F43" s="21" t="s">
        <v>99</v>
      </c>
      <c r="G43" s="135" t="s">
        <v>92</v>
      </c>
      <c r="H43" s="135" t="s">
        <v>92</v>
      </c>
      <c r="I43" s="138" t="s">
        <v>90</v>
      </c>
      <c r="J43" s="134" t="s">
        <v>92</v>
      </c>
      <c r="K43" s="140" t="s">
        <v>470</v>
      </c>
      <c r="L43" s="4"/>
      <c r="M43" s="4"/>
      <c r="N43" s="15"/>
      <c r="O43" s="16"/>
      <c r="P43" s="16"/>
      <c r="Q43" s="16"/>
      <c r="R43" s="16"/>
    </row>
    <row r="44" spans="1:19" ht="21" x14ac:dyDescent="0.35">
      <c r="A44" s="45"/>
      <c r="B44" s="7"/>
      <c r="C44" s="73" t="s">
        <v>100</v>
      </c>
      <c r="D44" s="74" t="s">
        <v>101</v>
      </c>
      <c r="E44" s="75">
        <v>100</v>
      </c>
      <c r="F44" s="76" t="s">
        <v>95</v>
      </c>
      <c r="G44" s="136" t="s">
        <v>471</v>
      </c>
      <c r="H44" s="136" t="s">
        <v>472</v>
      </c>
      <c r="I44" s="136" t="s">
        <v>96</v>
      </c>
      <c r="J44" s="134" t="s">
        <v>92</v>
      </c>
      <c r="K44" s="139" t="s">
        <v>469</v>
      </c>
      <c r="L44" s="4"/>
      <c r="M44" s="4"/>
      <c r="N44" s="15"/>
      <c r="O44" s="16"/>
      <c r="P44" s="16"/>
      <c r="Q44" s="16"/>
      <c r="R44" s="16"/>
    </row>
    <row r="45" spans="1:19" ht="21" x14ac:dyDescent="0.25">
      <c r="A45" s="45"/>
      <c r="B45" s="7"/>
      <c r="C45" s="7"/>
      <c r="D45" s="4"/>
      <c r="E45" s="4"/>
      <c r="F45" s="4"/>
      <c r="G45" s="4"/>
      <c r="H45" s="43"/>
      <c r="I45" s="7"/>
      <c r="J45" s="7"/>
      <c r="K45" s="4"/>
      <c r="L45" s="4"/>
      <c r="M45" s="4"/>
      <c r="N45" s="15"/>
      <c r="O45" s="16"/>
      <c r="P45" s="16"/>
      <c r="Q45" s="16"/>
      <c r="R45" s="16"/>
    </row>
    <row r="46" spans="1:19" ht="21" x14ac:dyDescent="0.25">
      <c r="A46" s="45"/>
      <c r="B46" s="3"/>
      <c r="C46" s="3"/>
      <c r="D46" s="3"/>
      <c r="E46" s="4"/>
      <c r="F46" s="4"/>
      <c r="G46" s="4"/>
      <c r="H46" s="43"/>
      <c r="I46" s="4"/>
      <c r="J46" s="4"/>
      <c r="K46" s="4"/>
      <c r="L46" s="4"/>
      <c r="M46" s="4"/>
      <c r="N46" s="15"/>
      <c r="O46" s="16"/>
      <c r="P46" s="16"/>
      <c r="Q46" s="16"/>
      <c r="R46" s="16"/>
    </row>
    <row r="47" spans="1:19" ht="21" x14ac:dyDescent="0.2">
      <c r="A47" s="45" t="s">
        <v>102</v>
      </c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15"/>
      <c r="O47" s="16"/>
      <c r="P47" s="16"/>
      <c r="Q47" s="16"/>
      <c r="R47" s="16"/>
      <c r="S47" s="4"/>
    </row>
    <row r="48" spans="1:19" ht="21" x14ac:dyDescent="0.2">
      <c r="A48" s="17"/>
      <c r="B48" s="84">
        <v>1</v>
      </c>
      <c r="C48" s="84">
        <v>2</v>
      </c>
      <c r="D48" s="84">
        <v>3</v>
      </c>
      <c r="E48" s="84">
        <v>4</v>
      </c>
      <c r="F48" s="84">
        <v>5</v>
      </c>
      <c r="G48" s="85">
        <v>6</v>
      </c>
      <c r="H48" s="84">
        <v>7</v>
      </c>
      <c r="I48" s="84">
        <v>8</v>
      </c>
      <c r="J48" s="84">
        <v>9</v>
      </c>
      <c r="K48" s="84">
        <v>10</v>
      </c>
      <c r="L48" s="84">
        <v>11</v>
      </c>
      <c r="M48" s="84">
        <v>12</v>
      </c>
      <c r="N48" s="15"/>
      <c r="O48" s="16"/>
      <c r="P48" s="16"/>
      <c r="Q48" s="16"/>
      <c r="R48" s="16"/>
      <c r="S48" s="4"/>
    </row>
    <row r="49" spans="1:19" ht="21" x14ac:dyDescent="0.35">
      <c r="A49" s="86" t="s">
        <v>103</v>
      </c>
      <c r="B49" s="77" t="s">
        <v>383</v>
      </c>
      <c r="C49" s="166" t="s">
        <v>384</v>
      </c>
      <c r="D49" s="77" t="s">
        <v>385</v>
      </c>
      <c r="E49" s="77" t="s">
        <v>386</v>
      </c>
      <c r="F49" s="77" t="s">
        <v>387</v>
      </c>
      <c r="G49" s="77" t="s">
        <v>388</v>
      </c>
      <c r="H49" s="77" t="s">
        <v>389</v>
      </c>
      <c r="I49" s="77" t="s">
        <v>390</v>
      </c>
      <c r="J49" s="77" t="s">
        <v>391</v>
      </c>
      <c r="K49" s="77" t="s">
        <v>392</v>
      </c>
      <c r="L49" s="97" t="s">
        <v>365</v>
      </c>
      <c r="M49" s="97" t="s">
        <v>366</v>
      </c>
      <c r="N49" s="7"/>
      <c r="S49" s="4"/>
    </row>
    <row r="50" spans="1:19" ht="21" x14ac:dyDescent="0.35">
      <c r="A50" s="86" t="s">
        <v>104</v>
      </c>
      <c r="B50" s="77" t="s">
        <v>393</v>
      </c>
      <c r="C50" s="77" t="s">
        <v>394</v>
      </c>
      <c r="D50" s="77" t="s">
        <v>395</v>
      </c>
      <c r="E50" s="77" t="s">
        <v>396</v>
      </c>
      <c r="F50" s="77" t="s">
        <v>397</v>
      </c>
      <c r="G50" s="77" t="s">
        <v>398</v>
      </c>
      <c r="H50" s="77" t="s">
        <v>399</v>
      </c>
      <c r="I50" s="77" t="s">
        <v>400</v>
      </c>
      <c r="J50" s="77" t="s">
        <v>401</v>
      </c>
      <c r="K50" s="77" t="s">
        <v>402</v>
      </c>
      <c r="L50" s="97" t="s">
        <v>367</v>
      </c>
      <c r="M50" s="97" t="s">
        <v>368</v>
      </c>
      <c r="N50" s="7"/>
      <c r="S50" s="4"/>
    </row>
    <row r="51" spans="1:19" ht="21" x14ac:dyDescent="0.35">
      <c r="A51" s="86" t="s">
        <v>105</v>
      </c>
      <c r="B51" s="77" t="s">
        <v>403</v>
      </c>
      <c r="C51" s="77" t="s">
        <v>404</v>
      </c>
      <c r="D51" s="77" t="s">
        <v>405</v>
      </c>
      <c r="E51" s="77" t="s">
        <v>406</v>
      </c>
      <c r="F51" s="77" t="s">
        <v>407</v>
      </c>
      <c r="G51" s="77" t="s">
        <v>408</v>
      </c>
      <c r="H51" s="77" t="s">
        <v>409</v>
      </c>
      <c r="I51" s="77" t="s">
        <v>410</v>
      </c>
      <c r="J51" s="77" t="s">
        <v>411</v>
      </c>
      <c r="K51" s="77" t="s">
        <v>412</v>
      </c>
      <c r="L51" s="97" t="s">
        <v>369</v>
      </c>
      <c r="M51" s="97" t="s">
        <v>370</v>
      </c>
      <c r="N51" s="7"/>
      <c r="S51" s="4"/>
    </row>
    <row r="52" spans="1:19" ht="21" x14ac:dyDescent="0.35">
      <c r="A52" s="86" t="s">
        <v>106</v>
      </c>
      <c r="B52" s="77" t="s">
        <v>413</v>
      </c>
      <c r="C52" s="77" t="s">
        <v>414</v>
      </c>
      <c r="D52" s="77" t="s">
        <v>415</v>
      </c>
      <c r="E52" s="77" t="s">
        <v>416</v>
      </c>
      <c r="F52" s="77" t="s">
        <v>417</v>
      </c>
      <c r="G52" s="77" t="s">
        <v>418</v>
      </c>
      <c r="H52" s="77" t="s">
        <v>419</v>
      </c>
      <c r="I52" s="77" t="s">
        <v>420</v>
      </c>
      <c r="J52" s="77" t="s">
        <v>421</v>
      </c>
      <c r="K52" s="77" t="s">
        <v>422</v>
      </c>
      <c r="L52" s="97" t="s">
        <v>371</v>
      </c>
      <c r="M52" s="97" t="s">
        <v>372</v>
      </c>
      <c r="N52" s="7"/>
      <c r="S52" s="4"/>
    </row>
    <row r="53" spans="1:19" ht="21" x14ac:dyDescent="0.35">
      <c r="A53" s="86" t="s">
        <v>107</v>
      </c>
      <c r="B53" s="77" t="s">
        <v>423</v>
      </c>
      <c r="C53" s="77" t="s">
        <v>424</v>
      </c>
      <c r="D53" s="77" t="s">
        <v>425</v>
      </c>
      <c r="E53" s="77" t="s">
        <v>426</v>
      </c>
      <c r="F53" s="77" t="s">
        <v>427</v>
      </c>
      <c r="G53" s="77" t="s">
        <v>428</v>
      </c>
      <c r="H53" s="77" t="s">
        <v>429</v>
      </c>
      <c r="I53" s="77" t="s">
        <v>430</v>
      </c>
      <c r="J53" s="77" t="s">
        <v>431</v>
      </c>
      <c r="K53" s="77" t="s">
        <v>432</v>
      </c>
      <c r="L53" s="97" t="s">
        <v>373</v>
      </c>
      <c r="M53" s="97" t="s">
        <v>374</v>
      </c>
      <c r="N53" s="7"/>
      <c r="S53" s="4"/>
    </row>
    <row r="54" spans="1:19" ht="21" x14ac:dyDescent="0.35">
      <c r="A54" s="86" t="s">
        <v>109</v>
      </c>
      <c r="B54" s="77" t="s">
        <v>433</v>
      </c>
      <c r="C54" s="77" t="s">
        <v>434</v>
      </c>
      <c r="D54" s="77" t="s">
        <v>435</v>
      </c>
      <c r="E54" s="77" t="s">
        <v>436</v>
      </c>
      <c r="F54" s="77" t="s">
        <v>437</v>
      </c>
      <c r="G54" s="77" t="s">
        <v>438</v>
      </c>
      <c r="H54" s="77" t="s">
        <v>439</v>
      </c>
      <c r="I54" s="77" t="s">
        <v>440</v>
      </c>
      <c r="J54" s="77" t="s">
        <v>441</v>
      </c>
      <c r="K54" s="77" t="s">
        <v>442</v>
      </c>
      <c r="L54" s="97" t="s">
        <v>375</v>
      </c>
      <c r="M54" s="97" t="s">
        <v>376</v>
      </c>
      <c r="N54" s="7"/>
      <c r="S54" s="4"/>
    </row>
    <row r="55" spans="1:19" ht="21" x14ac:dyDescent="0.35">
      <c r="A55" s="86" t="s">
        <v>110</v>
      </c>
      <c r="B55" s="77" t="s">
        <v>443</v>
      </c>
      <c r="C55" s="77" t="s">
        <v>444</v>
      </c>
      <c r="D55" s="77" t="s">
        <v>445</v>
      </c>
      <c r="E55" s="77" t="s">
        <v>446</v>
      </c>
      <c r="F55" s="77" t="s">
        <v>447</v>
      </c>
      <c r="G55" s="77" t="s">
        <v>448</v>
      </c>
      <c r="H55" s="77" t="s">
        <v>449</v>
      </c>
      <c r="I55" s="77" t="s">
        <v>450</v>
      </c>
      <c r="J55" s="77" t="s">
        <v>451</v>
      </c>
      <c r="K55" s="77" t="s">
        <v>452</v>
      </c>
      <c r="L55" s="97" t="s">
        <v>377</v>
      </c>
      <c r="M55" s="97" t="s">
        <v>378</v>
      </c>
      <c r="N55" s="7"/>
      <c r="S55" s="4"/>
    </row>
    <row r="56" spans="1:19" ht="21" x14ac:dyDescent="0.25">
      <c r="A56" s="87" t="s">
        <v>111</v>
      </c>
      <c r="B56" s="77" t="s">
        <v>453</v>
      </c>
      <c r="C56" s="77" t="s">
        <v>454</v>
      </c>
      <c r="D56" s="77" t="s">
        <v>455</v>
      </c>
      <c r="E56" s="77" t="s">
        <v>456</v>
      </c>
      <c r="F56" s="77" t="s">
        <v>457</v>
      </c>
      <c r="G56" s="77" t="s">
        <v>458</v>
      </c>
      <c r="H56" s="77" t="s">
        <v>459</v>
      </c>
      <c r="I56" s="77" t="s">
        <v>460</v>
      </c>
      <c r="J56" s="77" t="s">
        <v>461</v>
      </c>
      <c r="K56" s="77" t="s">
        <v>462</v>
      </c>
      <c r="L56" s="169" t="s">
        <v>363</v>
      </c>
      <c r="M56" s="168" t="s">
        <v>108</v>
      </c>
      <c r="N56" s="7"/>
    </row>
    <row r="57" spans="1:19" ht="21" x14ac:dyDescent="0.35">
      <c r="A57" s="22"/>
      <c r="B57" s="39"/>
      <c r="C57" s="40"/>
      <c r="D57" s="40"/>
      <c r="E57" s="40"/>
      <c r="F57" s="40"/>
      <c r="H57" s="40"/>
      <c r="I57" s="40"/>
      <c r="K57" s="25"/>
      <c r="L57" s="26"/>
      <c r="M57" s="26"/>
      <c r="N57" s="7"/>
    </row>
    <row r="58" spans="1:19" ht="21" x14ac:dyDescent="0.25">
      <c r="A58" s="147"/>
      <c r="B58" s="142" t="s">
        <v>112</v>
      </c>
      <c r="C58" s="142" t="s">
        <v>113</v>
      </c>
      <c r="D58" s="142" t="s">
        <v>114</v>
      </c>
      <c r="E58" s="142" t="s">
        <v>115</v>
      </c>
      <c r="F58" s="142" t="s">
        <v>116</v>
      </c>
      <c r="G58" s="142" t="s">
        <v>117</v>
      </c>
      <c r="H58" s="142" t="s">
        <v>118</v>
      </c>
      <c r="I58" s="142" t="s">
        <v>119</v>
      </c>
      <c r="J58" s="175" t="s">
        <v>120</v>
      </c>
      <c r="K58" s="176"/>
      <c r="L58" s="165"/>
      <c r="M58" s="26"/>
      <c r="N58" s="7"/>
    </row>
    <row r="59" spans="1:19" ht="21" x14ac:dyDescent="0.25">
      <c r="A59" s="147"/>
      <c r="B59" s="144" t="s">
        <v>103</v>
      </c>
      <c r="C59" s="144">
        <v>11</v>
      </c>
      <c r="D59" s="144" t="s">
        <v>365</v>
      </c>
      <c r="E59" s="144">
        <v>34.186257210081699</v>
      </c>
      <c r="F59" s="144">
        <v>18.548736306989699</v>
      </c>
      <c r="G59" s="144" t="s">
        <v>121</v>
      </c>
      <c r="H59" s="144" t="s">
        <v>121</v>
      </c>
      <c r="I59" s="163" t="s">
        <v>379</v>
      </c>
      <c r="J59" s="172"/>
      <c r="K59" s="177"/>
      <c r="M59" s="26"/>
      <c r="N59" s="7"/>
    </row>
    <row r="60" spans="1:19" ht="21" x14ac:dyDescent="0.25">
      <c r="A60" s="147"/>
      <c r="B60" s="144" t="s">
        <v>103</v>
      </c>
      <c r="C60" s="144">
        <v>12</v>
      </c>
      <c r="D60" s="144" t="s">
        <v>366</v>
      </c>
      <c r="E60" s="144">
        <v>34.007031901964403</v>
      </c>
      <c r="F60" s="144" t="s">
        <v>121</v>
      </c>
      <c r="G60" s="144">
        <v>18.5385857341766</v>
      </c>
      <c r="H60" s="144">
        <v>38.456348532574502</v>
      </c>
      <c r="I60" s="163" t="s">
        <v>380</v>
      </c>
      <c r="J60" s="178" t="s">
        <v>381</v>
      </c>
      <c r="K60" s="179"/>
      <c r="M60" s="26"/>
      <c r="N60" s="7"/>
    </row>
    <row r="61" spans="1:19" ht="21" x14ac:dyDescent="0.25">
      <c r="A61" s="147"/>
      <c r="B61" s="144" t="s">
        <v>104</v>
      </c>
      <c r="C61" s="144">
        <v>11</v>
      </c>
      <c r="D61" s="144" t="s">
        <v>367</v>
      </c>
      <c r="E61" s="144">
        <v>32.829611816988702</v>
      </c>
      <c r="F61" s="144">
        <v>22.909165792051301</v>
      </c>
      <c r="G61" s="144" t="s">
        <v>121</v>
      </c>
      <c r="H61" s="144" t="s">
        <v>121</v>
      </c>
      <c r="I61" s="163" t="s">
        <v>379</v>
      </c>
      <c r="J61" s="172"/>
      <c r="K61" s="177"/>
      <c r="L61" s="26"/>
      <c r="M61" s="26"/>
      <c r="N61" s="7"/>
    </row>
    <row r="62" spans="1:19" ht="21" x14ac:dyDescent="0.25">
      <c r="A62" s="147"/>
      <c r="B62" s="144" t="s">
        <v>104</v>
      </c>
      <c r="C62" s="144">
        <v>12</v>
      </c>
      <c r="D62" s="144" t="s">
        <v>368</v>
      </c>
      <c r="E62" s="144">
        <v>34.721209361329798</v>
      </c>
      <c r="F62" s="144" t="s">
        <v>121</v>
      </c>
      <c r="G62" s="144">
        <v>21.961153626708601</v>
      </c>
      <c r="H62" s="144" t="s">
        <v>121</v>
      </c>
      <c r="I62" s="163" t="s">
        <v>380</v>
      </c>
      <c r="J62" s="172"/>
      <c r="K62" s="177"/>
      <c r="L62" s="26"/>
      <c r="M62" s="26"/>
      <c r="N62" s="7"/>
    </row>
    <row r="63" spans="1:19" ht="21" x14ac:dyDescent="0.25">
      <c r="A63" s="147"/>
      <c r="B63" s="144" t="s">
        <v>105</v>
      </c>
      <c r="C63" s="144">
        <v>11</v>
      </c>
      <c r="D63" s="144" t="s">
        <v>369</v>
      </c>
      <c r="E63" s="144">
        <v>32.545266675432799</v>
      </c>
      <c r="F63" s="144">
        <v>26.6504222508974</v>
      </c>
      <c r="G63" s="144" t="s">
        <v>121</v>
      </c>
      <c r="H63" s="144" t="s">
        <v>121</v>
      </c>
      <c r="I63" s="163" t="s">
        <v>379</v>
      </c>
      <c r="J63" s="172"/>
      <c r="K63" s="177"/>
      <c r="L63" s="26"/>
      <c r="M63" s="26"/>
      <c r="N63" s="7"/>
    </row>
    <row r="64" spans="1:19" ht="21" x14ac:dyDescent="0.25">
      <c r="A64" s="147"/>
      <c r="B64" s="144" t="s">
        <v>105</v>
      </c>
      <c r="C64" s="144">
        <v>12</v>
      </c>
      <c r="D64" s="144" t="s">
        <v>370</v>
      </c>
      <c r="E64" s="144">
        <v>35.298682059680303</v>
      </c>
      <c r="F64" s="144" t="s">
        <v>121</v>
      </c>
      <c r="G64" s="144">
        <v>25.398792818254201</v>
      </c>
      <c r="H64" s="144" t="s">
        <v>121</v>
      </c>
      <c r="I64" s="163" t="s">
        <v>380</v>
      </c>
      <c r="J64" s="172"/>
      <c r="K64" s="177"/>
      <c r="L64" s="26"/>
      <c r="M64" s="26"/>
      <c r="N64" s="7"/>
    </row>
    <row r="65" spans="1:14" ht="21" x14ac:dyDescent="0.25">
      <c r="A65" s="147"/>
      <c r="B65" s="144" t="s">
        <v>106</v>
      </c>
      <c r="C65" s="144">
        <v>11</v>
      </c>
      <c r="D65" s="144" t="s">
        <v>371</v>
      </c>
      <c r="E65" s="144">
        <v>31.742520275289898</v>
      </c>
      <c r="F65" s="144">
        <v>29.8751579594799</v>
      </c>
      <c r="G65" s="144" t="s">
        <v>121</v>
      </c>
      <c r="H65" s="144" t="s">
        <v>121</v>
      </c>
      <c r="I65" s="163" t="s">
        <v>379</v>
      </c>
      <c r="J65" s="178"/>
      <c r="K65" s="179"/>
      <c r="L65" s="26"/>
      <c r="M65" s="26"/>
      <c r="N65" s="7"/>
    </row>
    <row r="66" spans="1:14" ht="21" x14ac:dyDescent="0.25">
      <c r="A66" s="147"/>
      <c r="B66" s="144" t="s">
        <v>106</v>
      </c>
      <c r="C66" s="144">
        <v>12</v>
      </c>
      <c r="D66" s="144" t="s">
        <v>372</v>
      </c>
      <c r="E66" s="144">
        <v>34.899026273465097</v>
      </c>
      <c r="F66" s="144" t="s">
        <v>121</v>
      </c>
      <c r="G66" s="144">
        <v>28.5685070726372</v>
      </c>
      <c r="H66" s="144" t="s">
        <v>121</v>
      </c>
      <c r="I66" s="163" t="s">
        <v>380</v>
      </c>
      <c r="J66" s="178"/>
      <c r="K66" s="179"/>
      <c r="L66" s="26"/>
      <c r="M66" s="26"/>
      <c r="N66" s="7"/>
    </row>
    <row r="67" spans="1:14" ht="21" x14ac:dyDescent="0.25">
      <c r="A67" s="147"/>
      <c r="B67" s="144" t="s">
        <v>107</v>
      </c>
      <c r="C67" s="144">
        <v>11</v>
      </c>
      <c r="D67" s="144" t="s">
        <v>373</v>
      </c>
      <c r="E67" s="144">
        <v>31.726676175480499</v>
      </c>
      <c r="F67" s="144">
        <v>33.434701998362101</v>
      </c>
      <c r="G67" s="144" t="s">
        <v>121</v>
      </c>
      <c r="H67" s="144" t="s">
        <v>121</v>
      </c>
      <c r="I67" s="163" t="s">
        <v>379</v>
      </c>
      <c r="J67" s="178"/>
      <c r="K67" s="179"/>
      <c r="L67" s="26"/>
      <c r="M67" s="26"/>
      <c r="N67" s="7"/>
    </row>
    <row r="68" spans="1:14" ht="21" x14ac:dyDescent="0.25">
      <c r="A68" s="147"/>
      <c r="B68" s="144" t="s">
        <v>107</v>
      </c>
      <c r="C68" s="144">
        <v>12</v>
      </c>
      <c r="D68" s="144" t="s">
        <v>374</v>
      </c>
      <c r="E68" s="144">
        <v>31.712706761261199</v>
      </c>
      <c r="F68" s="144" t="s">
        <v>121</v>
      </c>
      <c r="G68" s="144">
        <v>32.146117235848102</v>
      </c>
      <c r="H68" s="144" t="s">
        <v>121</v>
      </c>
      <c r="I68" s="163" t="s">
        <v>380</v>
      </c>
      <c r="J68" s="172"/>
      <c r="K68" s="177"/>
      <c r="L68" s="26"/>
      <c r="M68" s="26"/>
      <c r="N68" s="7"/>
    </row>
    <row r="69" spans="1:14" ht="21" x14ac:dyDescent="0.25">
      <c r="A69" s="147"/>
      <c r="B69" s="144" t="s">
        <v>109</v>
      </c>
      <c r="C69" s="144">
        <v>11</v>
      </c>
      <c r="D69" s="144" t="s">
        <v>375</v>
      </c>
      <c r="E69" s="144">
        <v>32.261981194067197</v>
      </c>
      <c r="F69" s="144">
        <v>36.419686067584799</v>
      </c>
      <c r="G69" s="144" t="s">
        <v>121</v>
      </c>
      <c r="H69" s="144" t="s">
        <v>121</v>
      </c>
      <c r="I69" s="163" t="s">
        <v>379</v>
      </c>
      <c r="J69" s="172"/>
      <c r="K69" s="177"/>
      <c r="L69" s="26"/>
      <c r="M69" s="26"/>
      <c r="N69" s="7"/>
    </row>
    <row r="70" spans="1:14" ht="20.100000000000001" customHeight="1" x14ac:dyDescent="0.2">
      <c r="B70" s="144" t="s">
        <v>109</v>
      </c>
      <c r="C70" s="144">
        <v>12</v>
      </c>
      <c r="D70" s="144" t="s">
        <v>376</v>
      </c>
      <c r="E70" s="144">
        <v>32.064170056046997</v>
      </c>
      <c r="F70" s="144" t="s">
        <v>121</v>
      </c>
      <c r="G70" s="144">
        <v>35.607940127103497</v>
      </c>
      <c r="H70" s="144" t="s">
        <v>121</v>
      </c>
      <c r="I70" s="163" t="s">
        <v>380</v>
      </c>
      <c r="J70" s="172"/>
      <c r="K70" s="177"/>
    </row>
    <row r="71" spans="1:14" ht="20.100000000000001" customHeight="1" x14ac:dyDescent="0.2">
      <c r="B71" s="144" t="s">
        <v>110</v>
      </c>
      <c r="C71" s="144">
        <v>9</v>
      </c>
      <c r="D71" s="144" t="s">
        <v>451</v>
      </c>
      <c r="E71" s="144">
        <v>33.987262637358299</v>
      </c>
      <c r="F71" s="144" t="s">
        <v>121</v>
      </c>
      <c r="G71" s="144" t="s">
        <v>121</v>
      </c>
      <c r="H71" s="144">
        <v>30.326915125801499</v>
      </c>
      <c r="I71" s="163" t="s">
        <v>476</v>
      </c>
      <c r="J71" s="172"/>
      <c r="K71" s="177"/>
    </row>
    <row r="72" spans="1:14" ht="20.100000000000001" customHeight="1" x14ac:dyDescent="0.2">
      <c r="B72" s="144" t="s">
        <v>110</v>
      </c>
      <c r="C72" s="144">
        <v>11</v>
      </c>
      <c r="D72" s="144" t="s">
        <v>377</v>
      </c>
      <c r="E72" s="144">
        <v>32.653271698643003</v>
      </c>
      <c r="F72" s="144" t="s">
        <v>121</v>
      </c>
      <c r="G72" s="144" t="s">
        <v>121</v>
      </c>
      <c r="H72" s="144" t="s">
        <v>121</v>
      </c>
      <c r="I72" s="163" t="s">
        <v>382</v>
      </c>
      <c r="J72" s="172"/>
      <c r="K72" s="177"/>
    </row>
    <row r="73" spans="1:14" ht="15" customHeight="1" x14ac:dyDescent="0.2">
      <c r="B73" s="144" t="s">
        <v>110</v>
      </c>
      <c r="C73" s="144">
        <v>12</v>
      </c>
      <c r="D73" s="144" t="s">
        <v>378</v>
      </c>
      <c r="E73" s="144">
        <v>31.965530861679898</v>
      </c>
      <c r="F73" s="144" t="s">
        <v>121</v>
      </c>
      <c r="G73" s="144">
        <v>36.877246430026197</v>
      </c>
      <c r="H73" s="144" t="s">
        <v>121</v>
      </c>
      <c r="I73" s="163" t="s">
        <v>380</v>
      </c>
      <c r="J73" s="172"/>
      <c r="K73" s="177"/>
    </row>
    <row r="74" spans="1:14" ht="15" customHeight="1" x14ac:dyDescent="0.2">
      <c r="B74" s="144" t="s">
        <v>111</v>
      </c>
      <c r="C74" s="144">
        <v>11</v>
      </c>
      <c r="D74" s="144" t="s">
        <v>363</v>
      </c>
      <c r="E74" s="144">
        <v>32.979556485758202</v>
      </c>
      <c r="F74" s="144" t="s">
        <v>121</v>
      </c>
      <c r="G74" s="144" t="s">
        <v>121</v>
      </c>
      <c r="H74" s="144" t="s">
        <v>121</v>
      </c>
      <c r="I74" s="163" t="s">
        <v>364</v>
      </c>
      <c r="J74" s="180"/>
      <c r="K74" s="181"/>
    </row>
    <row r="75" spans="1:14" ht="15" customHeight="1" x14ac:dyDescent="0.2">
      <c r="B75" s="146" t="s">
        <v>111</v>
      </c>
      <c r="C75" s="146">
        <v>12</v>
      </c>
      <c r="D75" s="146" t="s">
        <v>108</v>
      </c>
      <c r="E75" s="146" t="s">
        <v>121</v>
      </c>
      <c r="F75" s="146" t="s">
        <v>121</v>
      </c>
      <c r="G75" s="146" t="s">
        <v>121</v>
      </c>
      <c r="H75" s="146" t="s">
        <v>121</v>
      </c>
      <c r="I75" s="171" t="s">
        <v>122</v>
      </c>
      <c r="J75" s="172"/>
      <c r="K75" s="173"/>
    </row>
    <row r="78" spans="1:14" ht="15" customHeight="1" x14ac:dyDescent="0.25">
      <c r="C78" s="159" t="s">
        <v>123</v>
      </c>
      <c r="D78" s="7" t="s">
        <v>124</v>
      </c>
      <c r="F78" s="159" t="s">
        <v>125</v>
      </c>
      <c r="H78" s="44" t="s">
        <v>126</v>
      </c>
      <c r="J78" s="159" t="s">
        <v>127</v>
      </c>
      <c r="K78" s="44" t="s">
        <v>128</v>
      </c>
    </row>
    <row r="79" spans="1:14" ht="15" customHeight="1" x14ac:dyDescent="0.25">
      <c r="C79" s="159" t="s">
        <v>129</v>
      </c>
      <c r="D79" s="160">
        <v>45702</v>
      </c>
      <c r="F79" s="159" t="s">
        <v>129</v>
      </c>
      <c r="H79" s="161">
        <v>45728</v>
      </c>
      <c r="J79" s="159" t="s">
        <v>129</v>
      </c>
      <c r="K79" s="164">
        <v>45747</v>
      </c>
    </row>
    <row r="101" spans="11:12" ht="15" customHeight="1" x14ac:dyDescent="0.25">
      <c r="K101" s="7"/>
      <c r="L101" s="26"/>
    </row>
    <row r="102" spans="11:12" ht="15" customHeight="1" x14ac:dyDescent="0.25">
      <c r="K102" s="160"/>
      <c r="L102" s="26"/>
    </row>
  </sheetData>
  <dataConsolidate/>
  <mergeCells count="19">
    <mergeCell ref="J69:K69"/>
    <mergeCell ref="J70:K70"/>
    <mergeCell ref="J71:K71"/>
    <mergeCell ref="J75:K75"/>
    <mergeCell ref="C11:D11"/>
    <mergeCell ref="J58:K58"/>
    <mergeCell ref="J59:K59"/>
    <mergeCell ref="J60:K60"/>
    <mergeCell ref="J61:K61"/>
    <mergeCell ref="J62:K62"/>
    <mergeCell ref="J63:K63"/>
    <mergeCell ref="J64:K64"/>
    <mergeCell ref="J65:K65"/>
    <mergeCell ref="J66:K66"/>
    <mergeCell ref="J72:K72"/>
    <mergeCell ref="J73:K73"/>
    <mergeCell ref="J74:K74"/>
    <mergeCell ref="J67:K67"/>
    <mergeCell ref="J68:K68"/>
  </mergeCells>
  <phoneticPr fontId="41" type="noConversion"/>
  <conditionalFormatting sqref="E58:E75">
    <cfRule type="cellIs" dxfId="5" priority="1" operator="between">
      <formula>23</formula>
      <formula>38</formula>
    </cfRule>
  </conditionalFormatting>
  <conditionalFormatting sqref="E78:E79">
    <cfRule type="cellIs" dxfId="4" priority="13" operator="between">
      <formula>23</formula>
      <formula>30</formula>
    </cfRule>
  </conditionalFormatting>
  <conditionalFormatting sqref="F58:H75">
    <cfRule type="cellIs" dxfId="3" priority="2" operator="between">
      <formula>10</formula>
      <formula>40</formula>
    </cfRule>
  </conditionalFormatting>
  <conditionalFormatting sqref="F78:H79">
    <cfRule type="cellIs" dxfId="2" priority="14" operator="between">
      <formula>10</formula>
      <formula>40</formula>
    </cfRule>
  </conditionalFormatting>
  <pageMargins left="0.25" right="0.25" top="0.75" bottom="0.75" header="0.3" footer="0.3"/>
  <pageSetup paperSize="9" scale="36" fitToHeight="0" orientation="portrait" r:id="rId1"/>
  <headerFooter>
    <oddHeader>&amp;L&amp;F&amp;R&amp;P/&amp;N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4F6E1-8522-4AE9-95FD-8F0BA93197F1}">
  <dimension ref="A1:L97"/>
  <sheetViews>
    <sheetView tabSelected="1" zoomScale="92" zoomScaleNormal="92" workbookViewId="0">
      <selection activeCell="K48" sqref="K48"/>
    </sheetView>
  </sheetViews>
  <sheetFormatPr defaultRowHeight="15" x14ac:dyDescent="0.2"/>
  <cols>
    <col min="1" max="1" width="5.33203125" customWidth="1"/>
    <col min="3" max="3" width="12.44140625" customWidth="1"/>
    <col min="4" max="4" width="16.44140625" bestFit="1" customWidth="1"/>
    <col min="5" max="5" width="16" customWidth="1"/>
    <col min="6" max="6" width="8.88671875" style="88"/>
    <col min="7" max="7" width="12" style="88" bestFit="1" customWidth="1"/>
    <col min="8" max="9" width="8.88671875" style="88"/>
    <col min="10" max="10" width="15.88671875" bestFit="1" customWidth="1"/>
    <col min="11" max="11" width="25.109375" bestFit="1" customWidth="1"/>
    <col min="14" max="14" width="8.6640625" bestFit="1" customWidth="1"/>
    <col min="15" max="15" width="9.21875" bestFit="1" customWidth="1"/>
    <col min="16" max="16" width="8.5546875" bestFit="1" customWidth="1"/>
    <col min="17" max="17" width="7.33203125" bestFit="1" customWidth="1"/>
  </cols>
  <sheetData>
    <row r="1" spans="1:12" s="89" customFormat="1" ht="15.75" x14ac:dyDescent="0.25">
      <c r="A1" s="141" t="s">
        <v>112</v>
      </c>
      <c r="B1" s="141" t="s">
        <v>113</v>
      </c>
      <c r="C1" s="141" t="s">
        <v>130</v>
      </c>
      <c r="D1" s="141" t="s">
        <v>114</v>
      </c>
      <c r="E1" s="141" t="s">
        <v>131</v>
      </c>
      <c r="F1" s="142" t="s">
        <v>115</v>
      </c>
      <c r="G1" s="142" t="s">
        <v>116</v>
      </c>
      <c r="H1" s="142" t="s">
        <v>117</v>
      </c>
      <c r="I1" s="142" t="s">
        <v>118</v>
      </c>
      <c r="J1" s="141" t="s">
        <v>119</v>
      </c>
      <c r="K1" s="141" t="s">
        <v>120</v>
      </c>
    </row>
    <row r="2" spans="1:12" x14ac:dyDescent="0.2">
      <c r="A2" s="143" t="s">
        <v>103</v>
      </c>
      <c r="B2" s="143">
        <v>1</v>
      </c>
      <c r="C2" s="143"/>
      <c r="D2" s="143" t="str">
        <f>VLOOKUP(A2,'working sheet '!$A$48:$M$56,B2+1,FALSE)</f>
        <v>NA-SEA-038-06-41</v>
      </c>
      <c r="E2" s="143"/>
      <c r="F2" s="144">
        <f>VLOOKUP(IF($B2&lt;10,$A2&amp;"0"&amp;$B2,$A2&amp;$B2),realtime_data!$A$21:$E$116,5,FALSE)</f>
        <v>31.032479925101601</v>
      </c>
      <c r="G2" s="144" t="str">
        <f>VLOOKUP(IF($B2&lt;10,$A2&amp;"0"&amp;$B2,$A2&amp;$B2),realtime_data!$A$213:$E$308,5,FALSE)</f>
        <v>NaN</v>
      </c>
      <c r="H2" s="144" t="str">
        <f>VLOOKUP(IF($B2&lt;10,$A2&amp;"0"&amp;$B2,$A2&amp;$B2),realtime_data!$A$117:$E$212,5,FALSE)</f>
        <v>NaN</v>
      </c>
      <c r="I2" s="144" t="str">
        <f>VLOOKUP(IF($B2&lt;10,$A2&amp;"0"&amp;$B2,$A2&amp;$B2),realtime_data!$A$309:$E$404,5,FALSE)</f>
        <v>NaN</v>
      </c>
      <c r="J2" s="162" t="s">
        <v>132</v>
      </c>
      <c r="K2" s="143"/>
    </row>
    <row r="3" spans="1:12" x14ac:dyDescent="0.2">
      <c r="A3" s="143" t="s">
        <v>103</v>
      </c>
      <c r="B3" s="143">
        <v>2</v>
      </c>
      <c r="C3" s="143"/>
      <c r="D3" s="143" t="str">
        <f>VLOOKUP(A3,'working sheet '!$A$48:$M$56,B3+1,FALSE)</f>
        <v>NA-SEA-038-07-49</v>
      </c>
      <c r="E3" s="143"/>
      <c r="F3" s="144">
        <f>VLOOKUP(IF($B3&lt;10,$A3&amp;"0"&amp;$B3,$A3&amp;$B3),realtime_data!$A$21:$E$116,5,FALSE)</f>
        <v>36.1477538652859</v>
      </c>
      <c r="G3" s="144" t="str">
        <f>VLOOKUP(IF($B3&lt;10,$A3&amp;"0"&amp;$B3,$A3&amp;$B3),realtime_data!$A$213:$E$308,5,FALSE)</f>
        <v>NaN</v>
      </c>
      <c r="H3" s="144" t="str">
        <f>VLOOKUP(IF($B3&lt;10,$A3&amp;"0"&amp;$B3,$A3&amp;$B3),realtime_data!$A$117:$E$212,5,FALSE)</f>
        <v>NaN</v>
      </c>
      <c r="I3" s="144" t="str">
        <f>VLOOKUP(IF($B3&lt;10,$A3&amp;"0"&amp;$B3,$A3&amp;$B3),realtime_data!$A$309:$E$404,5,FALSE)</f>
        <v>NaN</v>
      </c>
      <c r="J3" s="162" t="s">
        <v>132</v>
      </c>
      <c r="K3" s="143"/>
    </row>
    <row r="4" spans="1:12" x14ac:dyDescent="0.2">
      <c r="A4" s="143" t="s">
        <v>103</v>
      </c>
      <c r="B4" s="143">
        <v>3</v>
      </c>
      <c r="C4" s="143"/>
      <c r="D4" s="143" t="str">
        <f>VLOOKUP(A4,'working sheet '!$A$48:$M$56,B4+1,FALSE)</f>
        <v>NA-SEA-038-08-57</v>
      </c>
      <c r="E4" s="143"/>
      <c r="F4" s="144">
        <f>VLOOKUP(IF($B4&lt;10,$A4&amp;"0"&amp;$B4,$A4&amp;$B4),realtime_data!$A$21:$E$116,5,FALSE)</f>
        <v>31.736050109989399</v>
      </c>
      <c r="G4" s="144" t="str">
        <f>VLOOKUP(IF($B4&lt;10,$A4&amp;"0"&amp;$B4,$A4&amp;$B4),realtime_data!$A$213:$E$308,5,FALSE)</f>
        <v>NaN</v>
      </c>
      <c r="H4" s="144" t="str">
        <f>VLOOKUP(IF($B4&lt;10,$A4&amp;"0"&amp;$B4,$A4&amp;$B4),realtime_data!$A$117:$E$212,5,FALSE)</f>
        <v>NaN</v>
      </c>
      <c r="I4" s="144" t="str">
        <f>VLOOKUP(IF($B4&lt;10,$A4&amp;"0"&amp;$B4,$A4&amp;$B4),realtime_data!$A$309:$E$404,5,FALSE)</f>
        <v>NaN</v>
      </c>
      <c r="J4" s="162" t="s">
        <v>132</v>
      </c>
      <c r="K4" s="143"/>
    </row>
    <row r="5" spans="1:12" x14ac:dyDescent="0.2">
      <c r="A5" s="143" t="s">
        <v>103</v>
      </c>
      <c r="B5" s="143">
        <v>4</v>
      </c>
      <c r="C5" s="143"/>
      <c r="D5" s="143" t="str">
        <f>VLOOKUP(A5,'working sheet '!$A$48:$M$56,B5+1,FALSE)</f>
        <v>NA-SEA-038-09-65</v>
      </c>
      <c r="E5" s="143"/>
      <c r="F5" s="144">
        <f>VLOOKUP(IF($B5&lt;10,$A5&amp;"0"&amp;$B5,$A5&amp;$B5),realtime_data!$A$21:$E$116,5,FALSE)</f>
        <v>31.113187092177501</v>
      </c>
      <c r="G5" s="144" t="str">
        <f>VLOOKUP(IF($B5&lt;10,$A5&amp;"0"&amp;$B5,$A5&amp;$B5),realtime_data!$A$213:$E$308,5,FALSE)</f>
        <v>NaN</v>
      </c>
      <c r="H5" s="144" t="str">
        <f>VLOOKUP(IF($B5&lt;10,$A5&amp;"0"&amp;$B5,$A5&amp;$B5),realtime_data!$A$117:$E$212,5,FALSE)</f>
        <v>NaN</v>
      </c>
      <c r="I5" s="144" t="str">
        <f>VLOOKUP(IF($B5&lt;10,$A5&amp;"0"&amp;$B5,$A5&amp;$B5),realtime_data!$A$309:$E$404,5,FALSE)</f>
        <v>NaN</v>
      </c>
      <c r="J5" s="162" t="s">
        <v>132</v>
      </c>
      <c r="K5" s="143"/>
    </row>
    <row r="6" spans="1:12" x14ac:dyDescent="0.2">
      <c r="A6" s="143" t="s">
        <v>103</v>
      </c>
      <c r="B6" s="143">
        <v>5</v>
      </c>
      <c r="C6" s="143"/>
      <c r="D6" s="143" t="str">
        <f>VLOOKUP(A6,'working sheet '!$A$48:$M$56,B6+1,FALSE)</f>
        <v>NA-SEA-038-10-73</v>
      </c>
      <c r="E6" s="143"/>
      <c r="F6" s="144">
        <f>VLOOKUP(IF($B6&lt;10,$A6&amp;"0"&amp;$B6,$A6&amp;$B6),realtime_data!$A$21:$E$116,5,FALSE)</f>
        <v>30.746244732854901</v>
      </c>
      <c r="G6" s="144" t="str">
        <f>VLOOKUP(IF($B6&lt;10,$A6&amp;"0"&amp;$B6,$A6&amp;$B6),realtime_data!$A$213:$E$308,5,FALSE)</f>
        <v>NaN</v>
      </c>
      <c r="H6" s="144" t="str">
        <f>VLOOKUP(IF($B6&lt;10,$A6&amp;"0"&amp;$B6,$A6&amp;$B6),realtime_data!$A$117:$E$212,5,FALSE)</f>
        <v>NaN</v>
      </c>
      <c r="I6" s="144" t="str">
        <f>VLOOKUP(IF($B6&lt;10,$A6&amp;"0"&amp;$B6,$A6&amp;$B6),realtime_data!$A$309:$E$404,5,FALSE)</f>
        <v>NaN</v>
      </c>
      <c r="J6" s="162" t="s">
        <v>132</v>
      </c>
      <c r="K6" s="143"/>
    </row>
    <row r="7" spans="1:12" x14ac:dyDescent="0.2">
      <c r="A7" s="143" t="s">
        <v>103</v>
      </c>
      <c r="B7" s="143">
        <v>6</v>
      </c>
      <c r="C7" s="143"/>
      <c r="D7" s="143" t="str">
        <f>VLOOKUP(A7,'working sheet '!$A$48:$M$56,B7+1,FALSE)</f>
        <v>NA-SEA-038-11-81</v>
      </c>
      <c r="E7" s="143"/>
      <c r="F7" s="144">
        <f>VLOOKUP(IF($B7&lt;10,$A7&amp;"0"&amp;$B7,$A7&amp;$B7),realtime_data!$A$21:$E$116,5,FALSE)</f>
        <v>31.669736002518899</v>
      </c>
      <c r="G7" s="144" t="str">
        <f>VLOOKUP(IF($B7&lt;10,$A7&amp;"0"&amp;$B7,$A7&amp;$B7),realtime_data!$A$213:$E$308,5,FALSE)</f>
        <v>NaN</v>
      </c>
      <c r="H7" s="144" t="str">
        <f>VLOOKUP(IF($B7&lt;10,$A7&amp;"0"&amp;$B7,$A7&amp;$B7),realtime_data!$A$117:$E$212,5,FALSE)</f>
        <v>NaN</v>
      </c>
      <c r="I7" s="144" t="str">
        <f>VLOOKUP(IF($B7&lt;10,$A7&amp;"0"&amp;$B7,$A7&amp;$B7),realtime_data!$A$309:$E$404,5,FALSE)</f>
        <v>NaN</v>
      </c>
      <c r="J7" s="162" t="s">
        <v>132</v>
      </c>
      <c r="K7" s="143"/>
    </row>
    <row r="8" spans="1:12" x14ac:dyDescent="0.2">
      <c r="A8" s="143" t="s">
        <v>103</v>
      </c>
      <c r="B8" s="143">
        <v>7</v>
      </c>
      <c r="C8" s="143"/>
      <c r="D8" s="143" t="str">
        <f>VLOOKUP(A8,'working sheet '!$A$48:$M$56,B8+1,FALSE)</f>
        <v>NA-SEA-038-12-89</v>
      </c>
      <c r="E8" s="143"/>
      <c r="F8" s="144">
        <f>VLOOKUP(IF($B8&lt;10,$A8&amp;"0"&amp;$B8,$A8&amp;$B8),realtime_data!$A$21:$E$116,5,FALSE)</f>
        <v>31.645099017231601</v>
      </c>
      <c r="G8" s="144" t="str">
        <f>VLOOKUP(IF($B8&lt;10,$A8&amp;"0"&amp;$B8,$A8&amp;$B8),realtime_data!$A$213:$E$308,5,FALSE)</f>
        <v>NaN</v>
      </c>
      <c r="H8" s="144" t="str">
        <f>VLOOKUP(IF($B8&lt;10,$A8&amp;"0"&amp;$B8,$A8&amp;$B8),realtime_data!$A$117:$E$212,5,FALSE)</f>
        <v>NaN</v>
      </c>
      <c r="I8" s="144" t="str">
        <f>VLOOKUP(IF($B8&lt;10,$A8&amp;"0"&amp;$B8,$A8&amp;$B8),realtime_data!$A$309:$E$404,5,FALSE)</f>
        <v>NaN</v>
      </c>
      <c r="J8" s="162" t="s">
        <v>132</v>
      </c>
      <c r="K8" s="143"/>
      <c r="L8" s="133"/>
    </row>
    <row r="9" spans="1:12" x14ac:dyDescent="0.2">
      <c r="A9" s="143" t="s">
        <v>103</v>
      </c>
      <c r="B9" s="143">
        <v>8</v>
      </c>
      <c r="C9" s="143"/>
      <c r="D9" s="143" t="str">
        <f>VLOOKUP(A9,'working sheet '!$A$48:$M$56,B9+1,FALSE)</f>
        <v>NA-SEA-039-01-01</v>
      </c>
      <c r="E9" s="143"/>
      <c r="F9" s="144">
        <f>VLOOKUP(IF($B9&lt;10,$A9&amp;"0"&amp;$B9,$A9&amp;$B9),realtime_data!$A$21:$E$116,5,FALSE)</f>
        <v>30.193448935568401</v>
      </c>
      <c r="G9" s="144" t="str">
        <f>VLOOKUP(IF($B9&lt;10,$A9&amp;"0"&amp;$B9,$A9&amp;$B9),realtime_data!$A$213:$E$308,5,FALSE)</f>
        <v>NaN</v>
      </c>
      <c r="H9" s="144" t="str">
        <f>VLOOKUP(IF($B9&lt;10,$A9&amp;"0"&amp;$B9,$A9&amp;$B9),realtime_data!$A$117:$E$212,5,FALSE)</f>
        <v>NaN</v>
      </c>
      <c r="I9" s="144" t="str">
        <f>VLOOKUP(IF($B9&lt;10,$A9&amp;"0"&amp;$B9,$A9&amp;$B9),realtime_data!$A$309:$E$404,5,FALSE)</f>
        <v>NaN</v>
      </c>
      <c r="J9" s="162" t="s">
        <v>132</v>
      </c>
      <c r="K9" s="143"/>
    </row>
    <row r="10" spans="1:12" x14ac:dyDescent="0.2">
      <c r="A10" s="143" t="s">
        <v>103</v>
      </c>
      <c r="B10" s="143">
        <v>9</v>
      </c>
      <c r="C10" s="143"/>
      <c r="D10" s="143" t="str">
        <f>VLOOKUP(A10,'working sheet '!$A$48:$M$56,B10+1,FALSE)</f>
        <v>NA-SEA-039-02-09</v>
      </c>
      <c r="E10" s="143"/>
      <c r="F10" s="144">
        <f>VLOOKUP(IF($B10&lt;10,$A10&amp;"0"&amp;$B10,$A10&amp;$B10),realtime_data!$A$21:$E$116,5,FALSE)</f>
        <v>31.344931669552199</v>
      </c>
      <c r="G10" s="144" t="str">
        <f>VLOOKUP(IF($B10&lt;10,$A10&amp;"0"&amp;$B10,$A10&amp;$B10),realtime_data!$A$213:$E$308,5,FALSE)</f>
        <v>NaN</v>
      </c>
      <c r="H10" s="144" t="str">
        <f>VLOOKUP(IF($B10&lt;10,$A10&amp;"0"&amp;$B10,$A10&amp;$B10),realtime_data!$A$117:$E$212,5,FALSE)</f>
        <v>NaN</v>
      </c>
      <c r="I10" s="144" t="str">
        <f>VLOOKUP(IF($B10&lt;10,$A10&amp;"0"&amp;$B10,$A10&amp;$B10),realtime_data!$A$309:$E$404,5,FALSE)</f>
        <v>NaN</v>
      </c>
      <c r="J10" s="162" t="s">
        <v>132</v>
      </c>
      <c r="K10" s="143"/>
    </row>
    <row r="11" spans="1:12" x14ac:dyDescent="0.2">
      <c r="A11" s="143" t="s">
        <v>103</v>
      </c>
      <c r="B11" s="143">
        <v>10</v>
      </c>
      <c r="C11" s="143"/>
      <c r="D11" s="143" t="str">
        <f>VLOOKUP(A11,'working sheet '!$A$48:$M$56,B11+1,FALSE)</f>
        <v>NA-SEA-039-03-17</v>
      </c>
      <c r="E11" s="143"/>
      <c r="F11" s="144">
        <f>VLOOKUP(IF($B11&lt;10,$A11&amp;"0"&amp;$B11,$A11&amp;$B11),realtime_data!$A$21:$E$116,5,FALSE)</f>
        <v>30.0123076672471</v>
      </c>
      <c r="G11" s="144" t="str">
        <f>VLOOKUP(IF($B11&lt;10,$A11&amp;"0"&amp;$B11,$A11&amp;$B11),realtime_data!$A$213:$E$308,5,FALSE)</f>
        <v>NaN</v>
      </c>
      <c r="H11" s="144" t="str">
        <f>VLOOKUP(IF($B11&lt;10,$A11&amp;"0"&amp;$B11,$A11&amp;$B11),realtime_data!$A$117:$E$212,5,FALSE)</f>
        <v>NaN</v>
      </c>
      <c r="I11" s="144" t="str">
        <f>VLOOKUP(IF($B11&lt;10,$A11&amp;"0"&amp;$B11,$A11&amp;$B11),realtime_data!$A$309:$E$404,5,FALSE)</f>
        <v>NaN</v>
      </c>
      <c r="J11" s="162" t="s">
        <v>132</v>
      </c>
      <c r="K11" s="143"/>
    </row>
    <row r="12" spans="1:12" x14ac:dyDescent="0.2">
      <c r="A12" s="143" t="s">
        <v>103</v>
      </c>
      <c r="B12" s="143">
        <v>11</v>
      </c>
      <c r="C12" s="143"/>
      <c r="D12" s="143" t="str">
        <f>VLOOKUP(A12,'working sheet '!$A$48:$M$56,B12+1,FALSE)</f>
        <v>Zk_5</v>
      </c>
      <c r="E12" s="143"/>
      <c r="F12" s="144">
        <f>VLOOKUP(IF($B12&lt;10,$A12&amp;"0"&amp;$B12,$A12&amp;$B12),realtime_data!$A$21:$E$116,5,FALSE)</f>
        <v>34.186257210081699</v>
      </c>
      <c r="G12" s="144">
        <f>VLOOKUP(IF($B12&lt;10,$A12&amp;"0"&amp;$B12,$A12&amp;$B12),realtime_data!$A$213:$E$308,5,FALSE)</f>
        <v>18.548736306989699</v>
      </c>
      <c r="H12" s="144" t="str">
        <f>VLOOKUP(IF($B12&lt;10,$A12&amp;"0"&amp;$B12,$A12&amp;$B12),realtime_data!$A$117:$E$212,5,FALSE)</f>
        <v>NaN</v>
      </c>
      <c r="I12" s="144" t="str">
        <f>VLOOKUP(IF($B12&lt;10,$A12&amp;"0"&amp;$B12,$A12&amp;$B12),realtime_data!$A$309:$E$404,5,FALSE)</f>
        <v>NaN</v>
      </c>
      <c r="J12" s="162" t="s">
        <v>379</v>
      </c>
      <c r="K12" s="143"/>
    </row>
    <row r="13" spans="1:12" x14ac:dyDescent="0.2">
      <c r="A13" s="143" t="s">
        <v>103</v>
      </c>
      <c r="B13" s="143">
        <v>12</v>
      </c>
      <c r="C13" s="143"/>
      <c r="D13" s="143" t="str">
        <f>VLOOKUP(A13,'working sheet '!$A$48:$M$56,B13+1,FALSE)</f>
        <v>Ck1_5</v>
      </c>
      <c r="E13" s="143"/>
      <c r="F13" s="144">
        <f>VLOOKUP(IF($B13&lt;10,$A13&amp;"0"&amp;$B13,$A13&amp;$B13),realtime_data!$A$21:$E$116,5,FALSE)</f>
        <v>34.007031901964403</v>
      </c>
      <c r="G13" s="144" t="str">
        <f>VLOOKUP(IF($B13&lt;10,$A13&amp;"0"&amp;$B13,$A13&amp;$B13),realtime_data!$A$213:$E$308,5,FALSE)</f>
        <v>NaN</v>
      </c>
      <c r="H13" s="144">
        <f>VLOOKUP(IF($B13&lt;10,$A13&amp;"0"&amp;$B13,$A13&amp;$B13),realtime_data!$A$117:$E$212,5,FALSE)</f>
        <v>18.5385857341766</v>
      </c>
      <c r="I13" s="144">
        <f>VLOOKUP(IF($B13&lt;10,$A13&amp;"0"&amp;$B13,$A13&amp;$B13),realtime_data!$A$309:$E$404,5,FALSE)</f>
        <v>38.456348532574502</v>
      </c>
      <c r="J13" s="162" t="s">
        <v>380</v>
      </c>
      <c r="K13" s="162" t="s">
        <v>381</v>
      </c>
    </row>
    <row r="14" spans="1:12" x14ac:dyDescent="0.2">
      <c r="A14" s="143" t="s">
        <v>104</v>
      </c>
      <c r="B14" s="143">
        <v>1</v>
      </c>
      <c r="C14" s="143"/>
      <c r="D14" s="143" t="str">
        <f>VLOOKUP(A14,'working sheet '!$A$48:$M$56,B14+1,FALSE)</f>
        <v>NA-SEA-038-06-42</v>
      </c>
      <c r="E14" s="143"/>
      <c r="F14" s="144">
        <f>VLOOKUP(IF($B14&lt;10,$A14&amp;"0"&amp;$B14,$A14&amp;$B14),realtime_data!$A$21:$E$116,5,FALSE)</f>
        <v>33.572293265435498</v>
      </c>
      <c r="G14" s="144" t="str">
        <f>VLOOKUP(IF($B14&lt;10,$A14&amp;"0"&amp;$B14,$A14&amp;$B14),realtime_data!$A$213:$E$308,5,FALSE)</f>
        <v>NaN</v>
      </c>
      <c r="H14" s="144" t="str">
        <f>VLOOKUP(IF($B14&lt;10,$A14&amp;"0"&amp;$B14,$A14&amp;$B14),realtime_data!$A$117:$E$212,5,FALSE)</f>
        <v>NaN</v>
      </c>
      <c r="I14" s="144" t="str">
        <f>VLOOKUP(IF($B14&lt;10,$A14&amp;"0"&amp;$B14,$A14&amp;$B14),realtime_data!$A$309:$E$404,5,FALSE)</f>
        <v>NaN</v>
      </c>
      <c r="J14" s="162" t="s">
        <v>132</v>
      </c>
      <c r="K14" s="143"/>
    </row>
    <row r="15" spans="1:12" x14ac:dyDescent="0.2">
      <c r="A15" s="143" t="s">
        <v>104</v>
      </c>
      <c r="B15" s="143">
        <v>2</v>
      </c>
      <c r="C15" s="143"/>
      <c r="D15" s="143" t="str">
        <f>VLOOKUP(A15,'working sheet '!$A$48:$M$56,B15+1,FALSE)</f>
        <v>NA-SEA-038-07-50</v>
      </c>
      <c r="E15" s="143"/>
      <c r="F15" s="144">
        <f>VLOOKUP(IF($B15&lt;10,$A15&amp;"0"&amp;$B15,$A15&amp;$B15),realtime_data!$A$21:$E$116,5,FALSE)</f>
        <v>32.652628859890498</v>
      </c>
      <c r="G15" s="144" t="str">
        <f>VLOOKUP(IF($B15&lt;10,$A15&amp;"0"&amp;$B15,$A15&amp;$B15),realtime_data!$A$213:$E$308,5,FALSE)</f>
        <v>NaN</v>
      </c>
      <c r="H15" s="144" t="str">
        <f>VLOOKUP(IF($B15&lt;10,$A15&amp;"0"&amp;$B15,$A15&amp;$B15),realtime_data!$A$117:$E$212,5,FALSE)</f>
        <v>NaN</v>
      </c>
      <c r="I15" s="144" t="str">
        <f>VLOOKUP(IF($B15&lt;10,$A15&amp;"0"&amp;$B15,$A15&amp;$B15),realtime_data!$A$309:$E$404,5,FALSE)</f>
        <v>NaN</v>
      </c>
      <c r="J15" s="162" t="s">
        <v>132</v>
      </c>
      <c r="K15" s="143"/>
    </row>
    <row r="16" spans="1:12" x14ac:dyDescent="0.2">
      <c r="A16" s="143" t="s">
        <v>104</v>
      </c>
      <c r="B16" s="143">
        <v>3</v>
      </c>
      <c r="C16" s="143"/>
      <c r="D16" s="143" t="str">
        <f>VLOOKUP(A16,'working sheet '!$A$48:$M$56,B16+1,FALSE)</f>
        <v>NA-SEA-038-08-58</v>
      </c>
      <c r="E16" s="143"/>
      <c r="F16" s="144">
        <f>VLOOKUP(IF($B16&lt;10,$A16&amp;"0"&amp;$B16,$A16&amp;$B16),realtime_data!$A$21:$E$116,5,FALSE)</f>
        <v>31.129721532697999</v>
      </c>
      <c r="G16" s="144" t="str">
        <f>VLOOKUP(IF($B16&lt;10,$A16&amp;"0"&amp;$B16,$A16&amp;$B16),realtime_data!$A$213:$E$308,5,FALSE)</f>
        <v>NaN</v>
      </c>
      <c r="H16" s="144" t="str">
        <f>VLOOKUP(IF($B16&lt;10,$A16&amp;"0"&amp;$B16,$A16&amp;$B16),realtime_data!$A$117:$E$212,5,FALSE)</f>
        <v>NaN</v>
      </c>
      <c r="I16" s="144" t="str">
        <f>VLOOKUP(IF($B16&lt;10,$A16&amp;"0"&amp;$B16,$A16&amp;$B16),realtime_data!$A$309:$E$404,5,FALSE)</f>
        <v>NaN</v>
      </c>
      <c r="J16" s="162" t="s">
        <v>132</v>
      </c>
      <c r="K16" s="143"/>
    </row>
    <row r="17" spans="1:11" x14ac:dyDescent="0.2">
      <c r="A17" s="143" t="s">
        <v>104</v>
      </c>
      <c r="B17" s="143">
        <v>4</v>
      </c>
      <c r="C17" s="143"/>
      <c r="D17" s="143" t="str">
        <f>VLOOKUP(A17,'working sheet '!$A$48:$M$56,B17+1,FALSE)</f>
        <v>NA-SEA-038-09-66</v>
      </c>
      <c r="E17" s="143"/>
      <c r="F17" s="144">
        <f>VLOOKUP(IF($B17&lt;10,$A17&amp;"0"&amp;$B17,$A17&amp;$B17),realtime_data!$A$21:$E$116,5,FALSE)</f>
        <v>32.295186132528798</v>
      </c>
      <c r="G17" s="144" t="str">
        <f>VLOOKUP(IF($B17&lt;10,$A17&amp;"0"&amp;$B17,$A17&amp;$B17),realtime_data!$A$213:$E$308,5,FALSE)</f>
        <v>NaN</v>
      </c>
      <c r="H17" s="144" t="str">
        <f>VLOOKUP(IF($B17&lt;10,$A17&amp;"0"&amp;$B17,$A17&amp;$B17),realtime_data!$A$117:$E$212,5,FALSE)</f>
        <v>NaN</v>
      </c>
      <c r="I17" s="144" t="str">
        <f>VLOOKUP(IF($B17&lt;10,$A17&amp;"0"&amp;$B17,$A17&amp;$B17),realtime_data!$A$309:$E$404,5,FALSE)</f>
        <v>NaN</v>
      </c>
      <c r="J17" s="162" t="s">
        <v>132</v>
      </c>
      <c r="K17" s="143"/>
    </row>
    <row r="18" spans="1:11" x14ac:dyDescent="0.2">
      <c r="A18" s="143" t="s">
        <v>104</v>
      </c>
      <c r="B18" s="143">
        <v>5</v>
      </c>
      <c r="C18" s="143"/>
      <c r="D18" s="143" t="str">
        <f>VLOOKUP(A18,'working sheet '!$A$48:$M$56,B18+1,FALSE)</f>
        <v>NA-SEA-038-10-74</v>
      </c>
      <c r="E18" s="143"/>
      <c r="F18" s="144">
        <f>VLOOKUP(IF($B18&lt;10,$A18&amp;"0"&amp;$B18,$A18&amp;$B18),realtime_data!$A$21:$E$116,5,FALSE)</f>
        <v>31.479997788609101</v>
      </c>
      <c r="G18" s="144" t="str">
        <f>VLOOKUP(IF($B18&lt;10,$A18&amp;"0"&amp;$B18,$A18&amp;$B18),realtime_data!$A$213:$E$308,5,FALSE)</f>
        <v>NaN</v>
      </c>
      <c r="H18" s="144" t="str">
        <f>VLOOKUP(IF($B18&lt;10,$A18&amp;"0"&amp;$B18,$A18&amp;$B18),realtime_data!$A$117:$E$212,5,FALSE)</f>
        <v>NaN</v>
      </c>
      <c r="I18" s="144" t="str">
        <f>VLOOKUP(IF($B18&lt;10,$A18&amp;"0"&amp;$B18,$A18&amp;$B18),realtime_data!$A$309:$E$404,5,FALSE)</f>
        <v>NaN</v>
      </c>
      <c r="J18" s="162" t="s">
        <v>132</v>
      </c>
      <c r="K18" s="143"/>
    </row>
    <row r="19" spans="1:11" x14ac:dyDescent="0.2">
      <c r="A19" s="143" t="s">
        <v>104</v>
      </c>
      <c r="B19" s="143">
        <v>6</v>
      </c>
      <c r="C19" s="143"/>
      <c r="D19" s="143" t="str">
        <f>VLOOKUP(A19,'working sheet '!$A$48:$M$56,B19+1,FALSE)</f>
        <v>NA-SEA-038-11-82</v>
      </c>
      <c r="E19" s="143"/>
      <c r="F19" s="144">
        <f>VLOOKUP(IF($B19&lt;10,$A19&amp;"0"&amp;$B19,$A19&amp;$B19),realtime_data!$A$21:$E$116,5,FALSE)</f>
        <v>33.6627465154872</v>
      </c>
      <c r="G19" s="144" t="str">
        <f>VLOOKUP(IF($B19&lt;10,$A19&amp;"0"&amp;$B19,$A19&amp;$B19),realtime_data!$A$213:$E$308,5,FALSE)</f>
        <v>NaN</v>
      </c>
      <c r="H19" s="144" t="str">
        <f>VLOOKUP(IF($B19&lt;10,$A19&amp;"0"&amp;$B19,$A19&amp;$B19),realtime_data!$A$117:$E$212,5,FALSE)</f>
        <v>NaN</v>
      </c>
      <c r="I19" s="144" t="str">
        <f>VLOOKUP(IF($B19&lt;10,$A19&amp;"0"&amp;$B19,$A19&amp;$B19),realtime_data!$A$309:$E$404,5,FALSE)</f>
        <v>NaN</v>
      </c>
      <c r="J19" s="162" t="s">
        <v>132</v>
      </c>
      <c r="K19" s="143"/>
    </row>
    <row r="20" spans="1:11" x14ac:dyDescent="0.2">
      <c r="A20" s="143" t="s">
        <v>104</v>
      </c>
      <c r="B20" s="143">
        <v>7</v>
      </c>
      <c r="C20" s="143"/>
      <c r="D20" s="143" t="str">
        <f>VLOOKUP(A20,'working sheet '!$A$48:$M$56,B20+1,FALSE)</f>
        <v>NA-SEA-038-12-90</v>
      </c>
      <c r="E20" s="143"/>
      <c r="F20" s="144">
        <f>VLOOKUP(IF($B20&lt;10,$A20&amp;"0"&amp;$B20,$A20&amp;$B20),realtime_data!$A$21:$E$116,5,FALSE)</f>
        <v>32.418049953882999</v>
      </c>
      <c r="G20" s="144" t="str">
        <f>VLOOKUP(IF($B20&lt;10,$A20&amp;"0"&amp;$B20,$A20&amp;$B20),realtime_data!$A$213:$E$308,5,FALSE)</f>
        <v>NaN</v>
      </c>
      <c r="H20" s="144" t="str">
        <f>VLOOKUP(IF($B20&lt;10,$A20&amp;"0"&amp;$B20,$A20&amp;$B20),realtime_data!$A$117:$E$212,5,FALSE)</f>
        <v>NaN</v>
      </c>
      <c r="I20" s="144" t="str">
        <f>VLOOKUP(IF($B20&lt;10,$A20&amp;"0"&amp;$B20,$A20&amp;$B20),realtime_data!$A$309:$E$404,5,FALSE)</f>
        <v>NaN</v>
      </c>
      <c r="J20" s="162" t="s">
        <v>132</v>
      </c>
      <c r="K20" s="143"/>
    </row>
    <row r="21" spans="1:11" x14ac:dyDescent="0.2">
      <c r="A21" s="143" t="s">
        <v>104</v>
      </c>
      <c r="B21" s="143">
        <v>8</v>
      </c>
      <c r="C21" s="143"/>
      <c r="D21" s="143" t="str">
        <f>VLOOKUP(A21,'working sheet '!$A$48:$M$56,B21+1,FALSE)</f>
        <v>NA-SEA-039-01-02</v>
      </c>
      <c r="E21" s="143"/>
      <c r="F21" s="144">
        <f>VLOOKUP(IF($B21&lt;10,$A21&amp;"0"&amp;$B21,$A21&amp;$B21),realtime_data!$A$21:$E$116,5,FALSE)</f>
        <v>31.297308377941299</v>
      </c>
      <c r="G21" s="144" t="str">
        <f>VLOOKUP(IF($B21&lt;10,$A21&amp;"0"&amp;$B21,$A21&amp;$B21),realtime_data!$A$213:$E$308,5,FALSE)</f>
        <v>NaN</v>
      </c>
      <c r="H21" s="144" t="str">
        <f>VLOOKUP(IF($B21&lt;10,$A21&amp;"0"&amp;$B21,$A21&amp;$B21),realtime_data!$A$117:$E$212,5,FALSE)</f>
        <v>NaN</v>
      </c>
      <c r="I21" s="144" t="str">
        <f>VLOOKUP(IF($B21&lt;10,$A21&amp;"0"&amp;$B21,$A21&amp;$B21),realtime_data!$A$309:$E$404,5,FALSE)</f>
        <v>NaN</v>
      </c>
      <c r="J21" s="162" t="s">
        <v>132</v>
      </c>
      <c r="K21" s="143"/>
    </row>
    <row r="22" spans="1:11" x14ac:dyDescent="0.2">
      <c r="A22" s="143" t="s">
        <v>104</v>
      </c>
      <c r="B22" s="143">
        <v>9</v>
      </c>
      <c r="C22" s="143"/>
      <c r="D22" s="143" t="str">
        <f>VLOOKUP(A22,'working sheet '!$A$48:$M$56,B22+1,FALSE)</f>
        <v>NA-SEA-039-02-10</v>
      </c>
      <c r="E22" s="143"/>
      <c r="F22" s="144">
        <f>VLOOKUP(IF($B22&lt;10,$A22&amp;"0"&amp;$B22,$A22&amp;$B22),realtime_data!$A$21:$E$116,5,FALSE)</f>
        <v>31.732568078310699</v>
      </c>
      <c r="G22" s="144" t="str">
        <f>VLOOKUP(IF($B22&lt;10,$A22&amp;"0"&amp;$B22,$A22&amp;$B22),realtime_data!$A$213:$E$308,5,FALSE)</f>
        <v>NaN</v>
      </c>
      <c r="H22" s="144" t="str">
        <f>VLOOKUP(IF($B22&lt;10,$A22&amp;"0"&amp;$B22,$A22&amp;$B22),realtime_data!$A$117:$E$212,5,FALSE)</f>
        <v>NaN</v>
      </c>
      <c r="I22" s="144" t="str">
        <f>VLOOKUP(IF($B22&lt;10,$A22&amp;"0"&amp;$B22,$A22&amp;$B22),realtime_data!$A$309:$E$404,5,FALSE)</f>
        <v>NaN</v>
      </c>
      <c r="J22" s="162" t="s">
        <v>132</v>
      </c>
      <c r="K22" s="143"/>
    </row>
    <row r="23" spans="1:11" x14ac:dyDescent="0.2">
      <c r="A23" s="143" t="s">
        <v>104</v>
      </c>
      <c r="B23" s="143">
        <v>10</v>
      </c>
      <c r="C23" s="143"/>
      <c r="D23" s="143" t="str">
        <f>VLOOKUP(A23,'working sheet '!$A$48:$M$56,B23+1,FALSE)</f>
        <v>NA-SEA-039-03-18</v>
      </c>
      <c r="E23" s="143"/>
      <c r="F23" s="144">
        <f>VLOOKUP(IF($B23&lt;10,$A23&amp;"0"&amp;$B23,$A23&amp;$B23),realtime_data!$A$21:$E$116,5,FALSE)</f>
        <v>35.740899406016801</v>
      </c>
      <c r="G23" s="144" t="str">
        <f>VLOOKUP(IF($B23&lt;10,$A23&amp;"0"&amp;$B23,$A23&amp;$B23),realtime_data!$A$213:$E$308,5,FALSE)</f>
        <v>NaN</v>
      </c>
      <c r="H23" s="144" t="str">
        <f>VLOOKUP(IF($B23&lt;10,$A23&amp;"0"&amp;$B23,$A23&amp;$B23),realtime_data!$A$117:$E$212,5,FALSE)</f>
        <v>NaN</v>
      </c>
      <c r="I23" s="144" t="str">
        <f>VLOOKUP(IF($B23&lt;10,$A23&amp;"0"&amp;$B23,$A23&amp;$B23),realtime_data!$A$309:$E$404,5,FALSE)</f>
        <v>NaN</v>
      </c>
      <c r="J23" s="162" t="s">
        <v>132</v>
      </c>
      <c r="K23" s="143"/>
    </row>
    <row r="24" spans="1:11" x14ac:dyDescent="0.2">
      <c r="A24" s="143" t="s">
        <v>104</v>
      </c>
      <c r="B24" s="143">
        <v>11</v>
      </c>
      <c r="C24" s="143"/>
      <c r="D24" s="143" t="str">
        <f>VLOOKUP(A24,'working sheet '!$A$48:$M$56,B24+1,FALSE)</f>
        <v>Zk_4</v>
      </c>
      <c r="E24" s="143"/>
      <c r="F24" s="144">
        <f>VLOOKUP(IF($B24&lt;10,$A24&amp;"0"&amp;$B24,$A24&amp;$B24),realtime_data!$A$21:$E$116,5,FALSE)</f>
        <v>32.829611816988702</v>
      </c>
      <c r="G24" s="144">
        <f>VLOOKUP(IF($B24&lt;10,$A24&amp;"0"&amp;$B24,$A24&amp;$B24),realtime_data!$A$213:$E$308,5,FALSE)</f>
        <v>22.909165792051301</v>
      </c>
      <c r="H24" s="144" t="str">
        <f>VLOOKUP(IF($B24&lt;10,$A24&amp;"0"&amp;$B24,$A24&amp;$B24),realtime_data!$A$117:$E$212,5,FALSE)</f>
        <v>NaN</v>
      </c>
      <c r="I24" s="144" t="str">
        <f>VLOOKUP(IF($B24&lt;10,$A24&amp;"0"&amp;$B24,$A24&amp;$B24),realtime_data!$A$309:$E$404,5,FALSE)</f>
        <v>NaN</v>
      </c>
      <c r="J24" s="162" t="s">
        <v>379</v>
      </c>
      <c r="K24" s="143"/>
    </row>
    <row r="25" spans="1:11" x14ac:dyDescent="0.2">
      <c r="A25" s="143" t="s">
        <v>104</v>
      </c>
      <c r="B25" s="143">
        <v>12</v>
      </c>
      <c r="C25" s="143"/>
      <c r="D25" s="143" t="str">
        <f>VLOOKUP(A25,'working sheet '!$A$48:$M$56,B25+1,FALSE)</f>
        <v>Ck1_4</v>
      </c>
      <c r="E25" s="143"/>
      <c r="F25" s="144">
        <f>VLOOKUP(IF($B25&lt;10,$A25&amp;"0"&amp;$B25,$A25&amp;$B25),realtime_data!$A$21:$E$116,5,FALSE)</f>
        <v>34.721209361329798</v>
      </c>
      <c r="G25" s="144" t="str">
        <f>VLOOKUP(IF($B25&lt;10,$A25&amp;"0"&amp;$B25,$A25&amp;$B25),realtime_data!$A$213:$E$308,5,FALSE)</f>
        <v>NaN</v>
      </c>
      <c r="H25" s="144">
        <f>VLOOKUP(IF($B25&lt;10,$A25&amp;"0"&amp;$B25,$A25&amp;$B25),realtime_data!$A$117:$E$212,5,FALSE)</f>
        <v>21.961153626708601</v>
      </c>
      <c r="I25" s="144" t="str">
        <f>VLOOKUP(IF($B25&lt;10,$A25&amp;"0"&amp;$B25,$A25&amp;$B25),realtime_data!$A$309:$E$404,5,FALSE)</f>
        <v>NaN</v>
      </c>
      <c r="J25" s="162" t="s">
        <v>380</v>
      </c>
      <c r="K25" s="143"/>
    </row>
    <row r="26" spans="1:11" x14ac:dyDescent="0.2">
      <c r="A26" s="143" t="s">
        <v>105</v>
      </c>
      <c r="B26" s="143">
        <v>1</v>
      </c>
      <c r="C26" s="143"/>
      <c r="D26" s="143" t="str">
        <f>VLOOKUP(A26,'working sheet '!$A$48:$M$56,B26+1,FALSE)</f>
        <v>NA-SEA-038-06-43</v>
      </c>
      <c r="E26" s="143"/>
      <c r="F26" s="144">
        <f>VLOOKUP(IF($B26&lt;10,$A26&amp;"0"&amp;$B26,$A26&amp;$B26),realtime_data!$A$21:$E$116,5,FALSE)</f>
        <v>31.6945435254435</v>
      </c>
      <c r="G26" s="144" t="str">
        <f>VLOOKUP(IF($B26&lt;10,$A26&amp;"0"&amp;$B26,$A26&amp;$B26),realtime_data!$A$213:$E$308,5,FALSE)</f>
        <v>NaN</v>
      </c>
      <c r="H26" s="144" t="str">
        <f>VLOOKUP(IF($B26&lt;10,$A26&amp;"0"&amp;$B26,$A26&amp;$B26),realtime_data!$A$117:$E$212,5,FALSE)</f>
        <v>NaN</v>
      </c>
      <c r="I26" s="144" t="str">
        <f>VLOOKUP(IF($B26&lt;10,$A26&amp;"0"&amp;$B26,$A26&amp;$B26),realtime_data!$A$309:$E$404,5,FALSE)</f>
        <v>NaN</v>
      </c>
      <c r="J26" s="162" t="s">
        <v>132</v>
      </c>
      <c r="K26" s="143"/>
    </row>
    <row r="27" spans="1:11" x14ac:dyDescent="0.2">
      <c r="A27" s="143" t="s">
        <v>105</v>
      </c>
      <c r="B27" s="143">
        <v>2</v>
      </c>
      <c r="C27" s="143"/>
      <c r="D27" s="143" t="str">
        <f>VLOOKUP(A27,'working sheet '!$A$48:$M$56,B27+1,FALSE)</f>
        <v>NA-SEA-038-07-51</v>
      </c>
      <c r="E27" s="143"/>
      <c r="F27" s="144">
        <f>VLOOKUP(IF($B27&lt;10,$A27&amp;"0"&amp;$B27,$A27&amp;$B27),realtime_data!$A$21:$E$116,5,FALSE)</f>
        <v>30.6862772297752</v>
      </c>
      <c r="G27" s="144" t="str">
        <f>VLOOKUP(IF($B27&lt;10,$A27&amp;"0"&amp;$B27,$A27&amp;$B27),realtime_data!$A$213:$E$308,5,FALSE)</f>
        <v>NaN</v>
      </c>
      <c r="H27" s="144" t="str">
        <f>VLOOKUP(IF($B27&lt;10,$A27&amp;"0"&amp;$B27,$A27&amp;$B27),realtime_data!$A$117:$E$212,5,FALSE)</f>
        <v>NaN</v>
      </c>
      <c r="I27" s="144" t="str">
        <f>VLOOKUP(IF($B27&lt;10,$A27&amp;"0"&amp;$B27,$A27&amp;$B27),realtime_data!$A$309:$E$404,5,FALSE)</f>
        <v>NaN</v>
      </c>
      <c r="J27" s="162" t="s">
        <v>132</v>
      </c>
      <c r="K27" s="143"/>
    </row>
    <row r="28" spans="1:11" x14ac:dyDescent="0.2">
      <c r="A28" s="143" t="s">
        <v>105</v>
      </c>
      <c r="B28" s="143">
        <v>3</v>
      </c>
      <c r="C28" s="143"/>
      <c r="D28" s="143" t="str">
        <f>VLOOKUP(A28,'working sheet '!$A$48:$M$56,B28+1,FALSE)</f>
        <v>NA-SEA-038-08-59</v>
      </c>
      <c r="E28" s="143"/>
      <c r="F28" s="144">
        <f>VLOOKUP(IF($B28&lt;10,$A28&amp;"0"&amp;$B28,$A28&amp;$B28),realtime_data!$A$21:$E$116,5,FALSE)</f>
        <v>32.579633254861697</v>
      </c>
      <c r="G28" s="144" t="str">
        <f>VLOOKUP(IF($B28&lt;10,$A28&amp;"0"&amp;$B28,$A28&amp;$B28),realtime_data!$A$213:$E$308,5,FALSE)</f>
        <v>NaN</v>
      </c>
      <c r="H28" s="144" t="str">
        <f>VLOOKUP(IF($B28&lt;10,$A28&amp;"0"&amp;$B28,$A28&amp;$B28),realtime_data!$A$117:$E$212,5,FALSE)</f>
        <v>NaN</v>
      </c>
      <c r="I28" s="144" t="str">
        <f>VLOOKUP(IF($B28&lt;10,$A28&amp;"0"&amp;$B28,$A28&amp;$B28),realtime_data!$A$309:$E$404,5,FALSE)</f>
        <v>NaN</v>
      </c>
      <c r="J28" s="162" t="s">
        <v>132</v>
      </c>
      <c r="K28" s="143"/>
    </row>
    <row r="29" spans="1:11" x14ac:dyDescent="0.2">
      <c r="A29" s="143" t="s">
        <v>105</v>
      </c>
      <c r="B29" s="143">
        <v>4</v>
      </c>
      <c r="C29" s="143"/>
      <c r="D29" s="143" t="str">
        <f>VLOOKUP(A29,'working sheet '!$A$48:$M$56,B29+1,FALSE)</f>
        <v>NA-SEA-038-09-67</v>
      </c>
      <c r="E29" s="143"/>
      <c r="F29" s="144">
        <f>VLOOKUP(IF($B29&lt;10,$A29&amp;"0"&amp;$B29,$A29&amp;$B29),realtime_data!$A$21:$E$116,5,FALSE)</f>
        <v>31.216033326451399</v>
      </c>
      <c r="G29" s="144" t="str">
        <f>VLOOKUP(IF($B29&lt;10,$A29&amp;"0"&amp;$B29,$A29&amp;$B29),realtime_data!$A$213:$E$308,5,FALSE)</f>
        <v>NaN</v>
      </c>
      <c r="H29" s="144" t="str">
        <f>VLOOKUP(IF($B29&lt;10,$A29&amp;"0"&amp;$B29,$A29&amp;$B29),realtime_data!$A$117:$E$212,5,FALSE)</f>
        <v>NaN</v>
      </c>
      <c r="I29" s="144" t="str">
        <f>VLOOKUP(IF($B29&lt;10,$A29&amp;"0"&amp;$B29,$A29&amp;$B29),realtime_data!$A$309:$E$404,5,FALSE)</f>
        <v>NaN</v>
      </c>
      <c r="J29" s="162" t="s">
        <v>132</v>
      </c>
      <c r="K29" s="143"/>
    </row>
    <row r="30" spans="1:11" x14ac:dyDescent="0.2">
      <c r="A30" s="143" t="s">
        <v>105</v>
      </c>
      <c r="B30" s="143">
        <v>5</v>
      </c>
      <c r="C30" s="143"/>
      <c r="D30" s="143" t="str">
        <f>VLOOKUP(A30,'working sheet '!$A$48:$M$56,B30+1,FALSE)</f>
        <v>NA-SEA-038-10-75</v>
      </c>
      <c r="E30" s="143"/>
      <c r="F30" s="144">
        <f>VLOOKUP(IF($B30&lt;10,$A30&amp;"0"&amp;$B30,$A30&amp;$B30),realtime_data!$A$21:$E$116,5,FALSE)</f>
        <v>32.552680915547597</v>
      </c>
      <c r="G30" s="144" t="str">
        <f>VLOOKUP(IF($B30&lt;10,$A30&amp;"0"&amp;$B30,$A30&amp;$B30),realtime_data!$A$213:$E$308,5,FALSE)</f>
        <v>NaN</v>
      </c>
      <c r="H30" s="144" t="str">
        <f>VLOOKUP(IF($B30&lt;10,$A30&amp;"0"&amp;$B30,$A30&amp;$B30),realtime_data!$A$117:$E$212,5,FALSE)</f>
        <v>NaN</v>
      </c>
      <c r="I30" s="144" t="str">
        <f>VLOOKUP(IF($B30&lt;10,$A30&amp;"0"&amp;$B30,$A30&amp;$B30),realtime_data!$A$309:$E$404,5,FALSE)</f>
        <v>NaN</v>
      </c>
      <c r="J30" s="162" t="s">
        <v>132</v>
      </c>
      <c r="K30" s="143"/>
    </row>
    <row r="31" spans="1:11" x14ac:dyDescent="0.2">
      <c r="A31" s="143" t="s">
        <v>105</v>
      </c>
      <c r="B31" s="143">
        <v>6</v>
      </c>
      <c r="C31" s="143"/>
      <c r="D31" s="143" t="str">
        <f>VLOOKUP(A31,'working sheet '!$A$48:$M$56,B31+1,FALSE)</f>
        <v>NA-SEA-038-11-83</v>
      </c>
      <c r="E31" s="143"/>
      <c r="F31" s="144">
        <f>VLOOKUP(IF($B31&lt;10,$A31&amp;"0"&amp;$B31,$A31&amp;$B31),realtime_data!$A$21:$E$116,5,FALSE)</f>
        <v>29.475156763473802</v>
      </c>
      <c r="G31" s="144" t="str">
        <f>VLOOKUP(IF($B31&lt;10,$A31&amp;"0"&amp;$B31,$A31&amp;$B31),realtime_data!$A$213:$E$308,5,FALSE)</f>
        <v>NaN</v>
      </c>
      <c r="H31" s="144" t="str">
        <f>VLOOKUP(IF($B31&lt;10,$A31&amp;"0"&amp;$B31,$A31&amp;$B31),realtime_data!$A$117:$E$212,5,FALSE)</f>
        <v>NaN</v>
      </c>
      <c r="I31" s="144" t="str">
        <f>VLOOKUP(IF($B31&lt;10,$A31&amp;"0"&amp;$B31,$A31&amp;$B31),realtime_data!$A$309:$E$404,5,FALSE)</f>
        <v>NaN</v>
      </c>
      <c r="J31" s="162" t="s">
        <v>132</v>
      </c>
      <c r="K31" s="143"/>
    </row>
    <row r="32" spans="1:11" x14ac:dyDescent="0.2">
      <c r="A32" s="143" t="s">
        <v>105</v>
      </c>
      <c r="B32" s="143">
        <v>7</v>
      </c>
      <c r="C32" s="143"/>
      <c r="D32" s="143" t="str">
        <f>VLOOKUP(A32,'working sheet '!$A$48:$M$56,B32+1,FALSE)</f>
        <v>NA-SEA-038-12-91</v>
      </c>
      <c r="E32" s="143"/>
      <c r="F32" s="144">
        <f>VLOOKUP(IF($B32&lt;10,$A32&amp;"0"&amp;$B32,$A32&amp;$B32),realtime_data!$A$21:$E$116,5,FALSE)</f>
        <v>30.689073867000499</v>
      </c>
      <c r="G32" s="144" t="str">
        <f>VLOOKUP(IF($B32&lt;10,$A32&amp;"0"&amp;$B32,$A32&amp;$B32),realtime_data!$A$213:$E$308,5,FALSE)</f>
        <v>NaN</v>
      </c>
      <c r="H32" s="144" t="str">
        <f>VLOOKUP(IF($B32&lt;10,$A32&amp;"0"&amp;$B32,$A32&amp;$B32),realtime_data!$A$117:$E$212,5,FALSE)</f>
        <v>NaN</v>
      </c>
      <c r="I32" s="144" t="str">
        <f>VLOOKUP(IF($B32&lt;10,$A32&amp;"0"&amp;$B32,$A32&amp;$B32),realtime_data!$A$309:$E$404,5,FALSE)</f>
        <v>NaN</v>
      </c>
      <c r="J32" s="162" t="s">
        <v>132</v>
      </c>
      <c r="K32" s="143"/>
    </row>
    <row r="33" spans="1:11" x14ac:dyDescent="0.2">
      <c r="A33" s="143" t="s">
        <v>105</v>
      </c>
      <c r="B33" s="143">
        <v>8</v>
      </c>
      <c r="C33" s="143"/>
      <c r="D33" s="143" t="str">
        <f>VLOOKUP(A33,'working sheet '!$A$48:$M$56,B33+1,FALSE)</f>
        <v>NA-SEA-039-01-03</v>
      </c>
      <c r="E33" s="143"/>
      <c r="F33" s="144">
        <f>VLOOKUP(IF($B33&lt;10,$A33&amp;"0"&amp;$B33,$A33&amp;$B33),realtime_data!$A$21:$E$116,5,FALSE)</f>
        <v>30.464909293135499</v>
      </c>
      <c r="G33" s="144" t="str">
        <f>VLOOKUP(IF($B33&lt;10,$A33&amp;"0"&amp;$B33,$A33&amp;$B33),realtime_data!$A$213:$E$308,5,FALSE)</f>
        <v>NaN</v>
      </c>
      <c r="H33" s="144" t="str">
        <f>VLOOKUP(IF($B33&lt;10,$A33&amp;"0"&amp;$B33,$A33&amp;$B33),realtime_data!$A$117:$E$212,5,FALSE)</f>
        <v>NaN</v>
      </c>
      <c r="I33" s="144" t="str">
        <f>VLOOKUP(IF($B33&lt;10,$A33&amp;"0"&amp;$B33,$A33&amp;$B33),realtime_data!$A$309:$E$404,5,FALSE)</f>
        <v>NaN</v>
      </c>
      <c r="J33" s="162" t="s">
        <v>132</v>
      </c>
      <c r="K33" s="143"/>
    </row>
    <row r="34" spans="1:11" x14ac:dyDescent="0.2">
      <c r="A34" s="143" t="s">
        <v>105</v>
      </c>
      <c r="B34" s="143">
        <v>9</v>
      </c>
      <c r="C34" s="143"/>
      <c r="D34" s="143" t="str">
        <f>VLOOKUP(A34,'working sheet '!$A$48:$M$56,B34+1,FALSE)</f>
        <v>NA-SEA-039-02-11</v>
      </c>
      <c r="E34" s="143"/>
      <c r="F34" s="144">
        <f>VLOOKUP(IF($B34&lt;10,$A34&amp;"0"&amp;$B34,$A34&amp;$B34),realtime_data!$A$21:$E$116,5,FALSE)</f>
        <v>35.297725579462202</v>
      </c>
      <c r="G34" s="144" t="str">
        <f>VLOOKUP(IF($B34&lt;10,$A34&amp;"0"&amp;$B34,$A34&amp;$B34),realtime_data!$A$213:$E$308,5,FALSE)</f>
        <v>NaN</v>
      </c>
      <c r="H34" s="144" t="str">
        <f>VLOOKUP(IF($B34&lt;10,$A34&amp;"0"&amp;$B34,$A34&amp;$B34),realtime_data!$A$117:$E$212,5,FALSE)</f>
        <v>NaN</v>
      </c>
      <c r="I34" s="144" t="str">
        <f>VLOOKUP(IF($B34&lt;10,$A34&amp;"0"&amp;$B34,$A34&amp;$B34),realtime_data!$A$309:$E$404,5,FALSE)</f>
        <v>NaN</v>
      </c>
      <c r="J34" s="162" t="s">
        <v>132</v>
      </c>
      <c r="K34" s="143"/>
    </row>
    <row r="35" spans="1:11" x14ac:dyDescent="0.2">
      <c r="A35" s="143" t="s">
        <v>105</v>
      </c>
      <c r="B35" s="143">
        <v>10</v>
      </c>
      <c r="C35" s="143"/>
      <c r="D35" s="143" t="str">
        <f>VLOOKUP(A35,'working sheet '!$A$48:$M$56,B35+1,FALSE)</f>
        <v>NA-SEA-039-03-19</v>
      </c>
      <c r="E35" s="143"/>
      <c r="F35" s="144">
        <f>VLOOKUP(IF($B35&lt;10,$A35&amp;"0"&amp;$B35,$A35&amp;$B35),realtime_data!$A$21:$E$116,5,FALSE)</f>
        <v>30.8551458913796</v>
      </c>
      <c r="G35" s="144" t="str">
        <f>VLOOKUP(IF($B35&lt;10,$A35&amp;"0"&amp;$B35,$A35&amp;$B35),realtime_data!$A$213:$E$308,5,FALSE)</f>
        <v>NaN</v>
      </c>
      <c r="H35" s="144" t="str">
        <f>VLOOKUP(IF($B35&lt;10,$A35&amp;"0"&amp;$B35,$A35&amp;$B35),realtime_data!$A$117:$E$212,5,FALSE)</f>
        <v>NaN</v>
      </c>
      <c r="I35" s="144" t="str">
        <f>VLOOKUP(IF($B35&lt;10,$A35&amp;"0"&amp;$B35,$A35&amp;$B35),realtime_data!$A$309:$E$404,5,FALSE)</f>
        <v>NaN</v>
      </c>
      <c r="J35" s="162" t="s">
        <v>132</v>
      </c>
      <c r="K35" s="143"/>
    </row>
    <row r="36" spans="1:11" x14ac:dyDescent="0.2">
      <c r="A36" s="143" t="s">
        <v>105</v>
      </c>
      <c r="B36" s="143">
        <v>11</v>
      </c>
      <c r="C36" s="143"/>
      <c r="D36" s="143" t="str">
        <f>VLOOKUP(A36,'working sheet '!$A$48:$M$56,B36+1,FALSE)</f>
        <v>Zk_3</v>
      </c>
      <c r="E36" s="143"/>
      <c r="F36" s="144">
        <f>VLOOKUP(IF($B36&lt;10,$A36&amp;"0"&amp;$B36,$A36&amp;$B36),realtime_data!$A$21:$E$116,5,FALSE)</f>
        <v>32.545266675432799</v>
      </c>
      <c r="G36" s="144">
        <f>VLOOKUP(IF($B36&lt;10,$A36&amp;"0"&amp;$B36,$A36&amp;$B36),realtime_data!$A$213:$E$308,5,FALSE)</f>
        <v>26.6504222508974</v>
      </c>
      <c r="H36" s="144" t="str">
        <f>VLOOKUP(IF($B36&lt;10,$A36&amp;"0"&amp;$B36,$A36&amp;$B36),realtime_data!$A$117:$E$212,5,FALSE)</f>
        <v>NaN</v>
      </c>
      <c r="I36" s="144" t="str">
        <f>VLOOKUP(IF($B36&lt;10,$A36&amp;"0"&amp;$B36,$A36&amp;$B36),realtime_data!$A$309:$E$404,5,FALSE)</f>
        <v>NaN</v>
      </c>
      <c r="J36" s="162" t="s">
        <v>379</v>
      </c>
      <c r="K36" s="143"/>
    </row>
    <row r="37" spans="1:11" x14ac:dyDescent="0.2">
      <c r="A37" s="143" t="s">
        <v>105</v>
      </c>
      <c r="B37" s="143">
        <v>12</v>
      </c>
      <c r="C37" s="143"/>
      <c r="D37" s="143" t="str">
        <f>VLOOKUP(A37,'working sheet '!$A$48:$M$56,B37+1,FALSE)</f>
        <v>Ck1_3</v>
      </c>
      <c r="E37" s="143"/>
      <c r="F37" s="144">
        <f>VLOOKUP(IF($B37&lt;10,$A37&amp;"0"&amp;$B37,$A37&amp;$B37),realtime_data!$A$21:$E$116,5,FALSE)</f>
        <v>35.298682059680303</v>
      </c>
      <c r="G37" s="144" t="str">
        <f>VLOOKUP(IF($B37&lt;10,$A37&amp;"0"&amp;$B37,$A37&amp;$B37),realtime_data!$A$213:$E$308,5,FALSE)</f>
        <v>NaN</v>
      </c>
      <c r="H37" s="144">
        <f>VLOOKUP(IF($B37&lt;10,$A37&amp;"0"&amp;$B37,$A37&amp;$B37),realtime_data!$A$117:$E$212,5,FALSE)</f>
        <v>25.398792818254201</v>
      </c>
      <c r="I37" s="144" t="str">
        <f>VLOOKUP(IF($B37&lt;10,$A37&amp;"0"&amp;$B37,$A37&amp;$B37),realtime_data!$A$309:$E$404,5,FALSE)</f>
        <v>NaN</v>
      </c>
      <c r="J37" s="162" t="s">
        <v>380</v>
      </c>
      <c r="K37" s="143"/>
    </row>
    <row r="38" spans="1:11" x14ac:dyDescent="0.2">
      <c r="A38" s="143" t="s">
        <v>106</v>
      </c>
      <c r="B38" s="143">
        <v>1</v>
      </c>
      <c r="C38" s="143"/>
      <c r="D38" s="143" t="str">
        <f>VLOOKUP(A38,'working sheet '!$A$48:$M$56,B38+1,FALSE)</f>
        <v>NA-SEA-038-06-44</v>
      </c>
      <c r="E38" s="143"/>
      <c r="F38" s="144">
        <f>VLOOKUP(IF($B38&lt;10,$A38&amp;"0"&amp;$B38,$A38&amp;$B38),realtime_data!$A$21:$E$116,5,FALSE)</f>
        <v>33.537520889200302</v>
      </c>
      <c r="G38" s="144" t="str">
        <f>VLOOKUP(IF($B38&lt;10,$A38&amp;"0"&amp;$B38,$A38&amp;$B38),realtime_data!$A$213:$E$308,5,FALSE)</f>
        <v>NaN</v>
      </c>
      <c r="H38" s="144" t="str">
        <f>VLOOKUP(IF($B38&lt;10,$A38&amp;"0"&amp;$B38,$A38&amp;$B38),realtime_data!$A$117:$E$212,5,FALSE)</f>
        <v>NaN</v>
      </c>
      <c r="I38" s="144" t="str">
        <f>VLOOKUP(IF($B38&lt;10,$A38&amp;"0"&amp;$B38,$A38&amp;$B38),realtime_data!$A$309:$E$404,5,FALSE)</f>
        <v>NaN</v>
      </c>
      <c r="J38" s="162" t="s">
        <v>132</v>
      </c>
      <c r="K38" s="143"/>
    </row>
    <row r="39" spans="1:11" x14ac:dyDescent="0.2">
      <c r="A39" s="143" t="s">
        <v>106</v>
      </c>
      <c r="B39" s="143">
        <v>2</v>
      </c>
      <c r="C39" s="143"/>
      <c r="D39" s="143" t="str">
        <f>VLOOKUP(A39,'working sheet '!$A$48:$M$56,B39+1,FALSE)</f>
        <v>NA-SEA-038-07-52</v>
      </c>
      <c r="E39" s="143"/>
      <c r="F39" s="144">
        <f>VLOOKUP(IF($B39&lt;10,$A39&amp;"0"&amp;$B39,$A39&amp;$B39),realtime_data!$A$21:$E$116,5,FALSE)</f>
        <v>33.405711576940099</v>
      </c>
      <c r="G39" s="144" t="str">
        <f>VLOOKUP(IF($B39&lt;10,$A39&amp;"0"&amp;$B39,$A39&amp;$B39),realtime_data!$A$213:$E$308,5,FALSE)</f>
        <v>NaN</v>
      </c>
      <c r="H39" s="144" t="str">
        <f>VLOOKUP(IF($B39&lt;10,$A39&amp;"0"&amp;$B39,$A39&amp;$B39),realtime_data!$A$117:$E$212,5,FALSE)</f>
        <v>NaN</v>
      </c>
      <c r="I39" s="144" t="str">
        <f>VLOOKUP(IF($B39&lt;10,$A39&amp;"0"&amp;$B39,$A39&amp;$B39),realtime_data!$A$309:$E$404,5,FALSE)</f>
        <v>NaN</v>
      </c>
      <c r="J39" s="162" t="s">
        <v>132</v>
      </c>
      <c r="K39" s="143"/>
    </row>
    <row r="40" spans="1:11" x14ac:dyDescent="0.2">
      <c r="A40" s="143" t="s">
        <v>106</v>
      </c>
      <c r="B40" s="143">
        <v>3</v>
      </c>
      <c r="C40" s="143"/>
      <c r="D40" s="143" t="str">
        <f>VLOOKUP(A40,'working sheet '!$A$48:$M$56,B40+1,FALSE)</f>
        <v>NA-SEA-038-08-60</v>
      </c>
      <c r="E40" s="143"/>
      <c r="F40" s="144">
        <f>VLOOKUP(IF($B40&lt;10,$A40&amp;"0"&amp;$B40,$A40&amp;$B40),realtime_data!$A$21:$E$116,5,FALSE)</f>
        <v>32.019267258458797</v>
      </c>
      <c r="G40" s="144" t="str">
        <f>VLOOKUP(IF($B40&lt;10,$A40&amp;"0"&amp;$B40,$A40&amp;$B40),realtime_data!$A$213:$E$308,5,FALSE)</f>
        <v>NaN</v>
      </c>
      <c r="H40" s="144" t="str">
        <f>VLOOKUP(IF($B40&lt;10,$A40&amp;"0"&amp;$B40,$A40&amp;$B40),realtime_data!$A$117:$E$212,5,FALSE)</f>
        <v>NaN</v>
      </c>
      <c r="I40" s="144">
        <f>VLOOKUP(IF($B40&lt;10,$A40&amp;"0"&amp;$B40,$A40&amp;$B40),realtime_data!$A$309:$E$404,5,FALSE)</f>
        <v>44.986420030940401</v>
      </c>
      <c r="J40" s="162" t="s">
        <v>132</v>
      </c>
      <c r="K40" s="162" t="s">
        <v>477</v>
      </c>
    </row>
    <row r="41" spans="1:11" x14ac:dyDescent="0.2">
      <c r="A41" s="143" t="s">
        <v>106</v>
      </c>
      <c r="B41" s="143">
        <v>4</v>
      </c>
      <c r="C41" s="143"/>
      <c r="D41" s="143" t="str">
        <f>VLOOKUP(A41,'working sheet '!$A$48:$M$56,B41+1,FALSE)</f>
        <v>NA-SEA-038-09-68</v>
      </c>
      <c r="E41" s="143"/>
      <c r="F41" s="144">
        <f>VLOOKUP(IF($B41&lt;10,$A41&amp;"0"&amp;$B41,$A41&amp;$B41),realtime_data!$A$21:$E$116,5,FALSE)</f>
        <v>29.207045835191298</v>
      </c>
      <c r="G41" s="144" t="str">
        <f>VLOOKUP(IF($B41&lt;10,$A41&amp;"0"&amp;$B41,$A41&amp;$B41),realtime_data!$A$213:$E$308,5,FALSE)</f>
        <v>NaN</v>
      </c>
      <c r="H41" s="144" t="str">
        <f>VLOOKUP(IF($B41&lt;10,$A41&amp;"0"&amp;$B41,$A41&amp;$B41),realtime_data!$A$117:$E$212,5,FALSE)</f>
        <v>NaN</v>
      </c>
      <c r="I41" s="144" t="str">
        <f>VLOOKUP(IF($B41&lt;10,$A41&amp;"0"&amp;$B41,$A41&amp;$B41),realtime_data!$A$309:$E$404,5,FALSE)</f>
        <v>NaN</v>
      </c>
      <c r="J41" s="162" t="s">
        <v>132</v>
      </c>
      <c r="K41" s="143"/>
    </row>
    <row r="42" spans="1:11" x14ac:dyDescent="0.2">
      <c r="A42" s="143" t="s">
        <v>106</v>
      </c>
      <c r="B42" s="143">
        <v>5</v>
      </c>
      <c r="C42" s="143"/>
      <c r="D42" s="143" t="str">
        <f>VLOOKUP(A42,'working sheet '!$A$48:$M$56,B42+1,FALSE)</f>
        <v>NA-SEA-038-10-76</v>
      </c>
      <c r="E42" s="143"/>
      <c r="F42" s="144">
        <f>VLOOKUP(IF($B42&lt;10,$A42&amp;"0"&amp;$B42,$A42&amp;$B42),realtime_data!$A$21:$E$116,5,FALSE)</f>
        <v>33.747022063779298</v>
      </c>
      <c r="G42" s="144" t="str">
        <f>VLOOKUP(IF($B42&lt;10,$A42&amp;"0"&amp;$B42,$A42&amp;$B42),realtime_data!$A$213:$E$308,5,FALSE)</f>
        <v>NaN</v>
      </c>
      <c r="H42" s="144" t="str">
        <f>VLOOKUP(IF($B42&lt;10,$A42&amp;"0"&amp;$B42,$A42&amp;$B42),realtime_data!$A$117:$E$212,5,FALSE)</f>
        <v>NaN</v>
      </c>
      <c r="I42" s="144" t="str">
        <f>VLOOKUP(IF($B42&lt;10,$A42&amp;"0"&amp;$B42,$A42&amp;$B42),realtime_data!$A$309:$E$404,5,FALSE)</f>
        <v>NaN</v>
      </c>
      <c r="J42" s="162" t="s">
        <v>132</v>
      </c>
      <c r="K42" s="143"/>
    </row>
    <row r="43" spans="1:11" x14ac:dyDescent="0.2">
      <c r="A43" s="143" t="s">
        <v>106</v>
      </c>
      <c r="B43" s="143">
        <v>6</v>
      </c>
      <c r="C43" s="143"/>
      <c r="D43" s="143" t="str">
        <f>VLOOKUP(A43,'working sheet '!$A$48:$M$56,B43+1,FALSE)</f>
        <v>NA-SEA-038-11-84</v>
      </c>
      <c r="E43" s="143"/>
      <c r="F43" s="144">
        <f>VLOOKUP(IF($B43&lt;10,$A43&amp;"0"&amp;$B43,$A43&amp;$B43),realtime_data!$A$21:$E$116,5,FALSE)</f>
        <v>34.458312609153403</v>
      </c>
      <c r="G43" s="144" t="str">
        <f>VLOOKUP(IF($B43&lt;10,$A43&amp;"0"&amp;$B43,$A43&amp;$B43),realtime_data!$A$213:$E$308,5,FALSE)</f>
        <v>NaN</v>
      </c>
      <c r="H43" s="144" t="str">
        <f>VLOOKUP(IF($B43&lt;10,$A43&amp;"0"&amp;$B43,$A43&amp;$B43),realtime_data!$A$117:$E$212,5,FALSE)</f>
        <v>NaN</v>
      </c>
      <c r="I43" s="144" t="str">
        <f>VLOOKUP(IF($B43&lt;10,$A43&amp;"0"&amp;$B43,$A43&amp;$B43),realtime_data!$A$309:$E$404,5,FALSE)</f>
        <v>NaN</v>
      </c>
      <c r="J43" s="162" t="s">
        <v>132</v>
      </c>
      <c r="K43" s="143"/>
    </row>
    <row r="44" spans="1:11" x14ac:dyDescent="0.2">
      <c r="A44" s="143" t="s">
        <v>106</v>
      </c>
      <c r="B44" s="143">
        <v>7</v>
      </c>
      <c r="C44" s="143"/>
      <c r="D44" s="143" t="str">
        <f>VLOOKUP(A44,'working sheet '!$A$48:$M$56,B44+1,FALSE)</f>
        <v>NA-SEA-038-12-92</v>
      </c>
      <c r="E44" s="143"/>
      <c r="F44" s="144">
        <f>VLOOKUP(IF($B44&lt;10,$A44&amp;"0"&amp;$B44,$A44&amp;$B44),realtime_data!$A$21:$E$116,5,FALSE)</f>
        <v>31.176512009510201</v>
      </c>
      <c r="G44" s="144" t="str">
        <f>VLOOKUP(IF($B44&lt;10,$A44&amp;"0"&amp;$B44,$A44&amp;$B44),realtime_data!$A$213:$E$308,5,FALSE)</f>
        <v>NaN</v>
      </c>
      <c r="H44" s="144" t="str">
        <f>VLOOKUP(IF($B44&lt;10,$A44&amp;"0"&amp;$B44,$A44&amp;$B44),realtime_data!$A$117:$E$212,5,FALSE)</f>
        <v>NaN</v>
      </c>
      <c r="I44" s="144" t="str">
        <f>VLOOKUP(IF($B44&lt;10,$A44&amp;"0"&amp;$B44,$A44&amp;$B44),realtime_data!$A$309:$E$404,5,FALSE)</f>
        <v>NaN</v>
      </c>
      <c r="J44" s="162" t="s">
        <v>132</v>
      </c>
      <c r="K44" s="143"/>
    </row>
    <row r="45" spans="1:11" x14ac:dyDescent="0.2">
      <c r="A45" s="143" t="s">
        <v>106</v>
      </c>
      <c r="B45" s="143">
        <v>8</v>
      </c>
      <c r="C45" s="143"/>
      <c r="D45" s="143" t="str">
        <f>VLOOKUP(A45,'working sheet '!$A$48:$M$56,B45+1,FALSE)</f>
        <v>NA-SEA-039-01-04</v>
      </c>
      <c r="E45" s="143"/>
      <c r="F45" s="144">
        <f>VLOOKUP(IF($B45&lt;10,$A45&amp;"0"&amp;$B45,$A45&amp;$B45),realtime_data!$A$21:$E$116,5,FALSE)</f>
        <v>30.709926677076101</v>
      </c>
      <c r="G45" s="144" t="str">
        <f>VLOOKUP(IF($B45&lt;10,$A45&amp;"0"&amp;$B45,$A45&amp;$B45),realtime_data!$A$213:$E$308,5,FALSE)</f>
        <v>NaN</v>
      </c>
      <c r="H45" s="144" t="str">
        <f>VLOOKUP(IF($B45&lt;10,$A45&amp;"0"&amp;$B45,$A45&amp;$B45),realtime_data!$A$117:$E$212,5,FALSE)</f>
        <v>NaN</v>
      </c>
      <c r="I45" s="144" t="str">
        <f>VLOOKUP(IF($B45&lt;10,$A45&amp;"0"&amp;$B45,$A45&amp;$B45),realtime_data!$A$309:$E$404,5,FALSE)</f>
        <v>NaN</v>
      </c>
      <c r="J45" s="162" t="s">
        <v>132</v>
      </c>
      <c r="K45" s="143"/>
    </row>
    <row r="46" spans="1:11" x14ac:dyDescent="0.2">
      <c r="A46" s="143" t="s">
        <v>106</v>
      </c>
      <c r="B46" s="143">
        <v>9</v>
      </c>
      <c r="C46" s="143"/>
      <c r="D46" s="143" t="str">
        <f>VLOOKUP(A46,'working sheet '!$A$48:$M$56,B46+1,FALSE)</f>
        <v>NA-SEA-039-02-12</v>
      </c>
      <c r="E46" s="143"/>
      <c r="F46" s="144">
        <f>VLOOKUP(IF($B46&lt;10,$A46&amp;"0"&amp;$B46,$A46&amp;$B46),realtime_data!$A$21:$E$116,5,FALSE)</f>
        <v>30.548706560452398</v>
      </c>
      <c r="G46" s="144" t="str">
        <f>VLOOKUP(IF($B46&lt;10,$A46&amp;"0"&amp;$B46,$A46&amp;$B46),realtime_data!$A$213:$E$308,5,FALSE)</f>
        <v>NaN</v>
      </c>
      <c r="H46" s="144" t="str">
        <f>VLOOKUP(IF($B46&lt;10,$A46&amp;"0"&amp;$B46,$A46&amp;$B46),realtime_data!$A$117:$E$212,5,FALSE)</f>
        <v>NaN</v>
      </c>
      <c r="I46" s="144" t="str">
        <f>VLOOKUP(IF($B46&lt;10,$A46&amp;"0"&amp;$B46,$A46&amp;$B46),realtime_data!$A$309:$E$404,5,FALSE)</f>
        <v>NaN</v>
      </c>
      <c r="J46" s="162" t="s">
        <v>132</v>
      </c>
      <c r="K46" s="143"/>
    </row>
    <row r="47" spans="1:11" x14ac:dyDescent="0.2">
      <c r="A47" s="143" t="s">
        <v>106</v>
      </c>
      <c r="B47" s="143">
        <v>10</v>
      </c>
      <c r="C47" s="143"/>
      <c r="D47" s="143" t="str">
        <f>VLOOKUP(A47,'working sheet '!$A$48:$M$56,B47+1,FALSE)</f>
        <v>NA-SEA-039-03-20</v>
      </c>
      <c r="E47" s="143"/>
      <c r="F47" s="144">
        <f>VLOOKUP(IF($B47&lt;10,$A47&amp;"0"&amp;$B47,$A47&amp;$B47),realtime_data!$A$21:$E$116,5,FALSE)</f>
        <v>30.570805413816199</v>
      </c>
      <c r="G47" s="144" t="str">
        <f>VLOOKUP(IF($B47&lt;10,$A47&amp;"0"&amp;$B47,$A47&amp;$B47),realtime_data!$A$213:$E$308,5,FALSE)</f>
        <v>NaN</v>
      </c>
      <c r="H47" s="144" t="str">
        <f>VLOOKUP(IF($B47&lt;10,$A47&amp;"0"&amp;$B47,$A47&amp;$B47),realtime_data!$A$117:$E$212,5,FALSE)</f>
        <v>NaN</v>
      </c>
      <c r="I47" s="144" t="str">
        <f>VLOOKUP(IF($B47&lt;10,$A47&amp;"0"&amp;$B47,$A47&amp;$B47),realtime_data!$A$309:$E$404,5,FALSE)</f>
        <v>NaN</v>
      </c>
      <c r="J47" s="162" t="s">
        <v>132</v>
      </c>
      <c r="K47" s="143"/>
    </row>
    <row r="48" spans="1:11" x14ac:dyDescent="0.2">
      <c r="A48" s="143" t="s">
        <v>106</v>
      </c>
      <c r="B48" s="143">
        <v>11</v>
      </c>
      <c r="C48" s="143"/>
      <c r="D48" s="143" t="str">
        <f>VLOOKUP(A48,'working sheet '!$A$48:$M$56,B48+1,FALSE)</f>
        <v>Zk_2</v>
      </c>
      <c r="E48" s="143"/>
      <c r="F48" s="144">
        <f>VLOOKUP(IF($B48&lt;10,$A48&amp;"0"&amp;$B48,$A48&amp;$B48),realtime_data!$A$21:$E$116,5,FALSE)</f>
        <v>31.742520275289898</v>
      </c>
      <c r="G48" s="144">
        <f>VLOOKUP(IF($B48&lt;10,$A48&amp;"0"&amp;$B48,$A48&amp;$B48),realtime_data!$A$213:$E$308,5,FALSE)</f>
        <v>29.8751579594799</v>
      </c>
      <c r="H48" s="144" t="str">
        <f>VLOOKUP(IF($B48&lt;10,$A48&amp;"0"&amp;$B48,$A48&amp;$B48),realtime_data!$A$117:$E$212,5,FALSE)</f>
        <v>NaN</v>
      </c>
      <c r="I48" s="144" t="str">
        <f>VLOOKUP(IF($B48&lt;10,$A48&amp;"0"&amp;$B48,$A48&amp;$B48),realtime_data!$A$309:$E$404,5,FALSE)</f>
        <v>NaN</v>
      </c>
      <c r="J48" s="162" t="s">
        <v>379</v>
      </c>
      <c r="K48" s="162"/>
    </row>
    <row r="49" spans="1:11" x14ac:dyDescent="0.2">
      <c r="A49" s="143" t="s">
        <v>106</v>
      </c>
      <c r="B49" s="143">
        <v>12</v>
      </c>
      <c r="C49" s="143"/>
      <c r="D49" s="143" t="str">
        <f>VLOOKUP(A49,'working sheet '!$A$48:$M$56,B49+1,FALSE)</f>
        <v>Ck1_2</v>
      </c>
      <c r="E49" s="143"/>
      <c r="F49" s="144">
        <f>VLOOKUP(IF($B49&lt;10,$A49&amp;"0"&amp;$B49,$A49&amp;$B49),realtime_data!$A$21:$E$116,5,FALSE)</f>
        <v>34.899026273465097</v>
      </c>
      <c r="G49" s="144" t="str">
        <f>VLOOKUP(IF($B49&lt;10,$A49&amp;"0"&amp;$B49,$A49&amp;$B49),realtime_data!$A$213:$E$308,5,FALSE)</f>
        <v>NaN</v>
      </c>
      <c r="H49" s="144">
        <f>VLOOKUP(IF($B49&lt;10,$A49&amp;"0"&amp;$B49,$A49&amp;$B49),realtime_data!$A$117:$E$212,5,FALSE)</f>
        <v>28.5685070726372</v>
      </c>
      <c r="I49" s="144" t="str">
        <f>VLOOKUP(IF($B49&lt;10,$A49&amp;"0"&amp;$B49,$A49&amp;$B49),realtime_data!$A$309:$E$404,5,FALSE)</f>
        <v>NaN</v>
      </c>
      <c r="J49" s="162" t="s">
        <v>380</v>
      </c>
      <c r="K49" s="162"/>
    </row>
    <row r="50" spans="1:11" x14ac:dyDescent="0.2">
      <c r="A50" s="143" t="s">
        <v>107</v>
      </c>
      <c r="B50" s="143">
        <v>1</v>
      </c>
      <c r="C50" s="143"/>
      <c r="D50" s="143" t="str">
        <f>VLOOKUP(A50,'working sheet '!$A$48:$M$56,B50+1,FALSE)</f>
        <v>NA-SEA-038-06-45</v>
      </c>
      <c r="E50" s="143"/>
      <c r="F50" s="144">
        <f>VLOOKUP(IF($B50&lt;10,$A50&amp;"0"&amp;$B50,$A50&amp;$B50),realtime_data!$A$21:$E$116,5,FALSE)</f>
        <v>30.0343294473562</v>
      </c>
      <c r="G50" s="144" t="str">
        <f>VLOOKUP(IF($B50&lt;10,$A50&amp;"0"&amp;$B50,$A50&amp;$B50),realtime_data!$A$213:$E$308,5,FALSE)</f>
        <v>NaN</v>
      </c>
      <c r="H50" s="144" t="str">
        <f>VLOOKUP(IF($B50&lt;10,$A50&amp;"0"&amp;$B50,$A50&amp;$B50),realtime_data!$A$117:$E$212,5,FALSE)</f>
        <v>NaN</v>
      </c>
      <c r="I50" s="144" t="str">
        <f>VLOOKUP(IF($B50&lt;10,$A50&amp;"0"&amp;$B50,$A50&amp;$B50),realtime_data!$A$309:$E$404,5,FALSE)</f>
        <v>NaN</v>
      </c>
      <c r="J50" s="162" t="s">
        <v>132</v>
      </c>
      <c r="K50" s="143"/>
    </row>
    <row r="51" spans="1:11" x14ac:dyDescent="0.2">
      <c r="A51" s="143" t="s">
        <v>107</v>
      </c>
      <c r="B51" s="143">
        <v>2</v>
      </c>
      <c r="C51" s="143"/>
      <c r="D51" s="143" t="str">
        <f>VLOOKUP(A51,'working sheet '!$A$48:$M$56,B51+1,FALSE)</f>
        <v>NA-SEA-038-07-53</v>
      </c>
      <c r="E51" s="143"/>
      <c r="F51" s="144">
        <f>VLOOKUP(IF($B51&lt;10,$A51&amp;"0"&amp;$B51,$A51&amp;$B51),realtime_data!$A$21:$E$116,5,FALSE)</f>
        <v>33.541697400754103</v>
      </c>
      <c r="G51" s="144" t="str">
        <f>VLOOKUP(IF($B51&lt;10,$A51&amp;"0"&amp;$B51,$A51&amp;$B51),realtime_data!$A$213:$E$308,5,FALSE)</f>
        <v>NaN</v>
      </c>
      <c r="H51" s="144" t="str">
        <f>VLOOKUP(IF($B51&lt;10,$A51&amp;"0"&amp;$B51,$A51&amp;$B51),realtime_data!$A$117:$E$212,5,FALSE)</f>
        <v>NaN</v>
      </c>
      <c r="I51" s="144" t="str">
        <f>VLOOKUP(IF($B51&lt;10,$A51&amp;"0"&amp;$B51,$A51&amp;$B51),realtime_data!$A$309:$E$404,5,FALSE)</f>
        <v>NaN</v>
      </c>
      <c r="J51" s="162" t="s">
        <v>132</v>
      </c>
      <c r="K51" s="143"/>
    </row>
    <row r="52" spans="1:11" x14ac:dyDescent="0.2">
      <c r="A52" s="143" t="s">
        <v>107</v>
      </c>
      <c r="B52" s="143">
        <v>3</v>
      </c>
      <c r="C52" s="143"/>
      <c r="D52" s="143" t="str">
        <f>VLOOKUP(A52,'working sheet '!$A$48:$M$56,B52+1,FALSE)</f>
        <v>NA-SEA-038-08-61</v>
      </c>
      <c r="E52" s="143"/>
      <c r="F52" s="144">
        <f>VLOOKUP(IF($B52&lt;10,$A52&amp;"0"&amp;$B52,$A52&amp;$B52),realtime_data!$A$21:$E$116,5,FALSE)</f>
        <v>33.619308770913399</v>
      </c>
      <c r="G52" s="144" t="str">
        <f>VLOOKUP(IF($B52&lt;10,$A52&amp;"0"&amp;$B52,$A52&amp;$B52),realtime_data!$A$213:$E$308,5,FALSE)</f>
        <v>NaN</v>
      </c>
      <c r="H52" s="144" t="str">
        <f>VLOOKUP(IF($B52&lt;10,$A52&amp;"0"&amp;$B52,$A52&amp;$B52),realtime_data!$A$117:$E$212,5,FALSE)</f>
        <v>NaN</v>
      </c>
      <c r="I52" s="144" t="str">
        <f>VLOOKUP(IF($B52&lt;10,$A52&amp;"0"&amp;$B52,$A52&amp;$B52),realtime_data!$A$309:$E$404,5,FALSE)</f>
        <v>NaN</v>
      </c>
      <c r="J52" s="162" t="s">
        <v>132</v>
      </c>
      <c r="K52" s="143"/>
    </row>
    <row r="53" spans="1:11" x14ac:dyDescent="0.2">
      <c r="A53" s="143" t="s">
        <v>107</v>
      </c>
      <c r="B53" s="143">
        <v>4</v>
      </c>
      <c r="C53" s="143"/>
      <c r="D53" s="143" t="str">
        <f>VLOOKUP(A53,'working sheet '!$A$48:$M$56,B53+1,FALSE)</f>
        <v>NA-SEA-038-09-69</v>
      </c>
      <c r="E53" s="143"/>
      <c r="F53" s="144">
        <f>VLOOKUP(IF($B53&lt;10,$A53&amp;"0"&amp;$B53,$A53&amp;$B53),realtime_data!$A$21:$E$116,5,FALSE)</f>
        <v>31.003059604675801</v>
      </c>
      <c r="G53" s="144" t="str">
        <f>VLOOKUP(IF($B53&lt;10,$A53&amp;"0"&amp;$B53,$A53&amp;$B53),realtime_data!$A$213:$E$308,5,FALSE)</f>
        <v>NaN</v>
      </c>
      <c r="H53" s="144" t="str">
        <f>VLOOKUP(IF($B53&lt;10,$A53&amp;"0"&amp;$B53,$A53&amp;$B53),realtime_data!$A$117:$E$212,5,FALSE)</f>
        <v>NaN</v>
      </c>
      <c r="I53" s="144" t="str">
        <f>VLOOKUP(IF($B53&lt;10,$A53&amp;"0"&amp;$B53,$A53&amp;$B53),realtime_data!$A$309:$E$404,5,FALSE)</f>
        <v>NaN</v>
      </c>
      <c r="J53" s="162" t="s">
        <v>132</v>
      </c>
      <c r="K53" s="143"/>
    </row>
    <row r="54" spans="1:11" x14ac:dyDescent="0.2">
      <c r="A54" s="143" t="s">
        <v>107</v>
      </c>
      <c r="B54" s="143">
        <v>5</v>
      </c>
      <c r="C54" s="143"/>
      <c r="D54" s="143" t="str">
        <f>VLOOKUP(A54,'working sheet '!$A$48:$M$56,B54+1,FALSE)</f>
        <v>NA-SEA-038-10-77</v>
      </c>
      <c r="E54" s="143"/>
      <c r="F54" s="144">
        <f>VLOOKUP(IF($B54&lt;10,$A54&amp;"0"&amp;$B54,$A54&amp;$B54),realtime_data!$A$21:$E$116,5,FALSE)</f>
        <v>33.332844380516597</v>
      </c>
      <c r="G54" s="144" t="str">
        <f>VLOOKUP(IF($B54&lt;10,$A54&amp;"0"&amp;$B54,$A54&amp;$B54),realtime_data!$A$213:$E$308,5,FALSE)</f>
        <v>NaN</v>
      </c>
      <c r="H54" s="144" t="str">
        <f>VLOOKUP(IF($B54&lt;10,$A54&amp;"0"&amp;$B54,$A54&amp;$B54),realtime_data!$A$117:$E$212,5,FALSE)</f>
        <v>NaN</v>
      </c>
      <c r="I54" s="144" t="str">
        <f>VLOOKUP(IF($B54&lt;10,$A54&amp;"0"&amp;$B54,$A54&amp;$B54),realtime_data!$A$309:$E$404,5,FALSE)</f>
        <v>NaN</v>
      </c>
      <c r="J54" s="162" t="s">
        <v>132</v>
      </c>
      <c r="K54" s="143"/>
    </row>
    <row r="55" spans="1:11" x14ac:dyDescent="0.2">
      <c r="A55" s="143" t="s">
        <v>107</v>
      </c>
      <c r="B55" s="143">
        <v>6</v>
      </c>
      <c r="C55" s="143"/>
      <c r="D55" s="143" t="str">
        <f>VLOOKUP(A55,'working sheet '!$A$48:$M$56,B55+1,FALSE)</f>
        <v>NA-SEA-038-11-85</v>
      </c>
      <c r="E55" s="143"/>
      <c r="F55" s="144">
        <f>VLOOKUP(IF($B55&lt;10,$A55&amp;"0"&amp;$B55,$A55&amp;$B55),realtime_data!$A$21:$E$116,5,FALSE)</f>
        <v>33.0322636860312</v>
      </c>
      <c r="G55" s="144" t="str">
        <f>VLOOKUP(IF($B55&lt;10,$A55&amp;"0"&amp;$B55,$A55&amp;$B55),realtime_data!$A$213:$E$308,5,FALSE)</f>
        <v>NaN</v>
      </c>
      <c r="H55" s="144" t="str">
        <f>VLOOKUP(IF($B55&lt;10,$A55&amp;"0"&amp;$B55,$A55&amp;$B55),realtime_data!$A$117:$E$212,5,FALSE)</f>
        <v>NaN</v>
      </c>
      <c r="I55" s="144" t="str">
        <f>VLOOKUP(IF($B55&lt;10,$A55&amp;"0"&amp;$B55,$A55&amp;$B55),realtime_data!$A$309:$E$404,5,FALSE)</f>
        <v>NaN</v>
      </c>
      <c r="J55" s="162" t="s">
        <v>132</v>
      </c>
      <c r="K55" s="143"/>
    </row>
    <row r="56" spans="1:11" x14ac:dyDescent="0.2">
      <c r="A56" s="143" t="s">
        <v>107</v>
      </c>
      <c r="B56" s="143">
        <v>7</v>
      </c>
      <c r="C56" s="143"/>
      <c r="D56" s="143" t="str">
        <f>VLOOKUP(A56,'working sheet '!$A$48:$M$56,B56+1,FALSE)</f>
        <v>NA-SEA-038-12-93</v>
      </c>
      <c r="E56" s="143"/>
      <c r="F56" s="144">
        <f>VLOOKUP(IF($B56&lt;10,$A56&amp;"0"&amp;$B56,$A56&amp;$B56),realtime_data!$A$21:$E$116,5,FALSE)</f>
        <v>30.497572440509501</v>
      </c>
      <c r="G56" s="144" t="str">
        <f>VLOOKUP(IF($B56&lt;10,$A56&amp;"0"&amp;$B56,$A56&amp;$B56),realtime_data!$A$213:$E$308,5,FALSE)</f>
        <v>NaN</v>
      </c>
      <c r="H56" s="144" t="str">
        <f>VLOOKUP(IF($B56&lt;10,$A56&amp;"0"&amp;$B56,$A56&amp;$B56),realtime_data!$A$117:$E$212,5,FALSE)</f>
        <v>NaN</v>
      </c>
      <c r="I56" s="144" t="str">
        <f>VLOOKUP(IF($B56&lt;10,$A56&amp;"0"&amp;$B56,$A56&amp;$B56),realtime_data!$A$309:$E$404,5,FALSE)</f>
        <v>NaN</v>
      </c>
      <c r="J56" s="162" t="s">
        <v>132</v>
      </c>
      <c r="K56" s="143"/>
    </row>
    <row r="57" spans="1:11" x14ac:dyDescent="0.2">
      <c r="A57" s="143" t="s">
        <v>107</v>
      </c>
      <c r="B57" s="143">
        <v>8</v>
      </c>
      <c r="C57" s="143"/>
      <c r="D57" s="143" t="str">
        <f>VLOOKUP(A57,'working sheet '!$A$48:$M$56,B57+1,FALSE)</f>
        <v>NA-SEA-039-01-05</v>
      </c>
      <c r="E57" s="143"/>
      <c r="F57" s="144">
        <f>VLOOKUP(IF($B57&lt;10,$A57&amp;"0"&amp;$B57,$A57&amp;$B57),realtime_data!$A$21:$E$116,5,FALSE)</f>
        <v>33.352731513477202</v>
      </c>
      <c r="G57" s="144" t="str">
        <f>VLOOKUP(IF($B57&lt;10,$A57&amp;"0"&amp;$B57,$A57&amp;$B57),realtime_data!$A$213:$E$308,5,FALSE)</f>
        <v>NaN</v>
      </c>
      <c r="H57" s="144" t="str">
        <f>VLOOKUP(IF($B57&lt;10,$A57&amp;"0"&amp;$B57,$A57&amp;$B57),realtime_data!$A$117:$E$212,5,FALSE)</f>
        <v>NaN</v>
      </c>
      <c r="I57" s="144" t="str">
        <f>VLOOKUP(IF($B57&lt;10,$A57&amp;"0"&amp;$B57,$A57&amp;$B57),realtime_data!$A$309:$E$404,5,FALSE)</f>
        <v>NaN</v>
      </c>
      <c r="J57" s="162" t="s">
        <v>132</v>
      </c>
      <c r="K57" s="143"/>
    </row>
    <row r="58" spans="1:11" x14ac:dyDescent="0.2">
      <c r="A58" s="143" t="s">
        <v>107</v>
      </c>
      <c r="B58" s="143">
        <v>9</v>
      </c>
      <c r="C58" s="143"/>
      <c r="D58" s="143" t="str">
        <f>VLOOKUP(A58,'working sheet '!$A$48:$M$56,B58+1,FALSE)</f>
        <v>NA-SEA-039-02-13</v>
      </c>
      <c r="E58" s="143"/>
      <c r="F58" s="144">
        <f>VLOOKUP(IF($B58&lt;10,$A58&amp;"0"&amp;$B58,$A58&amp;$B58),realtime_data!$A$21:$E$116,5,FALSE)</f>
        <v>32.8422850931996</v>
      </c>
      <c r="G58" s="144" t="str">
        <f>VLOOKUP(IF($B58&lt;10,$A58&amp;"0"&amp;$B58,$A58&amp;$B58),realtime_data!$A$213:$E$308,5,FALSE)</f>
        <v>NaN</v>
      </c>
      <c r="H58" s="144" t="str">
        <f>VLOOKUP(IF($B58&lt;10,$A58&amp;"0"&amp;$B58,$A58&amp;$B58),realtime_data!$A$117:$E$212,5,FALSE)</f>
        <v>NaN</v>
      </c>
      <c r="I58" s="144" t="str">
        <f>VLOOKUP(IF($B58&lt;10,$A58&amp;"0"&amp;$B58,$A58&amp;$B58),realtime_data!$A$309:$E$404,5,FALSE)</f>
        <v>NaN</v>
      </c>
      <c r="J58" s="162" t="s">
        <v>132</v>
      </c>
      <c r="K58" s="143"/>
    </row>
    <row r="59" spans="1:11" x14ac:dyDescent="0.2">
      <c r="A59" s="143" t="s">
        <v>107</v>
      </c>
      <c r="B59" s="143">
        <v>10</v>
      </c>
      <c r="C59" s="143"/>
      <c r="D59" s="143" t="str">
        <f>VLOOKUP(A59,'working sheet '!$A$48:$M$56,B59+1,FALSE)</f>
        <v>NA-SEA-039-03-21</v>
      </c>
      <c r="E59" s="143"/>
      <c r="F59" s="144">
        <f>VLOOKUP(IF($B59&lt;10,$A59&amp;"0"&amp;$B59,$A59&amp;$B59),realtime_data!$A$21:$E$116,5,FALSE)</f>
        <v>30.217842040188302</v>
      </c>
      <c r="G59" s="144" t="str">
        <f>VLOOKUP(IF($B59&lt;10,$A59&amp;"0"&amp;$B59,$A59&amp;$B59),realtime_data!$A$213:$E$308,5,FALSE)</f>
        <v>NaN</v>
      </c>
      <c r="H59" s="144" t="str">
        <f>VLOOKUP(IF($B59&lt;10,$A59&amp;"0"&amp;$B59,$A59&amp;$B59),realtime_data!$A$117:$E$212,5,FALSE)</f>
        <v>NaN</v>
      </c>
      <c r="I59" s="144" t="str">
        <f>VLOOKUP(IF($B59&lt;10,$A59&amp;"0"&amp;$B59,$A59&amp;$B59),realtime_data!$A$309:$E$404,5,FALSE)</f>
        <v>NaN</v>
      </c>
      <c r="J59" s="162" t="s">
        <v>132</v>
      </c>
      <c r="K59" s="143"/>
    </row>
    <row r="60" spans="1:11" x14ac:dyDescent="0.2">
      <c r="A60" s="143" t="s">
        <v>107</v>
      </c>
      <c r="B60" s="143">
        <v>11</v>
      </c>
      <c r="C60" s="143"/>
      <c r="D60" s="143" t="str">
        <f>VLOOKUP(A60,'working sheet '!$A$48:$M$56,B60+1,FALSE)</f>
        <v>Zk_1</v>
      </c>
      <c r="E60" s="143"/>
      <c r="F60" s="144">
        <f>VLOOKUP(IF($B60&lt;10,$A60&amp;"0"&amp;$B60,$A60&amp;$B60),realtime_data!$A$21:$E$116,5,FALSE)</f>
        <v>31.726676175480499</v>
      </c>
      <c r="G60" s="144">
        <f>VLOOKUP(IF($B60&lt;10,$A60&amp;"0"&amp;$B60,$A60&amp;$B60),realtime_data!$A$213:$E$308,5,FALSE)</f>
        <v>33.434701998362101</v>
      </c>
      <c r="H60" s="144" t="str">
        <f>VLOOKUP(IF($B60&lt;10,$A60&amp;"0"&amp;$B60,$A60&amp;$B60),realtime_data!$A$117:$E$212,5,FALSE)</f>
        <v>NaN</v>
      </c>
      <c r="I60" s="144" t="str">
        <f>VLOOKUP(IF($B60&lt;10,$A60&amp;"0"&amp;$B60,$A60&amp;$B60),realtime_data!$A$309:$E$404,5,FALSE)</f>
        <v>NaN</v>
      </c>
      <c r="J60" s="162" t="s">
        <v>379</v>
      </c>
      <c r="K60" s="162"/>
    </row>
    <row r="61" spans="1:11" x14ac:dyDescent="0.2">
      <c r="A61" s="143" t="s">
        <v>107</v>
      </c>
      <c r="B61" s="143">
        <v>12</v>
      </c>
      <c r="C61" s="143"/>
      <c r="D61" s="143" t="str">
        <f>VLOOKUP(A61,'working sheet '!$A$48:$M$56,B61+1,FALSE)</f>
        <v>Ck1_1</v>
      </c>
      <c r="E61" s="143"/>
      <c r="F61" s="144">
        <f>VLOOKUP(IF($B61&lt;10,$A61&amp;"0"&amp;$B61,$A61&amp;$B61),realtime_data!$A$21:$E$116,5,FALSE)</f>
        <v>31.712706761261199</v>
      </c>
      <c r="G61" s="144" t="str">
        <f>VLOOKUP(IF($B61&lt;10,$A61&amp;"0"&amp;$B61,$A61&amp;$B61),realtime_data!$A$213:$E$308,5,FALSE)</f>
        <v>NaN</v>
      </c>
      <c r="H61" s="144">
        <f>VLOOKUP(IF($B61&lt;10,$A61&amp;"0"&amp;$B61,$A61&amp;$B61),realtime_data!$A$117:$E$212,5,FALSE)</f>
        <v>32.146117235848102</v>
      </c>
      <c r="I61" s="144" t="str">
        <f>VLOOKUP(IF($B61&lt;10,$A61&amp;"0"&amp;$B61,$A61&amp;$B61),realtime_data!$A$309:$E$404,5,FALSE)</f>
        <v>NaN</v>
      </c>
      <c r="J61" s="162" t="s">
        <v>380</v>
      </c>
      <c r="K61" s="143"/>
    </row>
    <row r="62" spans="1:11" x14ac:dyDescent="0.2">
      <c r="A62" s="143" t="s">
        <v>109</v>
      </c>
      <c r="B62" s="143">
        <v>1</v>
      </c>
      <c r="C62" s="143"/>
      <c r="D62" s="143" t="str">
        <f>VLOOKUP(A62,'working sheet '!$A$48:$M$56,B62+1,FALSE)</f>
        <v>NA-SEA-038-06-46</v>
      </c>
      <c r="E62" s="143"/>
      <c r="F62" s="144">
        <f>VLOOKUP(IF($B62&lt;10,$A62&amp;"0"&amp;$B62,$A62&amp;$B62),realtime_data!$A$21:$E$116,5,FALSE)</f>
        <v>33.719130270295402</v>
      </c>
      <c r="G62" s="144" t="str">
        <f>VLOOKUP(IF($B62&lt;10,$A62&amp;"0"&amp;$B62,$A62&amp;$B62),realtime_data!$A$213:$E$308,5,FALSE)</f>
        <v>NaN</v>
      </c>
      <c r="H62" s="144" t="str">
        <f>VLOOKUP(IF($B62&lt;10,$A62&amp;"0"&amp;$B62,$A62&amp;$B62),realtime_data!$A$117:$E$212,5,FALSE)</f>
        <v>NaN</v>
      </c>
      <c r="I62" s="144" t="str">
        <f>VLOOKUP(IF($B62&lt;10,$A62&amp;"0"&amp;$B62,$A62&amp;$B62),realtime_data!$A$309:$E$404,5,FALSE)</f>
        <v>NaN</v>
      </c>
      <c r="J62" s="162" t="s">
        <v>132</v>
      </c>
      <c r="K62" s="143"/>
    </row>
    <row r="63" spans="1:11" x14ac:dyDescent="0.2">
      <c r="A63" s="143" t="s">
        <v>109</v>
      </c>
      <c r="B63" s="143">
        <v>2</v>
      </c>
      <c r="C63" s="143"/>
      <c r="D63" s="143" t="str">
        <f>VLOOKUP(A63,'working sheet '!$A$48:$M$56,B63+1,FALSE)</f>
        <v>NA-SEA-038-07-54</v>
      </c>
      <c r="E63" s="143"/>
      <c r="F63" s="144">
        <f>VLOOKUP(IF($B63&lt;10,$A63&amp;"0"&amp;$B63,$A63&amp;$B63),realtime_data!$A$21:$E$116,5,FALSE)</f>
        <v>33.178936701228203</v>
      </c>
      <c r="G63" s="144" t="str">
        <f>VLOOKUP(IF($B63&lt;10,$A63&amp;"0"&amp;$B63,$A63&amp;$B63),realtime_data!$A$213:$E$308,5,FALSE)</f>
        <v>NaN</v>
      </c>
      <c r="H63" s="144" t="str">
        <f>VLOOKUP(IF($B63&lt;10,$A63&amp;"0"&amp;$B63,$A63&amp;$B63),realtime_data!$A$117:$E$212,5,FALSE)</f>
        <v>NaN</v>
      </c>
      <c r="I63" s="144" t="str">
        <f>VLOOKUP(IF($B63&lt;10,$A63&amp;"0"&amp;$B63,$A63&amp;$B63),realtime_data!$A$309:$E$404,5,FALSE)</f>
        <v>NaN</v>
      </c>
      <c r="J63" s="162" t="s">
        <v>132</v>
      </c>
      <c r="K63" s="143"/>
    </row>
    <row r="64" spans="1:11" x14ac:dyDescent="0.2">
      <c r="A64" s="143" t="s">
        <v>109</v>
      </c>
      <c r="B64" s="143">
        <v>3</v>
      </c>
      <c r="C64" s="143"/>
      <c r="D64" s="143" t="str">
        <f>VLOOKUP(A64,'working sheet '!$A$48:$M$56,B64+1,FALSE)</f>
        <v>NA-SEA-038-08-62</v>
      </c>
      <c r="E64" s="143"/>
      <c r="F64" s="144">
        <f>VLOOKUP(IF($B64&lt;10,$A64&amp;"0"&amp;$B64,$A64&amp;$B64),realtime_data!$A$21:$E$116,5,FALSE)</f>
        <v>33.759333374854997</v>
      </c>
      <c r="G64" s="144" t="str">
        <f>VLOOKUP(IF($B64&lt;10,$A64&amp;"0"&amp;$B64,$A64&amp;$B64),realtime_data!$A$213:$E$308,5,FALSE)</f>
        <v>NaN</v>
      </c>
      <c r="H64" s="144" t="str">
        <f>VLOOKUP(IF($B64&lt;10,$A64&amp;"0"&amp;$B64,$A64&amp;$B64),realtime_data!$A$117:$E$212,5,FALSE)</f>
        <v>NaN</v>
      </c>
      <c r="I64" s="144" t="str">
        <f>VLOOKUP(IF($B64&lt;10,$A64&amp;"0"&amp;$B64,$A64&amp;$B64),realtime_data!$A$309:$E$404,5,FALSE)</f>
        <v>NaN</v>
      </c>
      <c r="J64" s="162" t="s">
        <v>132</v>
      </c>
      <c r="K64" s="143"/>
    </row>
    <row r="65" spans="1:11" x14ac:dyDescent="0.2">
      <c r="A65" s="143" t="s">
        <v>109</v>
      </c>
      <c r="B65" s="143">
        <v>4</v>
      </c>
      <c r="C65" s="143"/>
      <c r="D65" s="143" t="str">
        <f>VLOOKUP(A65,'working sheet '!$A$48:$M$56,B65+1,FALSE)</f>
        <v>NA-SEA-038-09-70</v>
      </c>
      <c r="E65" s="143"/>
      <c r="F65" s="144">
        <f>VLOOKUP(IF($B65&lt;10,$A65&amp;"0"&amp;$B65,$A65&amp;$B65),realtime_data!$A$21:$E$116,5,FALSE)</f>
        <v>32.912664152025897</v>
      </c>
      <c r="G65" s="144" t="str">
        <f>VLOOKUP(IF($B65&lt;10,$A65&amp;"0"&amp;$B65,$A65&amp;$B65),realtime_data!$A$213:$E$308,5,FALSE)</f>
        <v>NaN</v>
      </c>
      <c r="H65" s="144" t="str">
        <f>VLOOKUP(IF($B65&lt;10,$A65&amp;"0"&amp;$B65,$A65&amp;$B65),realtime_data!$A$117:$E$212,5,FALSE)</f>
        <v>NaN</v>
      </c>
      <c r="I65" s="144" t="str">
        <f>VLOOKUP(IF($B65&lt;10,$A65&amp;"0"&amp;$B65,$A65&amp;$B65),realtime_data!$A$309:$E$404,5,FALSE)</f>
        <v>NaN</v>
      </c>
      <c r="J65" s="162" t="s">
        <v>132</v>
      </c>
      <c r="K65" s="143"/>
    </row>
    <row r="66" spans="1:11" x14ac:dyDescent="0.2">
      <c r="A66" s="143" t="s">
        <v>109</v>
      </c>
      <c r="B66" s="143">
        <v>5</v>
      </c>
      <c r="C66" s="143"/>
      <c r="D66" s="143" t="str">
        <f>VLOOKUP(A66,'working sheet '!$A$48:$M$56,B66+1,FALSE)</f>
        <v>NA-SEA-038-10-78</v>
      </c>
      <c r="E66" s="143"/>
      <c r="F66" s="144">
        <f>VLOOKUP(IF($B66&lt;10,$A66&amp;"0"&amp;$B66,$A66&amp;$B66),realtime_data!$A$21:$E$116,5,FALSE)</f>
        <v>33.544486295226797</v>
      </c>
      <c r="G66" s="144" t="str">
        <f>VLOOKUP(IF($B66&lt;10,$A66&amp;"0"&amp;$B66,$A66&amp;$B66),realtime_data!$A$213:$E$308,5,FALSE)</f>
        <v>NaN</v>
      </c>
      <c r="H66" s="144" t="str">
        <f>VLOOKUP(IF($B66&lt;10,$A66&amp;"0"&amp;$B66,$A66&amp;$B66),realtime_data!$A$117:$E$212,5,FALSE)</f>
        <v>NaN</v>
      </c>
      <c r="I66" s="144" t="str">
        <f>VLOOKUP(IF($B66&lt;10,$A66&amp;"0"&amp;$B66,$A66&amp;$B66),realtime_data!$A$309:$E$404,5,FALSE)</f>
        <v>NaN</v>
      </c>
      <c r="J66" s="162" t="s">
        <v>132</v>
      </c>
      <c r="K66" s="143"/>
    </row>
    <row r="67" spans="1:11" x14ac:dyDescent="0.2">
      <c r="A67" s="143" t="s">
        <v>109</v>
      </c>
      <c r="B67" s="143">
        <v>6</v>
      </c>
      <c r="C67" s="143"/>
      <c r="D67" s="143" t="str">
        <f>VLOOKUP(A67,'working sheet '!$A$48:$M$56,B67+1,FALSE)</f>
        <v>NA-SEA-038-11-86</v>
      </c>
      <c r="E67" s="143"/>
      <c r="F67" s="144">
        <f>VLOOKUP(IF($B67&lt;10,$A67&amp;"0"&amp;$B67,$A67&amp;$B67),realtime_data!$A$21:$E$116,5,FALSE)</f>
        <v>32.998693684123801</v>
      </c>
      <c r="G67" s="144" t="str">
        <f>VLOOKUP(IF($B67&lt;10,$A67&amp;"0"&amp;$B67,$A67&amp;$B67),realtime_data!$A$213:$E$308,5,FALSE)</f>
        <v>NaN</v>
      </c>
      <c r="H67" s="144" t="str">
        <f>VLOOKUP(IF($B67&lt;10,$A67&amp;"0"&amp;$B67,$A67&amp;$B67),realtime_data!$A$117:$E$212,5,FALSE)</f>
        <v>NaN</v>
      </c>
      <c r="I67" s="144" t="str">
        <f>VLOOKUP(IF($B67&lt;10,$A67&amp;"0"&amp;$B67,$A67&amp;$B67),realtime_data!$A$309:$E$404,5,FALSE)</f>
        <v>NaN</v>
      </c>
      <c r="J67" s="162" t="s">
        <v>132</v>
      </c>
      <c r="K67" s="143"/>
    </row>
    <row r="68" spans="1:11" x14ac:dyDescent="0.2">
      <c r="A68" s="143" t="s">
        <v>109</v>
      </c>
      <c r="B68" s="143">
        <v>7</v>
      </c>
      <c r="C68" s="143"/>
      <c r="D68" s="143" t="str">
        <f>VLOOKUP(A68,'working sheet '!$A$48:$M$56,B68+1,FALSE)</f>
        <v>NA-SEA-038-12-94</v>
      </c>
      <c r="E68" s="143"/>
      <c r="F68" s="144">
        <f>VLOOKUP(IF($B68&lt;10,$A68&amp;"0"&amp;$B68,$A68&amp;$B68),realtime_data!$A$21:$E$116,5,FALSE)</f>
        <v>31.543139284641601</v>
      </c>
      <c r="G68" s="144" t="str">
        <f>VLOOKUP(IF($B68&lt;10,$A68&amp;"0"&amp;$B68,$A68&amp;$B68),realtime_data!$A$213:$E$308,5,FALSE)</f>
        <v>NaN</v>
      </c>
      <c r="H68" s="144" t="str">
        <f>VLOOKUP(IF($B68&lt;10,$A68&amp;"0"&amp;$B68,$A68&amp;$B68),realtime_data!$A$117:$E$212,5,FALSE)</f>
        <v>NaN</v>
      </c>
      <c r="I68" s="144" t="str">
        <f>VLOOKUP(IF($B68&lt;10,$A68&amp;"0"&amp;$B68,$A68&amp;$B68),realtime_data!$A$309:$E$404,5,FALSE)</f>
        <v>NaN</v>
      </c>
      <c r="J68" s="162" t="s">
        <v>132</v>
      </c>
      <c r="K68" s="143"/>
    </row>
    <row r="69" spans="1:11" x14ac:dyDescent="0.2">
      <c r="A69" s="143" t="s">
        <v>109</v>
      </c>
      <c r="B69" s="143">
        <v>8</v>
      </c>
      <c r="C69" s="143"/>
      <c r="D69" s="143" t="str">
        <f>VLOOKUP(A69,'working sheet '!$A$48:$M$56,B69+1,FALSE)</f>
        <v>NA-SEA-039-01-06</v>
      </c>
      <c r="E69" s="143"/>
      <c r="F69" s="144">
        <f>VLOOKUP(IF($B69&lt;10,$A69&amp;"0"&amp;$B69,$A69&amp;$B69),realtime_data!$A$21:$E$116,5,FALSE)</f>
        <v>33.621904737489103</v>
      </c>
      <c r="G69" s="144" t="str">
        <f>VLOOKUP(IF($B69&lt;10,$A69&amp;"0"&amp;$B69,$A69&amp;$B69),realtime_data!$A$213:$E$308,5,FALSE)</f>
        <v>NaN</v>
      </c>
      <c r="H69" s="144" t="str">
        <f>VLOOKUP(IF($B69&lt;10,$A69&amp;"0"&amp;$B69,$A69&amp;$B69),realtime_data!$A$117:$E$212,5,FALSE)</f>
        <v>NaN</v>
      </c>
      <c r="I69" s="144" t="str">
        <f>VLOOKUP(IF($B69&lt;10,$A69&amp;"0"&amp;$B69,$A69&amp;$B69),realtime_data!$A$309:$E$404,5,FALSE)</f>
        <v>NaN</v>
      </c>
      <c r="J69" s="162" t="s">
        <v>132</v>
      </c>
      <c r="K69" s="143"/>
    </row>
    <row r="70" spans="1:11" x14ac:dyDescent="0.2">
      <c r="A70" s="143" t="s">
        <v>109</v>
      </c>
      <c r="B70" s="143">
        <v>9</v>
      </c>
      <c r="C70" s="143"/>
      <c r="D70" s="143" t="str">
        <f>VLOOKUP(A70,'working sheet '!$A$48:$M$56,B70+1,FALSE)</f>
        <v>NA-SEA-039-02-14</v>
      </c>
      <c r="E70" s="143"/>
      <c r="F70" s="144">
        <f>VLOOKUP(IF($B70&lt;10,$A70&amp;"0"&amp;$B70,$A70&amp;$B70),realtime_data!$A$21:$E$116,5,FALSE)</f>
        <v>34.478564436994297</v>
      </c>
      <c r="G70" s="144" t="str">
        <f>VLOOKUP(IF($B70&lt;10,$A70&amp;"0"&amp;$B70,$A70&amp;$B70),realtime_data!$A$213:$E$308,5,FALSE)</f>
        <v>NaN</v>
      </c>
      <c r="H70" s="144" t="str">
        <f>VLOOKUP(IF($B70&lt;10,$A70&amp;"0"&amp;$B70,$A70&amp;$B70),realtime_data!$A$117:$E$212,5,FALSE)</f>
        <v>NaN</v>
      </c>
      <c r="I70" s="144" t="str">
        <f>VLOOKUP(IF($B70&lt;10,$A70&amp;"0"&amp;$B70,$A70&amp;$B70),realtime_data!$A$309:$E$404,5,FALSE)</f>
        <v>NaN</v>
      </c>
      <c r="J70" s="162" t="s">
        <v>132</v>
      </c>
      <c r="K70" s="143"/>
    </row>
    <row r="71" spans="1:11" x14ac:dyDescent="0.2">
      <c r="A71" s="143" t="s">
        <v>109</v>
      </c>
      <c r="B71" s="143">
        <v>10</v>
      </c>
      <c r="C71" s="143"/>
      <c r="D71" s="143" t="str">
        <f>VLOOKUP(A71,'working sheet '!$A$48:$M$56,B71+1,FALSE)</f>
        <v>NA-SEA-039-03-22</v>
      </c>
      <c r="E71" s="143"/>
      <c r="F71" s="144">
        <f>VLOOKUP(IF($B71&lt;10,$A71&amp;"0"&amp;$B71,$A71&amp;$B71),realtime_data!$A$21:$E$116,5,FALSE)</f>
        <v>33.657400979276602</v>
      </c>
      <c r="G71" s="144" t="str">
        <f>VLOOKUP(IF($B71&lt;10,$A71&amp;"0"&amp;$B71,$A71&amp;$B71),realtime_data!$A$213:$E$308,5,FALSE)</f>
        <v>NaN</v>
      </c>
      <c r="H71" s="144" t="str">
        <f>VLOOKUP(IF($B71&lt;10,$A71&amp;"0"&amp;$B71,$A71&amp;$B71),realtime_data!$A$117:$E$212,5,FALSE)</f>
        <v>NaN</v>
      </c>
      <c r="I71" s="144" t="str">
        <f>VLOOKUP(IF($B71&lt;10,$A71&amp;"0"&amp;$B71,$A71&amp;$B71),realtime_data!$A$309:$E$404,5,FALSE)</f>
        <v>NaN</v>
      </c>
      <c r="J71" s="162" t="s">
        <v>132</v>
      </c>
      <c r="K71" s="143"/>
    </row>
    <row r="72" spans="1:11" x14ac:dyDescent="0.2">
      <c r="A72" s="143" t="s">
        <v>109</v>
      </c>
      <c r="B72" s="143">
        <v>11</v>
      </c>
      <c r="C72" s="143"/>
      <c r="D72" s="143" t="str">
        <f>VLOOKUP(A72,'working sheet '!$A$48:$M$56,B72+1,FALSE)</f>
        <v>Zk_0</v>
      </c>
      <c r="E72" s="143"/>
      <c r="F72" s="144">
        <f>VLOOKUP(IF($B72&lt;10,$A72&amp;"0"&amp;$B72,$A72&amp;$B72),realtime_data!$A$21:$E$116,5,FALSE)</f>
        <v>32.261981194067197</v>
      </c>
      <c r="G72" s="144">
        <f>VLOOKUP(IF($B72&lt;10,$A72&amp;"0"&amp;$B72,$A72&amp;$B72),realtime_data!$A$213:$E$308,5,FALSE)</f>
        <v>36.419686067584799</v>
      </c>
      <c r="H72" s="144" t="str">
        <f>VLOOKUP(IF($B72&lt;10,$A72&amp;"0"&amp;$B72,$A72&amp;$B72),realtime_data!$A$117:$E$212,5,FALSE)</f>
        <v>NaN</v>
      </c>
      <c r="I72" s="144" t="str">
        <f>VLOOKUP(IF($B72&lt;10,$A72&amp;"0"&amp;$B72,$A72&amp;$B72),realtime_data!$A$309:$E$404,5,FALSE)</f>
        <v>NaN</v>
      </c>
      <c r="J72" s="162" t="s">
        <v>379</v>
      </c>
      <c r="K72" s="143"/>
    </row>
    <row r="73" spans="1:11" x14ac:dyDescent="0.2">
      <c r="A73" s="143" t="s">
        <v>109</v>
      </c>
      <c r="B73" s="143">
        <v>12</v>
      </c>
      <c r="C73" s="143"/>
      <c r="D73" s="143" t="str">
        <f>VLOOKUP(A73,'working sheet '!$A$48:$M$56,B73+1,FALSE)</f>
        <v>Ck1_0</v>
      </c>
      <c r="E73" s="143"/>
      <c r="F73" s="144">
        <f>VLOOKUP(IF($B73&lt;10,$A73&amp;"0"&amp;$B73,$A73&amp;$B73),realtime_data!$A$21:$E$116,5,FALSE)</f>
        <v>32.064170056046997</v>
      </c>
      <c r="G73" s="144" t="str">
        <f>VLOOKUP(IF($B73&lt;10,$A73&amp;"0"&amp;$B73,$A73&amp;$B73),realtime_data!$A$213:$E$308,5,FALSE)</f>
        <v>NaN</v>
      </c>
      <c r="H73" s="144">
        <f>VLOOKUP(IF($B73&lt;10,$A73&amp;"0"&amp;$B73,$A73&amp;$B73),realtime_data!$A$117:$E$212,5,FALSE)</f>
        <v>35.607940127103497</v>
      </c>
      <c r="I73" s="144" t="str">
        <f>VLOOKUP(IF($B73&lt;10,$A73&amp;"0"&amp;$B73,$A73&amp;$B73),realtime_data!$A$309:$E$404,5,FALSE)</f>
        <v>NaN</v>
      </c>
      <c r="J73" s="162" t="s">
        <v>380</v>
      </c>
      <c r="K73" s="143"/>
    </row>
    <row r="74" spans="1:11" x14ac:dyDescent="0.2">
      <c r="A74" s="143" t="s">
        <v>110</v>
      </c>
      <c r="B74" s="143">
        <v>1</v>
      </c>
      <c r="C74" s="143"/>
      <c r="D74" s="143" t="str">
        <f>VLOOKUP(A74,'working sheet '!$A$48:$M$56,B74+1,FALSE)</f>
        <v>NA-SEA-038-06-47</v>
      </c>
      <c r="E74" s="143"/>
      <c r="F74" s="144">
        <f>VLOOKUP(IF($B74&lt;10,$A74&amp;"0"&amp;$B74,$A74&amp;$B74),realtime_data!$A$21:$E$116,5,FALSE)</f>
        <v>33.306868313184999</v>
      </c>
      <c r="G74" s="144" t="str">
        <f>VLOOKUP(IF($B74&lt;10,$A74&amp;"0"&amp;$B74,$A74&amp;$B74),realtime_data!$A$213:$E$308,5,FALSE)</f>
        <v>NaN</v>
      </c>
      <c r="H74" s="144" t="str">
        <f>VLOOKUP(IF($B74&lt;10,$A74&amp;"0"&amp;$B74,$A74&amp;$B74),realtime_data!$A$117:$E$212,5,FALSE)</f>
        <v>NaN</v>
      </c>
      <c r="I74" s="144" t="str">
        <f>VLOOKUP(IF($B74&lt;10,$A74&amp;"0"&amp;$B74,$A74&amp;$B74),realtime_data!$A$309:$E$404,5,FALSE)</f>
        <v>NaN</v>
      </c>
      <c r="J74" s="162" t="s">
        <v>132</v>
      </c>
      <c r="K74" s="143"/>
    </row>
    <row r="75" spans="1:11" x14ac:dyDescent="0.2">
      <c r="A75" s="143" t="s">
        <v>110</v>
      </c>
      <c r="B75" s="143">
        <v>2</v>
      </c>
      <c r="C75" s="143"/>
      <c r="D75" s="143" t="str">
        <f>VLOOKUP(A75,'working sheet '!$A$48:$M$56,B75+1,FALSE)</f>
        <v>NA-SEA-038-07-55</v>
      </c>
      <c r="E75" s="143"/>
      <c r="F75" s="144">
        <f>VLOOKUP(IF($B75&lt;10,$A75&amp;"0"&amp;$B75,$A75&amp;$B75),realtime_data!$A$21:$E$116,5,FALSE)</f>
        <v>32.954019840494503</v>
      </c>
      <c r="G75" s="144" t="str">
        <f>VLOOKUP(IF($B75&lt;10,$A75&amp;"0"&amp;$B75,$A75&amp;$B75),realtime_data!$A$213:$E$308,5,FALSE)</f>
        <v>NaN</v>
      </c>
      <c r="H75" s="144" t="str">
        <f>VLOOKUP(IF($B75&lt;10,$A75&amp;"0"&amp;$B75,$A75&amp;$B75),realtime_data!$A$117:$E$212,5,FALSE)</f>
        <v>NaN</v>
      </c>
      <c r="I75" s="144" t="str">
        <f>VLOOKUP(IF($B75&lt;10,$A75&amp;"0"&amp;$B75,$A75&amp;$B75),realtime_data!$A$309:$E$404,5,FALSE)</f>
        <v>NaN</v>
      </c>
      <c r="J75" s="162" t="s">
        <v>132</v>
      </c>
      <c r="K75" s="143"/>
    </row>
    <row r="76" spans="1:11" x14ac:dyDescent="0.2">
      <c r="A76" s="143" t="s">
        <v>110</v>
      </c>
      <c r="B76" s="143">
        <v>3</v>
      </c>
      <c r="C76" s="143"/>
      <c r="D76" s="143" t="str">
        <f>VLOOKUP(A76,'working sheet '!$A$48:$M$56,B76+1,FALSE)</f>
        <v>NA-SEA-038-08-63</v>
      </c>
      <c r="E76" s="143"/>
      <c r="F76" s="144">
        <f>VLOOKUP(IF($B76&lt;10,$A76&amp;"0"&amp;$B76,$A76&amp;$B76),realtime_data!$A$21:$E$116,5,FALSE)</f>
        <v>36.066061414335898</v>
      </c>
      <c r="G76" s="144" t="str">
        <f>VLOOKUP(IF($B76&lt;10,$A76&amp;"0"&amp;$B76,$A76&amp;$B76),realtime_data!$A$213:$E$308,5,FALSE)</f>
        <v>NaN</v>
      </c>
      <c r="H76" s="144" t="str">
        <f>VLOOKUP(IF($B76&lt;10,$A76&amp;"0"&amp;$B76,$A76&amp;$B76),realtime_data!$A$117:$E$212,5,FALSE)</f>
        <v>NaN</v>
      </c>
      <c r="I76" s="144" t="str">
        <f>VLOOKUP(IF($B76&lt;10,$A76&amp;"0"&amp;$B76,$A76&amp;$B76),realtime_data!$A$309:$E$404,5,FALSE)</f>
        <v>NaN</v>
      </c>
      <c r="J76" s="162" t="s">
        <v>132</v>
      </c>
      <c r="K76" s="143"/>
    </row>
    <row r="77" spans="1:11" x14ac:dyDescent="0.2">
      <c r="A77" s="143" t="s">
        <v>110</v>
      </c>
      <c r="B77" s="143">
        <v>4</v>
      </c>
      <c r="C77" s="143"/>
      <c r="D77" s="143" t="str">
        <f>VLOOKUP(A77,'working sheet '!$A$48:$M$56,B77+1,FALSE)</f>
        <v>NA-SEA-038-09-71</v>
      </c>
      <c r="E77" s="143"/>
      <c r="F77" s="144">
        <f>VLOOKUP(IF($B77&lt;10,$A77&amp;"0"&amp;$B77,$A77&amp;$B77),realtime_data!$A$21:$E$116,5,FALSE)</f>
        <v>32.461900025677998</v>
      </c>
      <c r="G77" s="144" t="str">
        <f>VLOOKUP(IF($B77&lt;10,$A77&amp;"0"&amp;$B77,$A77&amp;$B77),realtime_data!$A$213:$E$308,5,FALSE)</f>
        <v>NaN</v>
      </c>
      <c r="H77" s="144" t="str">
        <f>VLOOKUP(IF($B77&lt;10,$A77&amp;"0"&amp;$B77,$A77&amp;$B77),realtime_data!$A$117:$E$212,5,FALSE)</f>
        <v>NaN</v>
      </c>
      <c r="I77" s="144" t="str">
        <f>VLOOKUP(IF($B77&lt;10,$A77&amp;"0"&amp;$B77,$A77&amp;$B77),realtime_data!$A$309:$E$404,5,FALSE)</f>
        <v>NaN</v>
      </c>
      <c r="J77" s="162" t="s">
        <v>132</v>
      </c>
      <c r="K77" s="143"/>
    </row>
    <row r="78" spans="1:11" x14ac:dyDescent="0.2">
      <c r="A78" s="143" t="s">
        <v>110</v>
      </c>
      <c r="B78" s="143">
        <v>5</v>
      </c>
      <c r="C78" s="143"/>
      <c r="D78" s="143" t="str">
        <f>VLOOKUP(A78,'working sheet '!$A$48:$M$56,B78+1,FALSE)</f>
        <v>NA-SEA-038-10-79</v>
      </c>
      <c r="E78" s="143"/>
      <c r="F78" s="144">
        <f>VLOOKUP(IF($B78&lt;10,$A78&amp;"0"&amp;$B78,$A78&amp;$B78),realtime_data!$A$21:$E$116,5,FALSE)</f>
        <v>33.210086230358201</v>
      </c>
      <c r="G78" s="144" t="str">
        <f>VLOOKUP(IF($B78&lt;10,$A78&amp;"0"&amp;$B78,$A78&amp;$B78),realtime_data!$A$213:$E$308,5,FALSE)</f>
        <v>NaN</v>
      </c>
      <c r="H78" s="144" t="str">
        <f>VLOOKUP(IF($B78&lt;10,$A78&amp;"0"&amp;$B78,$A78&amp;$B78),realtime_data!$A$117:$E$212,5,FALSE)</f>
        <v>NaN</v>
      </c>
      <c r="I78" s="144" t="str">
        <f>VLOOKUP(IF($B78&lt;10,$A78&amp;"0"&amp;$B78,$A78&amp;$B78),realtime_data!$A$309:$E$404,5,FALSE)</f>
        <v>NaN</v>
      </c>
      <c r="J78" s="162" t="s">
        <v>132</v>
      </c>
      <c r="K78" s="143"/>
    </row>
    <row r="79" spans="1:11" x14ac:dyDescent="0.2">
      <c r="A79" s="143" t="s">
        <v>110</v>
      </c>
      <c r="B79" s="143">
        <v>6</v>
      </c>
      <c r="C79" s="143"/>
      <c r="D79" s="143" t="str">
        <f>VLOOKUP(A79,'working sheet '!$A$48:$M$56,B79+1,FALSE)</f>
        <v>NA-SEA-038-11-87</v>
      </c>
      <c r="E79" s="143"/>
      <c r="F79" s="144">
        <f>VLOOKUP(IF($B79&lt;10,$A79&amp;"0"&amp;$B79,$A79&amp;$B79),realtime_data!$A$21:$E$116,5,FALSE)</f>
        <v>32.6958800470466</v>
      </c>
      <c r="G79" s="144" t="str">
        <f>VLOOKUP(IF($B79&lt;10,$A79&amp;"0"&amp;$B79,$A79&amp;$B79),realtime_data!$A$213:$E$308,5,FALSE)</f>
        <v>NaN</v>
      </c>
      <c r="H79" s="144" t="str">
        <f>VLOOKUP(IF($B79&lt;10,$A79&amp;"0"&amp;$B79,$A79&amp;$B79),realtime_data!$A$117:$E$212,5,FALSE)</f>
        <v>NaN</v>
      </c>
      <c r="I79" s="144" t="str">
        <f>VLOOKUP(IF($B79&lt;10,$A79&amp;"0"&amp;$B79,$A79&amp;$B79),realtime_data!$A$309:$E$404,5,FALSE)</f>
        <v>NaN</v>
      </c>
      <c r="J79" s="162" t="s">
        <v>132</v>
      </c>
      <c r="K79" s="143"/>
    </row>
    <row r="80" spans="1:11" x14ac:dyDescent="0.2">
      <c r="A80" s="143" t="s">
        <v>110</v>
      </c>
      <c r="B80" s="143">
        <v>7</v>
      </c>
      <c r="C80" s="143"/>
      <c r="D80" s="143" t="str">
        <f>VLOOKUP(A80,'working sheet '!$A$48:$M$56,B80+1,FALSE)</f>
        <v>NA-SEA-038-12-95</v>
      </c>
      <c r="E80" s="143"/>
      <c r="F80" s="144">
        <f>VLOOKUP(IF($B80&lt;10,$A80&amp;"0"&amp;$B80,$A80&amp;$B80),realtime_data!$A$21:$E$116,5,FALSE)</f>
        <v>31.900278921600201</v>
      </c>
      <c r="G80" s="144" t="str">
        <f>VLOOKUP(IF($B80&lt;10,$A80&amp;"0"&amp;$B80,$A80&amp;$B80),realtime_data!$A$213:$E$308,5,FALSE)</f>
        <v>NaN</v>
      </c>
      <c r="H80" s="144" t="str">
        <f>VLOOKUP(IF($B80&lt;10,$A80&amp;"0"&amp;$B80,$A80&amp;$B80),realtime_data!$A$117:$E$212,5,FALSE)</f>
        <v>NaN</v>
      </c>
      <c r="I80" s="144" t="str">
        <f>VLOOKUP(IF($B80&lt;10,$A80&amp;"0"&amp;$B80,$A80&amp;$B80),realtime_data!$A$309:$E$404,5,FALSE)</f>
        <v>NaN</v>
      </c>
      <c r="J80" s="162" t="s">
        <v>132</v>
      </c>
      <c r="K80" s="143"/>
    </row>
    <row r="81" spans="1:11" x14ac:dyDescent="0.2">
      <c r="A81" s="143" t="s">
        <v>110</v>
      </c>
      <c r="B81" s="143">
        <v>8</v>
      </c>
      <c r="C81" s="143"/>
      <c r="D81" s="143" t="str">
        <f>VLOOKUP(A81,'working sheet '!$A$48:$M$56,B81+1,FALSE)</f>
        <v>NA-SEA-039-01-07</v>
      </c>
      <c r="E81" s="143"/>
      <c r="F81" s="144">
        <f>VLOOKUP(IF($B81&lt;10,$A81&amp;"0"&amp;$B81,$A81&amp;$B81),realtime_data!$A$21:$E$116,5,FALSE)</f>
        <v>31.453914116790401</v>
      </c>
      <c r="G81" s="144" t="str">
        <f>VLOOKUP(IF($B81&lt;10,$A81&amp;"0"&amp;$B81,$A81&amp;$B81),realtime_data!$A$213:$E$308,5,FALSE)</f>
        <v>NaN</v>
      </c>
      <c r="H81" s="144" t="str">
        <f>VLOOKUP(IF($B81&lt;10,$A81&amp;"0"&amp;$B81,$A81&amp;$B81),realtime_data!$A$117:$E$212,5,FALSE)</f>
        <v>NaN</v>
      </c>
      <c r="I81" s="144" t="str">
        <f>VLOOKUP(IF($B81&lt;10,$A81&amp;"0"&amp;$B81,$A81&amp;$B81),realtime_data!$A$309:$E$404,5,FALSE)</f>
        <v>NaN</v>
      </c>
      <c r="J81" s="162" t="s">
        <v>132</v>
      </c>
      <c r="K81" s="143"/>
    </row>
    <row r="82" spans="1:11" x14ac:dyDescent="0.2">
      <c r="A82" s="143" t="s">
        <v>110</v>
      </c>
      <c r="B82" s="143">
        <v>9</v>
      </c>
      <c r="C82" s="143"/>
      <c r="D82" s="143" t="str">
        <f>VLOOKUP(A82,'working sheet '!$A$48:$M$56,B82+1,FALSE)</f>
        <v>NA-SEA-039-02-15</v>
      </c>
      <c r="E82" s="143"/>
      <c r="F82" s="144">
        <f>VLOOKUP(IF($B82&lt;10,$A82&amp;"0"&amp;$B82,$A82&amp;$B82),realtime_data!$A$21:$E$116,5,FALSE)</f>
        <v>33.987262637358299</v>
      </c>
      <c r="G82" s="144" t="str">
        <f>VLOOKUP(IF($B82&lt;10,$A82&amp;"0"&amp;$B82,$A82&amp;$B82),realtime_data!$A$213:$E$308,5,FALSE)</f>
        <v>NaN</v>
      </c>
      <c r="H82" s="144" t="str">
        <f>VLOOKUP(IF($B82&lt;10,$A82&amp;"0"&amp;$B82,$A82&amp;$B82),realtime_data!$A$117:$E$212,5,FALSE)</f>
        <v>NaN</v>
      </c>
      <c r="I82" s="144">
        <f>VLOOKUP(IF($B82&lt;10,$A82&amp;"0"&amp;$B82,$A82&amp;$B82),realtime_data!$A$309:$E$404,5,FALSE)</f>
        <v>30.326915125801499</v>
      </c>
      <c r="J82" s="162" t="s">
        <v>476</v>
      </c>
      <c r="K82" s="143"/>
    </row>
    <row r="83" spans="1:11" x14ac:dyDescent="0.2">
      <c r="A83" s="143" t="s">
        <v>110</v>
      </c>
      <c r="B83" s="143">
        <v>10</v>
      </c>
      <c r="C83" s="143"/>
      <c r="D83" s="143" t="str">
        <f>VLOOKUP(A83,'working sheet '!$A$48:$M$56,B83+1,FALSE)</f>
        <v>NA-SEA-039-03-23</v>
      </c>
      <c r="E83" s="143"/>
      <c r="F83" s="144">
        <f>VLOOKUP(IF($B83&lt;10,$A83&amp;"0"&amp;$B83,$A83&amp;$B83),realtime_data!$A$21:$E$116,5,FALSE)</f>
        <v>32.334568966216601</v>
      </c>
      <c r="G83" s="144" t="str">
        <f>VLOOKUP(IF($B83&lt;10,$A83&amp;"0"&amp;$B83,$A83&amp;$B83),realtime_data!$A$213:$E$308,5,FALSE)</f>
        <v>NaN</v>
      </c>
      <c r="H83" s="144" t="str">
        <f>VLOOKUP(IF($B83&lt;10,$A83&amp;"0"&amp;$B83,$A83&amp;$B83),realtime_data!$A$117:$E$212,5,FALSE)</f>
        <v>NaN</v>
      </c>
      <c r="I83" s="144" t="str">
        <f>VLOOKUP(IF($B83&lt;10,$A83&amp;"0"&amp;$B83,$A83&amp;$B83),realtime_data!$A$309:$E$404,5,FALSE)</f>
        <v>NaN</v>
      </c>
      <c r="J83" s="162" t="s">
        <v>132</v>
      </c>
      <c r="K83" s="143"/>
    </row>
    <row r="84" spans="1:11" x14ac:dyDescent="0.2">
      <c r="A84" s="143" t="s">
        <v>110</v>
      </c>
      <c r="B84" s="143">
        <v>11</v>
      </c>
      <c r="C84" s="143"/>
      <c r="D84" s="143" t="str">
        <f>VLOOKUP(A84,'working sheet '!$A$48:$M$56,B84+1,FALSE)</f>
        <v>Zk_-1</v>
      </c>
      <c r="E84" s="143"/>
      <c r="F84" s="144">
        <f>VLOOKUP(IF($B84&lt;10,$A84&amp;"0"&amp;$B84,$A84&amp;$B84),realtime_data!$A$21:$E$116,5,FALSE)</f>
        <v>32.653271698643003</v>
      </c>
      <c r="G84" s="144" t="str">
        <f>VLOOKUP(IF($B84&lt;10,$A84&amp;"0"&amp;$B84,$A84&amp;$B84),realtime_data!$A$213:$E$308,5,FALSE)</f>
        <v>NaN</v>
      </c>
      <c r="H84" s="144" t="str">
        <f>VLOOKUP(IF($B84&lt;10,$A84&amp;"0"&amp;$B84,$A84&amp;$B84),realtime_data!$A$117:$E$212,5,FALSE)</f>
        <v>NaN</v>
      </c>
      <c r="I84" s="144" t="str">
        <f>VLOOKUP(IF($B84&lt;10,$A84&amp;"0"&amp;$B84,$A84&amp;$B84),realtime_data!$A$309:$E$404,5,FALSE)</f>
        <v>NaN</v>
      </c>
      <c r="J84" s="162" t="s">
        <v>382</v>
      </c>
      <c r="K84" s="143"/>
    </row>
    <row r="85" spans="1:11" x14ac:dyDescent="0.2">
      <c r="A85" s="143" t="s">
        <v>110</v>
      </c>
      <c r="B85" s="143">
        <v>12</v>
      </c>
      <c r="C85" s="143"/>
      <c r="D85" s="143" t="str">
        <f>VLOOKUP(A85,'working sheet '!$A$48:$M$56,B85+1,FALSE)</f>
        <v>Ck1_-1</v>
      </c>
      <c r="E85" s="143"/>
      <c r="F85" s="144">
        <f>VLOOKUP(IF($B85&lt;10,$A85&amp;"0"&amp;$B85,$A85&amp;$B85),realtime_data!$A$21:$E$116,5,FALSE)</f>
        <v>31.965530861679898</v>
      </c>
      <c r="G85" s="144" t="str">
        <f>VLOOKUP(IF($B85&lt;10,$A85&amp;"0"&amp;$B85,$A85&amp;$B85),realtime_data!$A$213:$E$308,5,FALSE)</f>
        <v>NaN</v>
      </c>
      <c r="H85" s="144">
        <f>VLOOKUP(IF($B85&lt;10,$A85&amp;"0"&amp;$B85,$A85&amp;$B85),realtime_data!$A$117:$E$212,5,FALSE)</f>
        <v>36.877246430026197</v>
      </c>
      <c r="I85" s="144" t="str">
        <f>VLOOKUP(IF($B85&lt;10,$A85&amp;"0"&amp;$B85,$A85&amp;$B85),realtime_data!$A$309:$E$404,5,FALSE)</f>
        <v>NaN</v>
      </c>
      <c r="J85" s="162" t="s">
        <v>380</v>
      </c>
      <c r="K85" s="143"/>
    </row>
    <row r="86" spans="1:11" x14ac:dyDescent="0.2">
      <c r="A86" s="143" t="s">
        <v>111</v>
      </c>
      <c r="B86" s="143">
        <v>1</v>
      </c>
      <c r="C86" s="143"/>
      <c r="D86" s="143" t="str">
        <f>VLOOKUP(A86,'working sheet '!$A$48:$M$56,B86+1,FALSE)</f>
        <v>NA-SEA-038-06-48</v>
      </c>
      <c r="E86" s="143"/>
      <c r="F86" s="144">
        <f>VLOOKUP(IF($B86&lt;10,$A86&amp;"0"&amp;$B86,$A86&amp;$B86),realtime_data!$A$21:$E$116,5,FALSE)</f>
        <v>31.915580257124802</v>
      </c>
      <c r="G86" s="144" t="str">
        <f>VLOOKUP(IF($B86&lt;10,$A86&amp;"0"&amp;$B86,$A86&amp;$B86),realtime_data!$A$213:$E$308,5,FALSE)</f>
        <v>NaN</v>
      </c>
      <c r="H86" s="144" t="str">
        <f>VLOOKUP(IF($B86&lt;10,$A86&amp;"0"&amp;$B86,$A86&amp;$B86),realtime_data!$A$117:$E$212,5,FALSE)</f>
        <v>NaN</v>
      </c>
      <c r="I86" s="144" t="str">
        <f>VLOOKUP(IF($B86&lt;10,$A86&amp;"0"&amp;$B86,$A86&amp;$B86),realtime_data!$A$309:$E$404,5,FALSE)</f>
        <v>NaN</v>
      </c>
      <c r="J86" s="162" t="s">
        <v>132</v>
      </c>
      <c r="K86" s="143"/>
    </row>
    <row r="87" spans="1:11" x14ac:dyDescent="0.2">
      <c r="A87" s="143" t="s">
        <v>111</v>
      </c>
      <c r="B87" s="143">
        <v>2</v>
      </c>
      <c r="C87" s="143"/>
      <c r="D87" s="143" t="str">
        <f>VLOOKUP(A87,'working sheet '!$A$48:$M$56,B87+1,FALSE)</f>
        <v>NA-SEA-038-07-56</v>
      </c>
      <c r="E87" s="143"/>
      <c r="F87" s="144">
        <f>VLOOKUP(IF($B87&lt;10,$A87&amp;"0"&amp;$B87,$A87&amp;$B87),realtime_data!$A$21:$E$116,5,FALSE)</f>
        <v>33.7786269463029</v>
      </c>
      <c r="G87" s="144" t="str">
        <f>VLOOKUP(IF($B87&lt;10,$A87&amp;"0"&amp;$B87,$A87&amp;$B87),realtime_data!$A$213:$E$308,5,FALSE)</f>
        <v>NaN</v>
      </c>
      <c r="H87" s="144" t="str">
        <f>VLOOKUP(IF($B87&lt;10,$A87&amp;"0"&amp;$B87,$A87&amp;$B87),realtime_data!$A$117:$E$212,5,FALSE)</f>
        <v>NaN</v>
      </c>
      <c r="I87" s="144" t="str">
        <f>VLOOKUP(IF($B87&lt;10,$A87&amp;"0"&amp;$B87,$A87&amp;$B87),realtime_data!$A$309:$E$404,5,FALSE)</f>
        <v>NaN</v>
      </c>
      <c r="J87" s="162" t="s">
        <v>132</v>
      </c>
      <c r="K87" s="143"/>
    </row>
    <row r="88" spans="1:11" x14ac:dyDescent="0.2">
      <c r="A88" s="143" t="s">
        <v>111</v>
      </c>
      <c r="B88" s="143">
        <v>3</v>
      </c>
      <c r="C88" s="143"/>
      <c r="D88" s="143" t="str">
        <f>VLOOKUP(A88,'working sheet '!$A$48:$M$56,B88+1,FALSE)</f>
        <v>NA-SEA-038-08-64</v>
      </c>
      <c r="E88" s="143"/>
      <c r="F88" s="144">
        <f>VLOOKUP(IF($B88&lt;10,$A88&amp;"0"&amp;$B88,$A88&amp;$B88),realtime_data!$A$21:$E$116,5,FALSE)</f>
        <v>33.402778717266202</v>
      </c>
      <c r="G88" s="144" t="str">
        <f>VLOOKUP(IF($B88&lt;10,$A88&amp;"0"&amp;$B88,$A88&amp;$B88),realtime_data!$A$213:$E$308,5,FALSE)</f>
        <v>NaN</v>
      </c>
      <c r="H88" s="144" t="str">
        <f>VLOOKUP(IF($B88&lt;10,$A88&amp;"0"&amp;$B88,$A88&amp;$B88),realtime_data!$A$117:$E$212,5,FALSE)</f>
        <v>NaN</v>
      </c>
      <c r="I88" s="144" t="str">
        <f>VLOOKUP(IF($B88&lt;10,$A88&amp;"0"&amp;$B88,$A88&amp;$B88),realtime_data!$A$309:$E$404,5,FALSE)</f>
        <v>NaN</v>
      </c>
      <c r="J88" s="162" t="s">
        <v>132</v>
      </c>
      <c r="K88" s="143"/>
    </row>
    <row r="89" spans="1:11" x14ac:dyDescent="0.2">
      <c r="A89" s="143" t="s">
        <v>111</v>
      </c>
      <c r="B89" s="143">
        <v>4</v>
      </c>
      <c r="C89" s="143"/>
      <c r="D89" s="143" t="str">
        <f>VLOOKUP(A89,'working sheet '!$A$48:$M$56,B89+1,FALSE)</f>
        <v>NA-SEA-038-09-72</v>
      </c>
      <c r="E89" s="143"/>
      <c r="F89" s="144">
        <f>VLOOKUP(IF($B89&lt;10,$A89&amp;"0"&amp;$B89,$A89&amp;$B89),realtime_data!$A$21:$E$116,5,FALSE)</f>
        <v>32.681828185065903</v>
      </c>
      <c r="G89" s="144" t="str">
        <f>VLOOKUP(IF($B89&lt;10,$A89&amp;"0"&amp;$B89,$A89&amp;$B89),realtime_data!$A$213:$E$308,5,FALSE)</f>
        <v>NaN</v>
      </c>
      <c r="H89" s="144" t="str">
        <f>VLOOKUP(IF($B89&lt;10,$A89&amp;"0"&amp;$B89,$A89&amp;$B89),realtime_data!$A$117:$E$212,5,FALSE)</f>
        <v>NaN</v>
      </c>
      <c r="I89" s="144" t="str">
        <f>VLOOKUP(IF($B89&lt;10,$A89&amp;"0"&amp;$B89,$A89&amp;$B89),realtime_data!$A$309:$E$404,5,FALSE)</f>
        <v>NaN</v>
      </c>
      <c r="J89" s="162" t="s">
        <v>132</v>
      </c>
      <c r="K89" s="143"/>
    </row>
    <row r="90" spans="1:11" x14ac:dyDescent="0.2">
      <c r="A90" s="143" t="s">
        <v>111</v>
      </c>
      <c r="B90" s="143">
        <v>5</v>
      </c>
      <c r="C90" s="143"/>
      <c r="D90" s="143" t="str">
        <f>VLOOKUP(A90,'working sheet '!$A$48:$M$56,B90+1,FALSE)</f>
        <v>NA-SEA-038-10-80</v>
      </c>
      <c r="E90" s="143"/>
      <c r="F90" s="144">
        <f>VLOOKUP(IF($B90&lt;10,$A90&amp;"0"&amp;$B90,$A90&amp;$B90),realtime_data!$A$21:$E$116,5,FALSE)</f>
        <v>32.815195631746697</v>
      </c>
      <c r="G90" s="144" t="str">
        <f>VLOOKUP(IF($B90&lt;10,$A90&amp;"0"&amp;$B90,$A90&amp;$B90),realtime_data!$A$213:$E$308,5,FALSE)</f>
        <v>NaN</v>
      </c>
      <c r="H90" s="144" t="str">
        <f>VLOOKUP(IF($B90&lt;10,$A90&amp;"0"&amp;$B90,$A90&amp;$B90),realtime_data!$A$117:$E$212,5,FALSE)</f>
        <v>NaN</v>
      </c>
      <c r="I90" s="144" t="str">
        <f>VLOOKUP(IF($B90&lt;10,$A90&amp;"0"&amp;$B90,$A90&amp;$B90),realtime_data!$A$309:$E$404,5,FALSE)</f>
        <v>NaN</v>
      </c>
      <c r="J90" s="162" t="s">
        <v>132</v>
      </c>
      <c r="K90" s="143"/>
    </row>
    <row r="91" spans="1:11" x14ac:dyDescent="0.2">
      <c r="A91" s="143" t="s">
        <v>111</v>
      </c>
      <c r="B91" s="143">
        <v>6</v>
      </c>
      <c r="C91" s="143"/>
      <c r="D91" s="143" t="str">
        <f>VLOOKUP(A91,'working sheet '!$A$48:$M$56,B91+1,FALSE)</f>
        <v>NA-SEA-038-11-88</v>
      </c>
      <c r="E91" s="143"/>
      <c r="F91" s="144">
        <f>VLOOKUP(IF($B91&lt;10,$A91&amp;"0"&amp;$B91,$A91&amp;$B91),realtime_data!$A$21:$E$116,5,FALSE)</f>
        <v>34.695887677811001</v>
      </c>
      <c r="G91" s="144" t="str">
        <f>VLOOKUP(IF($B91&lt;10,$A91&amp;"0"&amp;$B91,$A91&amp;$B91),realtime_data!$A$213:$E$308,5,FALSE)</f>
        <v>NaN</v>
      </c>
      <c r="H91" s="144" t="str">
        <f>VLOOKUP(IF($B91&lt;10,$A91&amp;"0"&amp;$B91,$A91&amp;$B91),realtime_data!$A$117:$E$212,5,FALSE)</f>
        <v>NaN</v>
      </c>
      <c r="I91" s="144" t="str">
        <f>VLOOKUP(IF($B91&lt;10,$A91&amp;"0"&amp;$B91,$A91&amp;$B91),realtime_data!$A$309:$E$404,5,FALSE)</f>
        <v>NaN</v>
      </c>
      <c r="J91" s="162" t="s">
        <v>132</v>
      </c>
      <c r="K91" s="143"/>
    </row>
    <row r="92" spans="1:11" x14ac:dyDescent="0.2">
      <c r="A92" s="143" t="s">
        <v>111</v>
      </c>
      <c r="B92" s="143">
        <v>7</v>
      </c>
      <c r="C92" s="143"/>
      <c r="D92" s="143" t="str">
        <f>VLOOKUP(A92,'working sheet '!$A$48:$M$56,B92+1,FALSE)</f>
        <v>NA-SEA-038-12-96</v>
      </c>
      <c r="E92" s="143"/>
      <c r="F92" s="144">
        <f>VLOOKUP(IF($B92&lt;10,$A92&amp;"0"&amp;$B92,$A92&amp;$B92),realtime_data!$A$21:$E$116,5,FALSE)</f>
        <v>35.605226397419301</v>
      </c>
      <c r="G92" s="144" t="str">
        <f>VLOOKUP(IF($B92&lt;10,$A92&amp;"0"&amp;$B92,$A92&amp;$B92),realtime_data!$A$213:$E$308,5,FALSE)</f>
        <v>NaN</v>
      </c>
      <c r="H92" s="144" t="str">
        <f>VLOOKUP(IF($B92&lt;10,$A92&amp;"0"&amp;$B92,$A92&amp;$B92),realtime_data!$A$117:$E$212,5,FALSE)</f>
        <v>NaN</v>
      </c>
      <c r="I92" s="144" t="str">
        <f>VLOOKUP(IF($B92&lt;10,$A92&amp;"0"&amp;$B92,$A92&amp;$B92),realtime_data!$A$309:$E$404,5,FALSE)</f>
        <v>NaN</v>
      </c>
      <c r="J92" s="162" t="s">
        <v>132</v>
      </c>
      <c r="K92" s="143"/>
    </row>
    <row r="93" spans="1:11" x14ac:dyDescent="0.2">
      <c r="A93" s="143" t="s">
        <v>111</v>
      </c>
      <c r="B93" s="143">
        <v>8</v>
      </c>
      <c r="C93" s="143"/>
      <c r="D93" s="143" t="str">
        <f>VLOOKUP(A93,'working sheet '!$A$48:$M$56,B93+1,FALSE)</f>
        <v>NA-SEA-039-01-08</v>
      </c>
      <c r="E93" s="143"/>
      <c r="F93" s="144">
        <f>VLOOKUP(IF($B93&lt;10,$A93&amp;"0"&amp;$B93,$A93&amp;$B93),realtime_data!$A$21:$E$116,5,FALSE)</f>
        <v>34.423330826756597</v>
      </c>
      <c r="G93" s="144" t="str">
        <f>VLOOKUP(IF($B93&lt;10,$A93&amp;"0"&amp;$B93,$A93&amp;$B93),realtime_data!$A$213:$E$308,5,FALSE)</f>
        <v>NaN</v>
      </c>
      <c r="H93" s="144" t="str">
        <f>VLOOKUP(IF($B93&lt;10,$A93&amp;"0"&amp;$B93,$A93&amp;$B93),realtime_data!$A$117:$E$212,5,FALSE)</f>
        <v>NaN</v>
      </c>
      <c r="I93" s="144" t="str">
        <f>VLOOKUP(IF($B93&lt;10,$A93&amp;"0"&amp;$B93,$A93&amp;$B93),realtime_data!$A$309:$E$404,5,FALSE)</f>
        <v>NaN</v>
      </c>
      <c r="J93" s="162" t="s">
        <v>132</v>
      </c>
      <c r="K93" s="143"/>
    </row>
    <row r="94" spans="1:11" x14ac:dyDescent="0.2">
      <c r="A94" s="143" t="s">
        <v>111</v>
      </c>
      <c r="B94" s="143">
        <v>9</v>
      </c>
      <c r="C94" s="143"/>
      <c r="D94" s="143" t="str">
        <f>VLOOKUP(A94,'working sheet '!$A$48:$M$56,B94+1,FALSE)</f>
        <v>NA-SEA-039-02-16</v>
      </c>
      <c r="E94" s="143"/>
      <c r="F94" s="144">
        <f>VLOOKUP(IF($B94&lt;10,$A94&amp;"0"&amp;$B94,$A94&amp;$B94),realtime_data!$A$21:$E$116,5,FALSE)</f>
        <v>33.139674760032001</v>
      </c>
      <c r="G94" s="144" t="str">
        <f>VLOOKUP(IF($B94&lt;10,$A94&amp;"0"&amp;$B94,$A94&amp;$B94),realtime_data!$A$213:$E$308,5,FALSE)</f>
        <v>NaN</v>
      </c>
      <c r="H94" s="144" t="str">
        <f>VLOOKUP(IF($B94&lt;10,$A94&amp;"0"&amp;$B94,$A94&amp;$B94),realtime_data!$A$117:$E$212,5,FALSE)</f>
        <v>NaN</v>
      </c>
      <c r="I94" s="144" t="str">
        <f>VLOOKUP(IF($B94&lt;10,$A94&amp;"0"&amp;$B94,$A94&amp;$B94),realtime_data!$A$309:$E$404,5,FALSE)</f>
        <v>NaN</v>
      </c>
      <c r="J94" s="162" t="s">
        <v>132</v>
      </c>
      <c r="K94" s="143"/>
    </row>
    <row r="95" spans="1:11" x14ac:dyDescent="0.2">
      <c r="A95" s="143" t="s">
        <v>111</v>
      </c>
      <c r="B95" s="143">
        <v>10</v>
      </c>
      <c r="C95" s="143"/>
      <c r="D95" s="143" t="str">
        <f>VLOOKUP(A95,'working sheet '!$A$48:$M$56,B95+1,FALSE)</f>
        <v>NA-SEA-039-03-24</v>
      </c>
      <c r="E95" s="143"/>
      <c r="F95" s="144">
        <f>VLOOKUP(IF($B95&lt;10,$A95&amp;"0"&amp;$B95,$A95&amp;$B95),realtime_data!$A$21:$E$116,5,FALSE)</f>
        <v>30.937187386525501</v>
      </c>
      <c r="G95" s="144" t="str">
        <f>VLOOKUP(IF($B95&lt;10,$A95&amp;"0"&amp;$B95,$A95&amp;$B95),realtime_data!$A$213:$E$308,5,FALSE)</f>
        <v>NaN</v>
      </c>
      <c r="H95" s="144" t="str">
        <f>VLOOKUP(IF($B95&lt;10,$A95&amp;"0"&amp;$B95,$A95&amp;$B95),realtime_data!$A$117:$E$212,5,FALSE)</f>
        <v>NaN</v>
      </c>
      <c r="I95" s="144" t="str">
        <f>VLOOKUP(IF($B95&lt;10,$A95&amp;"0"&amp;$B95,$A95&amp;$B95),realtime_data!$A$309:$E$404,5,FALSE)</f>
        <v>NaN</v>
      </c>
      <c r="J95" s="162" t="s">
        <v>132</v>
      </c>
      <c r="K95" s="143"/>
    </row>
    <row r="96" spans="1:11" x14ac:dyDescent="0.2">
      <c r="A96" s="143" t="s">
        <v>111</v>
      </c>
      <c r="B96" s="143">
        <v>11</v>
      </c>
      <c r="C96" s="143"/>
      <c r="D96" s="143" t="str">
        <f>VLOOKUP(A96,'working sheet '!$A$48:$M$56,B96+1,FALSE)</f>
        <v>NEG</v>
      </c>
      <c r="E96" s="143"/>
      <c r="F96" s="144">
        <f>VLOOKUP(IF($B96&lt;10,$A96&amp;"0"&amp;$B96,$A96&amp;$B96),realtime_data!$A$21:$E$116,5,FALSE)</f>
        <v>32.979556485758202</v>
      </c>
      <c r="G96" s="144" t="str">
        <f>VLOOKUP(IF($B96&lt;10,$A96&amp;"0"&amp;$B96,$A96&amp;$B96),realtime_data!$A$213:$E$308,5,FALSE)</f>
        <v>NaN</v>
      </c>
      <c r="H96" s="144" t="str">
        <f>VLOOKUP(IF($B96&lt;10,$A96&amp;"0"&amp;$B96,$A96&amp;$B96),realtime_data!$A$117:$E$212,5,FALSE)</f>
        <v>NaN</v>
      </c>
      <c r="I96" s="144" t="str">
        <f>VLOOKUP(IF($B96&lt;10,$A96&amp;"0"&amp;$B96,$A96&amp;$B96),realtime_data!$A$309:$E$404,5,FALSE)</f>
        <v>NaN</v>
      </c>
      <c r="J96" s="162" t="s">
        <v>364</v>
      </c>
      <c r="K96" s="167"/>
    </row>
    <row r="97" spans="1:11" x14ac:dyDescent="0.2">
      <c r="A97" s="145" t="s">
        <v>111</v>
      </c>
      <c r="B97" s="145">
        <v>12</v>
      </c>
      <c r="C97" s="145"/>
      <c r="D97" s="145" t="str">
        <f>VLOOKUP(A97,'working sheet '!$A$48:$M$56,B97+1,FALSE)</f>
        <v>NTC</v>
      </c>
      <c r="E97" s="145"/>
      <c r="F97" s="146" t="str">
        <f>VLOOKUP(IF($B97&lt;10,$A97&amp;"0"&amp;$B97,$A97&amp;$B97),realtime_data!$A$21:$E$116,5,FALSE)</f>
        <v>NaN</v>
      </c>
      <c r="G97" s="146" t="str">
        <f>VLOOKUP(IF($B97&lt;10,$A97&amp;"0"&amp;$B97,$A97&amp;$B97),realtime_data!$A$213:$E$308,5,FALSE)</f>
        <v>NaN</v>
      </c>
      <c r="H97" s="146" t="str">
        <f>VLOOKUP(IF($B97&lt;10,$A97&amp;"0"&amp;$B97,$A97&amp;$B97),realtime_data!$A$117:$E$212,5,FALSE)</f>
        <v>NaN</v>
      </c>
      <c r="I97" s="146" t="str">
        <f>VLOOKUP(IF($B97&lt;10,$A97&amp;"0"&amp;$B97,$A97&amp;$B97),realtime_data!$A$309:$E$404,5,FALSE)</f>
        <v>NaN</v>
      </c>
      <c r="J97" s="170" t="s">
        <v>122</v>
      </c>
      <c r="K97" s="145"/>
    </row>
  </sheetData>
  <autoFilter ref="A1:K97" xr:uid="{ABF4F6E1-8522-4AE9-95FD-8F0BA93197F1}"/>
  <conditionalFormatting sqref="F1:F1048576">
    <cfRule type="cellIs" dxfId="1" priority="3" operator="between">
      <formula>23</formula>
      <formula>38</formula>
    </cfRule>
  </conditionalFormatting>
  <conditionalFormatting sqref="G1:I1048576">
    <cfRule type="cellIs" dxfId="0" priority="4" operator="between">
      <formula>10</formula>
      <formula>40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59BD-67F3-42F2-ACAE-6A902E1BDFE0}">
  <dimension ref="A1:F404"/>
  <sheetViews>
    <sheetView topLeftCell="A37" workbookViewId="0">
      <selection sqref="A1:XFD1048576"/>
    </sheetView>
  </sheetViews>
  <sheetFormatPr defaultRowHeight="15" x14ac:dyDescent="0.2"/>
  <cols>
    <col min="1" max="1" width="24.21875" bestFit="1" customWidth="1"/>
    <col min="2" max="2" width="71.109375" bestFit="1" customWidth="1"/>
    <col min="3" max="3" width="6.109375" bestFit="1" customWidth="1"/>
    <col min="4" max="4" width="16.44140625" bestFit="1" customWidth="1"/>
    <col min="5" max="5" width="11.88671875" bestFit="1" customWidth="1"/>
    <col min="6" max="6" width="19.44140625" bestFit="1" customWidth="1"/>
  </cols>
  <sheetData>
    <row r="1" spans="1:2" x14ac:dyDescent="0.2">
      <c r="A1" t="s">
        <v>133</v>
      </c>
      <c r="B1" t="s">
        <v>473</v>
      </c>
    </row>
    <row r="2" spans="1:2" x14ac:dyDescent="0.2">
      <c r="A2" t="s">
        <v>134</v>
      </c>
      <c r="B2" t="s">
        <v>135</v>
      </c>
    </row>
    <row r="3" spans="1:2" x14ac:dyDescent="0.2">
      <c r="A3" t="s">
        <v>136</v>
      </c>
    </row>
    <row r="4" spans="1:2" x14ac:dyDescent="0.2">
      <c r="A4" t="s">
        <v>137</v>
      </c>
    </row>
    <row r="5" spans="1:2" x14ac:dyDescent="0.2">
      <c r="A5" t="s">
        <v>138</v>
      </c>
      <c r="B5" t="s">
        <v>474</v>
      </c>
    </row>
    <row r="6" spans="1:2" x14ac:dyDescent="0.2">
      <c r="A6" t="s">
        <v>139</v>
      </c>
      <c r="B6" t="s">
        <v>475</v>
      </c>
    </row>
    <row r="7" spans="1:2" x14ac:dyDescent="0.2">
      <c r="A7" t="s">
        <v>140</v>
      </c>
      <c r="B7">
        <v>20</v>
      </c>
    </row>
    <row r="8" spans="1:2" x14ac:dyDescent="0.2">
      <c r="A8" t="s">
        <v>141</v>
      </c>
      <c r="B8">
        <v>105</v>
      </c>
    </row>
    <row r="9" spans="1:2" x14ac:dyDescent="0.2">
      <c r="A9" t="s">
        <v>142</v>
      </c>
      <c r="B9" t="s">
        <v>143</v>
      </c>
    </row>
    <row r="10" spans="1:2" x14ac:dyDescent="0.2">
      <c r="A10" t="s">
        <v>144</v>
      </c>
      <c r="B10" t="s">
        <v>360</v>
      </c>
    </row>
    <row r="11" spans="1:2" x14ac:dyDescent="0.2">
      <c r="A11" t="s">
        <v>145</v>
      </c>
      <c r="B11" t="s">
        <v>146</v>
      </c>
    </row>
    <row r="12" spans="1:2" x14ac:dyDescent="0.2">
      <c r="A12" t="s">
        <v>147</v>
      </c>
      <c r="B12" t="s">
        <v>146</v>
      </c>
    </row>
    <row r="13" spans="1:2" x14ac:dyDescent="0.2">
      <c r="A13" t="s">
        <v>148</v>
      </c>
      <c r="B13" t="s">
        <v>149</v>
      </c>
    </row>
    <row r="15" spans="1:2" x14ac:dyDescent="0.2">
      <c r="A15" t="s">
        <v>150</v>
      </c>
      <c r="B15" t="s">
        <v>151</v>
      </c>
    </row>
    <row r="16" spans="1:2" x14ac:dyDescent="0.2">
      <c r="A16" t="s">
        <v>152</v>
      </c>
      <c r="B16">
        <v>4</v>
      </c>
    </row>
    <row r="17" spans="1:6" x14ac:dyDescent="0.2">
      <c r="A17" t="s">
        <v>153</v>
      </c>
    </row>
    <row r="20" spans="1:6" x14ac:dyDescent="0.2">
      <c r="A20" t="s">
        <v>154</v>
      </c>
      <c r="B20" t="s">
        <v>155</v>
      </c>
      <c r="C20" t="s">
        <v>79</v>
      </c>
      <c r="D20" t="s">
        <v>156</v>
      </c>
      <c r="E20" t="s">
        <v>83</v>
      </c>
      <c r="F20" t="s">
        <v>362</v>
      </c>
    </row>
    <row r="21" spans="1:6" x14ac:dyDescent="0.2">
      <c r="A21" t="s">
        <v>157</v>
      </c>
      <c r="B21" t="s">
        <v>87</v>
      </c>
      <c r="C21" t="s">
        <v>361</v>
      </c>
      <c r="D21" t="s">
        <v>383</v>
      </c>
      <c r="E21">
        <v>31.032479925101601</v>
      </c>
      <c r="F21" t="s">
        <v>121</v>
      </c>
    </row>
    <row r="22" spans="1:6" x14ac:dyDescent="0.2">
      <c r="A22" t="s">
        <v>158</v>
      </c>
      <c r="B22" t="s">
        <v>87</v>
      </c>
      <c r="C22" t="s">
        <v>361</v>
      </c>
      <c r="D22" t="s">
        <v>384</v>
      </c>
      <c r="E22">
        <v>36.1477538652859</v>
      </c>
      <c r="F22" t="s">
        <v>121</v>
      </c>
    </row>
    <row r="23" spans="1:6" x14ac:dyDescent="0.2">
      <c r="A23" t="s">
        <v>159</v>
      </c>
      <c r="B23" t="s">
        <v>87</v>
      </c>
      <c r="C23" t="s">
        <v>361</v>
      </c>
      <c r="D23" t="s">
        <v>385</v>
      </c>
      <c r="E23">
        <v>31.736050109989399</v>
      </c>
      <c r="F23" t="s">
        <v>121</v>
      </c>
    </row>
    <row r="24" spans="1:6" x14ac:dyDescent="0.2">
      <c r="A24" t="s">
        <v>160</v>
      </c>
      <c r="B24" t="s">
        <v>87</v>
      </c>
      <c r="C24" t="s">
        <v>361</v>
      </c>
      <c r="D24" t="s">
        <v>386</v>
      </c>
      <c r="E24">
        <v>31.113187092177501</v>
      </c>
      <c r="F24" t="s">
        <v>121</v>
      </c>
    </row>
    <row r="25" spans="1:6" x14ac:dyDescent="0.2">
      <c r="A25" t="s">
        <v>161</v>
      </c>
      <c r="B25" t="s">
        <v>87</v>
      </c>
      <c r="C25" t="s">
        <v>361</v>
      </c>
      <c r="D25" t="s">
        <v>387</v>
      </c>
      <c r="E25">
        <v>30.746244732854901</v>
      </c>
      <c r="F25" t="s">
        <v>121</v>
      </c>
    </row>
    <row r="26" spans="1:6" x14ac:dyDescent="0.2">
      <c r="A26" t="s">
        <v>162</v>
      </c>
      <c r="B26" t="s">
        <v>87</v>
      </c>
      <c r="C26" t="s">
        <v>361</v>
      </c>
      <c r="D26" t="s">
        <v>388</v>
      </c>
      <c r="E26">
        <v>31.669736002518899</v>
      </c>
      <c r="F26" t="s">
        <v>121</v>
      </c>
    </row>
    <row r="27" spans="1:6" x14ac:dyDescent="0.2">
      <c r="A27" t="s">
        <v>163</v>
      </c>
      <c r="B27" t="s">
        <v>87</v>
      </c>
      <c r="C27" t="s">
        <v>361</v>
      </c>
      <c r="D27" t="s">
        <v>389</v>
      </c>
      <c r="E27">
        <v>31.645099017231601</v>
      </c>
      <c r="F27" t="s">
        <v>121</v>
      </c>
    </row>
    <row r="28" spans="1:6" x14ac:dyDescent="0.2">
      <c r="A28" t="s">
        <v>164</v>
      </c>
      <c r="B28" t="s">
        <v>87</v>
      </c>
      <c r="C28" t="s">
        <v>361</v>
      </c>
      <c r="D28" t="s">
        <v>390</v>
      </c>
      <c r="E28">
        <v>30.193448935568401</v>
      </c>
      <c r="F28" t="s">
        <v>121</v>
      </c>
    </row>
    <row r="29" spans="1:6" x14ac:dyDescent="0.2">
      <c r="A29" t="s">
        <v>165</v>
      </c>
      <c r="B29" t="s">
        <v>87</v>
      </c>
      <c r="C29" t="s">
        <v>361</v>
      </c>
      <c r="D29" t="s">
        <v>391</v>
      </c>
      <c r="E29">
        <v>31.344931669552199</v>
      </c>
      <c r="F29" t="s">
        <v>121</v>
      </c>
    </row>
    <row r="30" spans="1:6" x14ac:dyDescent="0.2">
      <c r="A30" t="s">
        <v>166</v>
      </c>
      <c r="B30" t="s">
        <v>87</v>
      </c>
      <c r="C30" t="s">
        <v>361</v>
      </c>
      <c r="D30" t="s">
        <v>392</v>
      </c>
      <c r="E30">
        <v>30.0123076672471</v>
      </c>
      <c r="F30" t="s">
        <v>121</v>
      </c>
    </row>
    <row r="31" spans="1:6" x14ac:dyDescent="0.2">
      <c r="A31" t="s">
        <v>167</v>
      </c>
      <c r="B31" t="s">
        <v>87</v>
      </c>
      <c r="C31" t="s">
        <v>361</v>
      </c>
      <c r="D31" t="s">
        <v>365</v>
      </c>
      <c r="E31">
        <v>34.186257210081699</v>
      </c>
      <c r="F31" t="s">
        <v>121</v>
      </c>
    </row>
    <row r="32" spans="1:6" x14ac:dyDescent="0.2">
      <c r="A32" t="s">
        <v>168</v>
      </c>
      <c r="B32" t="s">
        <v>87</v>
      </c>
      <c r="C32" t="s">
        <v>361</v>
      </c>
      <c r="D32" t="s">
        <v>366</v>
      </c>
      <c r="E32">
        <v>34.007031901964403</v>
      </c>
      <c r="F32" t="s">
        <v>121</v>
      </c>
    </row>
    <row r="33" spans="1:6" x14ac:dyDescent="0.2">
      <c r="A33" t="s">
        <v>169</v>
      </c>
      <c r="B33" t="s">
        <v>87</v>
      </c>
      <c r="C33" t="s">
        <v>361</v>
      </c>
      <c r="D33" t="s">
        <v>393</v>
      </c>
      <c r="E33">
        <v>33.572293265435498</v>
      </c>
      <c r="F33" t="s">
        <v>121</v>
      </c>
    </row>
    <row r="34" spans="1:6" x14ac:dyDescent="0.2">
      <c r="A34" t="s">
        <v>170</v>
      </c>
      <c r="B34" t="s">
        <v>87</v>
      </c>
      <c r="C34" t="s">
        <v>361</v>
      </c>
      <c r="D34" t="s">
        <v>394</v>
      </c>
      <c r="E34">
        <v>32.652628859890498</v>
      </c>
      <c r="F34" t="s">
        <v>121</v>
      </c>
    </row>
    <row r="35" spans="1:6" x14ac:dyDescent="0.2">
      <c r="A35" t="s">
        <v>171</v>
      </c>
      <c r="B35" t="s">
        <v>87</v>
      </c>
      <c r="C35" t="s">
        <v>361</v>
      </c>
      <c r="D35" t="s">
        <v>395</v>
      </c>
      <c r="E35">
        <v>31.129721532697999</v>
      </c>
      <c r="F35" t="s">
        <v>121</v>
      </c>
    </row>
    <row r="36" spans="1:6" x14ac:dyDescent="0.2">
      <c r="A36" t="s">
        <v>172</v>
      </c>
      <c r="B36" t="s">
        <v>87</v>
      </c>
      <c r="C36" t="s">
        <v>361</v>
      </c>
      <c r="D36" t="s">
        <v>396</v>
      </c>
      <c r="E36">
        <v>32.295186132528798</v>
      </c>
      <c r="F36" t="s">
        <v>121</v>
      </c>
    </row>
    <row r="37" spans="1:6" x14ac:dyDescent="0.2">
      <c r="A37" t="s">
        <v>173</v>
      </c>
      <c r="B37" t="s">
        <v>87</v>
      </c>
      <c r="C37" t="s">
        <v>361</v>
      </c>
      <c r="D37" t="s">
        <v>397</v>
      </c>
      <c r="E37">
        <v>31.479997788609101</v>
      </c>
      <c r="F37" t="s">
        <v>121</v>
      </c>
    </row>
    <row r="38" spans="1:6" x14ac:dyDescent="0.2">
      <c r="A38" t="s">
        <v>174</v>
      </c>
      <c r="B38" t="s">
        <v>87</v>
      </c>
      <c r="C38" t="s">
        <v>361</v>
      </c>
      <c r="D38" t="s">
        <v>398</v>
      </c>
      <c r="E38">
        <v>33.6627465154872</v>
      </c>
      <c r="F38" t="s">
        <v>121</v>
      </c>
    </row>
    <row r="39" spans="1:6" x14ac:dyDescent="0.2">
      <c r="A39" t="s">
        <v>175</v>
      </c>
      <c r="B39" t="s">
        <v>87</v>
      </c>
      <c r="C39" t="s">
        <v>361</v>
      </c>
      <c r="D39" t="s">
        <v>399</v>
      </c>
      <c r="E39">
        <v>32.418049953882999</v>
      </c>
      <c r="F39" t="s">
        <v>121</v>
      </c>
    </row>
    <row r="40" spans="1:6" x14ac:dyDescent="0.2">
      <c r="A40" t="s">
        <v>176</v>
      </c>
      <c r="B40" t="s">
        <v>87</v>
      </c>
      <c r="C40" t="s">
        <v>361</v>
      </c>
      <c r="D40" t="s">
        <v>400</v>
      </c>
      <c r="E40">
        <v>31.297308377941299</v>
      </c>
      <c r="F40" t="s">
        <v>121</v>
      </c>
    </row>
    <row r="41" spans="1:6" x14ac:dyDescent="0.2">
      <c r="A41" t="s">
        <v>177</v>
      </c>
      <c r="B41" t="s">
        <v>87</v>
      </c>
      <c r="C41" t="s">
        <v>361</v>
      </c>
      <c r="D41" t="s">
        <v>401</v>
      </c>
      <c r="E41">
        <v>31.732568078310699</v>
      </c>
      <c r="F41" t="s">
        <v>121</v>
      </c>
    </row>
    <row r="42" spans="1:6" x14ac:dyDescent="0.2">
      <c r="A42" t="s">
        <v>178</v>
      </c>
      <c r="B42" t="s">
        <v>87</v>
      </c>
      <c r="C42" t="s">
        <v>361</v>
      </c>
      <c r="D42" t="s">
        <v>402</v>
      </c>
      <c r="E42">
        <v>35.740899406016801</v>
      </c>
      <c r="F42" t="s">
        <v>121</v>
      </c>
    </row>
    <row r="43" spans="1:6" x14ac:dyDescent="0.2">
      <c r="A43" t="s">
        <v>179</v>
      </c>
      <c r="B43" t="s">
        <v>87</v>
      </c>
      <c r="C43" t="s">
        <v>361</v>
      </c>
      <c r="D43" t="s">
        <v>367</v>
      </c>
      <c r="E43">
        <v>32.829611816988702</v>
      </c>
      <c r="F43" t="s">
        <v>121</v>
      </c>
    </row>
    <row r="44" spans="1:6" x14ac:dyDescent="0.2">
      <c r="A44" t="s">
        <v>180</v>
      </c>
      <c r="B44" t="s">
        <v>87</v>
      </c>
      <c r="C44" t="s">
        <v>361</v>
      </c>
      <c r="D44" t="s">
        <v>368</v>
      </c>
      <c r="E44">
        <v>34.721209361329798</v>
      </c>
      <c r="F44" t="s">
        <v>121</v>
      </c>
    </row>
    <row r="45" spans="1:6" x14ac:dyDescent="0.2">
      <c r="A45" t="s">
        <v>181</v>
      </c>
      <c r="B45" t="s">
        <v>87</v>
      </c>
      <c r="C45" t="s">
        <v>361</v>
      </c>
      <c r="D45" t="s">
        <v>403</v>
      </c>
      <c r="E45">
        <v>31.6945435254435</v>
      </c>
      <c r="F45" t="s">
        <v>121</v>
      </c>
    </row>
    <row r="46" spans="1:6" x14ac:dyDescent="0.2">
      <c r="A46" t="s">
        <v>182</v>
      </c>
      <c r="B46" t="s">
        <v>87</v>
      </c>
      <c r="C46" t="s">
        <v>361</v>
      </c>
      <c r="D46" t="s">
        <v>404</v>
      </c>
      <c r="E46">
        <v>30.6862772297752</v>
      </c>
      <c r="F46" t="s">
        <v>121</v>
      </c>
    </row>
    <row r="47" spans="1:6" x14ac:dyDescent="0.2">
      <c r="A47" t="s">
        <v>183</v>
      </c>
      <c r="B47" t="s">
        <v>87</v>
      </c>
      <c r="C47" t="s">
        <v>361</v>
      </c>
      <c r="D47" t="s">
        <v>405</v>
      </c>
      <c r="E47">
        <v>32.579633254861697</v>
      </c>
      <c r="F47" t="s">
        <v>121</v>
      </c>
    </row>
    <row r="48" spans="1:6" x14ac:dyDescent="0.2">
      <c r="A48" t="s">
        <v>184</v>
      </c>
      <c r="B48" t="s">
        <v>87</v>
      </c>
      <c r="C48" t="s">
        <v>361</v>
      </c>
      <c r="D48" t="s">
        <v>406</v>
      </c>
      <c r="E48">
        <v>31.216033326451399</v>
      </c>
      <c r="F48" t="s">
        <v>121</v>
      </c>
    </row>
    <row r="49" spans="1:6" x14ac:dyDescent="0.2">
      <c r="A49" t="s">
        <v>185</v>
      </c>
      <c r="B49" t="s">
        <v>87</v>
      </c>
      <c r="C49" t="s">
        <v>361</v>
      </c>
      <c r="D49" t="s">
        <v>407</v>
      </c>
      <c r="E49">
        <v>32.552680915547597</v>
      </c>
      <c r="F49" t="s">
        <v>121</v>
      </c>
    </row>
    <row r="50" spans="1:6" x14ac:dyDescent="0.2">
      <c r="A50" t="s">
        <v>186</v>
      </c>
      <c r="B50" t="s">
        <v>87</v>
      </c>
      <c r="C50" t="s">
        <v>361</v>
      </c>
      <c r="D50" t="s">
        <v>408</v>
      </c>
      <c r="E50">
        <v>29.475156763473802</v>
      </c>
      <c r="F50" t="s">
        <v>121</v>
      </c>
    </row>
    <row r="51" spans="1:6" x14ac:dyDescent="0.2">
      <c r="A51" t="s">
        <v>187</v>
      </c>
      <c r="B51" t="s">
        <v>87</v>
      </c>
      <c r="C51" t="s">
        <v>361</v>
      </c>
      <c r="D51" t="s">
        <v>409</v>
      </c>
      <c r="E51">
        <v>30.689073867000499</v>
      </c>
      <c r="F51" t="s">
        <v>121</v>
      </c>
    </row>
    <row r="52" spans="1:6" x14ac:dyDescent="0.2">
      <c r="A52" t="s">
        <v>188</v>
      </c>
      <c r="B52" t="s">
        <v>87</v>
      </c>
      <c r="C52" t="s">
        <v>361</v>
      </c>
      <c r="D52" t="s">
        <v>410</v>
      </c>
      <c r="E52">
        <v>30.464909293135499</v>
      </c>
      <c r="F52" t="s">
        <v>121</v>
      </c>
    </row>
    <row r="53" spans="1:6" x14ac:dyDescent="0.2">
      <c r="A53" t="s">
        <v>189</v>
      </c>
      <c r="B53" t="s">
        <v>87</v>
      </c>
      <c r="C53" t="s">
        <v>361</v>
      </c>
      <c r="D53" t="s">
        <v>411</v>
      </c>
      <c r="E53">
        <v>35.297725579462202</v>
      </c>
      <c r="F53" t="s">
        <v>121</v>
      </c>
    </row>
    <row r="54" spans="1:6" x14ac:dyDescent="0.2">
      <c r="A54" t="s">
        <v>190</v>
      </c>
      <c r="B54" t="s">
        <v>87</v>
      </c>
      <c r="C54" t="s">
        <v>361</v>
      </c>
      <c r="D54" t="s">
        <v>412</v>
      </c>
      <c r="E54">
        <v>30.8551458913796</v>
      </c>
      <c r="F54" t="s">
        <v>121</v>
      </c>
    </row>
    <row r="55" spans="1:6" x14ac:dyDescent="0.2">
      <c r="A55" t="s">
        <v>191</v>
      </c>
      <c r="B55" t="s">
        <v>87</v>
      </c>
      <c r="C55" t="s">
        <v>361</v>
      </c>
      <c r="D55" t="s">
        <v>369</v>
      </c>
      <c r="E55">
        <v>32.545266675432799</v>
      </c>
      <c r="F55" t="s">
        <v>121</v>
      </c>
    </row>
    <row r="56" spans="1:6" x14ac:dyDescent="0.2">
      <c r="A56" t="s">
        <v>192</v>
      </c>
      <c r="B56" t="s">
        <v>87</v>
      </c>
      <c r="C56" t="s">
        <v>361</v>
      </c>
      <c r="D56" t="s">
        <v>370</v>
      </c>
      <c r="E56">
        <v>35.298682059680303</v>
      </c>
      <c r="F56" t="s">
        <v>121</v>
      </c>
    </row>
    <row r="57" spans="1:6" x14ac:dyDescent="0.2">
      <c r="A57" t="s">
        <v>193</v>
      </c>
      <c r="B57" t="s">
        <v>87</v>
      </c>
      <c r="C57" t="s">
        <v>361</v>
      </c>
      <c r="D57" t="s">
        <v>413</v>
      </c>
      <c r="E57">
        <v>33.537520889200302</v>
      </c>
      <c r="F57" t="s">
        <v>121</v>
      </c>
    </row>
    <row r="58" spans="1:6" x14ac:dyDescent="0.2">
      <c r="A58" t="s">
        <v>194</v>
      </c>
      <c r="B58" t="s">
        <v>87</v>
      </c>
      <c r="C58" t="s">
        <v>361</v>
      </c>
      <c r="D58" t="s">
        <v>414</v>
      </c>
      <c r="E58">
        <v>33.405711576940099</v>
      </c>
      <c r="F58" t="s">
        <v>121</v>
      </c>
    </row>
    <row r="59" spans="1:6" x14ac:dyDescent="0.2">
      <c r="A59" t="s">
        <v>195</v>
      </c>
      <c r="B59" t="s">
        <v>87</v>
      </c>
      <c r="C59" t="s">
        <v>361</v>
      </c>
      <c r="D59" t="s">
        <v>415</v>
      </c>
      <c r="E59">
        <v>32.019267258458797</v>
      </c>
      <c r="F59" t="s">
        <v>121</v>
      </c>
    </row>
    <row r="60" spans="1:6" x14ac:dyDescent="0.2">
      <c r="A60" t="s">
        <v>196</v>
      </c>
      <c r="B60" t="s">
        <v>87</v>
      </c>
      <c r="C60" t="s">
        <v>361</v>
      </c>
      <c r="D60" t="s">
        <v>416</v>
      </c>
      <c r="E60">
        <v>29.207045835191298</v>
      </c>
      <c r="F60" t="s">
        <v>121</v>
      </c>
    </row>
    <row r="61" spans="1:6" x14ac:dyDescent="0.2">
      <c r="A61" t="s">
        <v>197</v>
      </c>
      <c r="B61" t="s">
        <v>87</v>
      </c>
      <c r="C61" t="s">
        <v>361</v>
      </c>
      <c r="D61" t="s">
        <v>417</v>
      </c>
      <c r="E61">
        <v>33.747022063779298</v>
      </c>
      <c r="F61" t="s">
        <v>121</v>
      </c>
    </row>
    <row r="62" spans="1:6" x14ac:dyDescent="0.2">
      <c r="A62" t="s">
        <v>198</v>
      </c>
      <c r="B62" t="s">
        <v>87</v>
      </c>
      <c r="C62" t="s">
        <v>361</v>
      </c>
      <c r="D62" t="s">
        <v>418</v>
      </c>
      <c r="E62">
        <v>34.458312609153403</v>
      </c>
      <c r="F62" t="s">
        <v>121</v>
      </c>
    </row>
    <row r="63" spans="1:6" x14ac:dyDescent="0.2">
      <c r="A63" t="s">
        <v>199</v>
      </c>
      <c r="B63" t="s">
        <v>87</v>
      </c>
      <c r="C63" t="s">
        <v>361</v>
      </c>
      <c r="D63" t="s">
        <v>419</v>
      </c>
      <c r="E63">
        <v>31.176512009510201</v>
      </c>
      <c r="F63" t="s">
        <v>121</v>
      </c>
    </row>
    <row r="64" spans="1:6" x14ac:dyDescent="0.2">
      <c r="A64" t="s">
        <v>200</v>
      </c>
      <c r="B64" t="s">
        <v>87</v>
      </c>
      <c r="C64" t="s">
        <v>361</v>
      </c>
      <c r="D64" t="s">
        <v>420</v>
      </c>
      <c r="E64">
        <v>30.709926677076101</v>
      </c>
      <c r="F64" t="s">
        <v>121</v>
      </c>
    </row>
    <row r="65" spans="1:6" x14ac:dyDescent="0.2">
      <c r="A65" t="s">
        <v>201</v>
      </c>
      <c r="B65" t="s">
        <v>87</v>
      </c>
      <c r="C65" t="s">
        <v>361</v>
      </c>
      <c r="D65" t="s">
        <v>421</v>
      </c>
      <c r="E65">
        <v>30.548706560452398</v>
      </c>
      <c r="F65" t="s">
        <v>121</v>
      </c>
    </row>
    <row r="66" spans="1:6" x14ac:dyDescent="0.2">
      <c r="A66" t="s">
        <v>202</v>
      </c>
      <c r="B66" t="s">
        <v>87</v>
      </c>
      <c r="C66" t="s">
        <v>361</v>
      </c>
      <c r="D66" t="s">
        <v>422</v>
      </c>
      <c r="E66">
        <v>30.570805413816199</v>
      </c>
      <c r="F66" t="s">
        <v>121</v>
      </c>
    </row>
    <row r="67" spans="1:6" x14ac:dyDescent="0.2">
      <c r="A67" t="s">
        <v>203</v>
      </c>
      <c r="B67" t="s">
        <v>87</v>
      </c>
      <c r="C67" t="s">
        <v>361</v>
      </c>
      <c r="D67" t="s">
        <v>371</v>
      </c>
      <c r="E67">
        <v>31.742520275289898</v>
      </c>
      <c r="F67" t="s">
        <v>121</v>
      </c>
    </row>
    <row r="68" spans="1:6" x14ac:dyDescent="0.2">
      <c r="A68" t="s">
        <v>204</v>
      </c>
      <c r="B68" t="s">
        <v>87</v>
      </c>
      <c r="C68" t="s">
        <v>361</v>
      </c>
      <c r="D68" t="s">
        <v>372</v>
      </c>
      <c r="E68">
        <v>34.899026273465097</v>
      </c>
      <c r="F68" t="s">
        <v>121</v>
      </c>
    </row>
    <row r="69" spans="1:6" x14ac:dyDescent="0.2">
      <c r="A69" t="s">
        <v>205</v>
      </c>
      <c r="B69" t="s">
        <v>87</v>
      </c>
      <c r="C69" t="s">
        <v>361</v>
      </c>
      <c r="D69" t="s">
        <v>423</v>
      </c>
      <c r="E69">
        <v>30.0343294473562</v>
      </c>
      <c r="F69" t="s">
        <v>121</v>
      </c>
    </row>
    <row r="70" spans="1:6" x14ac:dyDescent="0.2">
      <c r="A70" t="s">
        <v>206</v>
      </c>
      <c r="B70" t="s">
        <v>87</v>
      </c>
      <c r="C70" t="s">
        <v>361</v>
      </c>
      <c r="D70" t="s">
        <v>424</v>
      </c>
      <c r="E70">
        <v>33.541697400754103</v>
      </c>
      <c r="F70" t="s">
        <v>121</v>
      </c>
    </row>
    <row r="71" spans="1:6" x14ac:dyDescent="0.2">
      <c r="A71" t="s">
        <v>207</v>
      </c>
      <c r="B71" t="s">
        <v>87</v>
      </c>
      <c r="C71" t="s">
        <v>361</v>
      </c>
      <c r="D71" t="s">
        <v>425</v>
      </c>
      <c r="E71">
        <v>33.619308770913399</v>
      </c>
      <c r="F71" t="s">
        <v>121</v>
      </c>
    </row>
    <row r="72" spans="1:6" x14ac:dyDescent="0.2">
      <c r="A72" t="s">
        <v>208</v>
      </c>
      <c r="B72" t="s">
        <v>87</v>
      </c>
      <c r="C72" t="s">
        <v>361</v>
      </c>
      <c r="D72" t="s">
        <v>426</v>
      </c>
      <c r="E72">
        <v>31.003059604675801</v>
      </c>
      <c r="F72" t="s">
        <v>121</v>
      </c>
    </row>
    <row r="73" spans="1:6" x14ac:dyDescent="0.2">
      <c r="A73" t="s">
        <v>209</v>
      </c>
      <c r="B73" t="s">
        <v>87</v>
      </c>
      <c r="C73" t="s">
        <v>361</v>
      </c>
      <c r="D73" t="s">
        <v>427</v>
      </c>
      <c r="E73">
        <v>33.332844380516597</v>
      </c>
      <c r="F73" t="s">
        <v>121</v>
      </c>
    </row>
    <row r="74" spans="1:6" x14ac:dyDescent="0.2">
      <c r="A74" t="s">
        <v>210</v>
      </c>
      <c r="B74" t="s">
        <v>87</v>
      </c>
      <c r="C74" t="s">
        <v>361</v>
      </c>
      <c r="D74" t="s">
        <v>428</v>
      </c>
      <c r="E74">
        <v>33.0322636860312</v>
      </c>
      <c r="F74" t="s">
        <v>121</v>
      </c>
    </row>
    <row r="75" spans="1:6" x14ac:dyDescent="0.2">
      <c r="A75" t="s">
        <v>211</v>
      </c>
      <c r="B75" t="s">
        <v>87</v>
      </c>
      <c r="C75" t="s">
        <v>361</v>
      </c>
      <c r="D75" t="s">
        <v>429</v>
      </c>
      <c r="E75">
        <v>30.497572440509501</v>
      </c>
      <c r="F75" t="s">
        <v>121</v>
      </c>
    </row>
    <row r="76" spans="1:6" x14ac:dyDescent="0.2">
      <c r="A76" t="s">
        <v>212</v>
      </c>
      <c r="B76" t="s">
        <v>87</v>
      </c>
      <c r="C76" t="s">
        <v>361</v>
      </c>
      <c r="D76" t="s">
        <v>430</v>
      </c>
      <c r="E76">
        <v>33.352731513477202</v>
      </c>
      <c r="F76" t="s">
        <v>121</v>
      </c>
    </row>
    <row r="77" spans="1:6" x14ac:dyDescent="0.2">
      <c r="A77" t="s">
        <v>213</v>
      </c>
      <c r="B77" t="s">
        <v>87</v>
      </c>
      <c r="C77" t="s">
        <v>361</v>
      </c>
      <c r="D77" t="s">
        <v>431</v>
      </c>
      <c r="E77">
        <v>32.8422850931996</v>
      </c>
      <c r="F77" t="s">
        <v>121</v>
      </c>
    </row>
    <row r="78" spans="1:6" x14ac:dyDescent="0.2">
      <c r="A78" t="s">
        <v>214</v>
      </c>
      <c r="B78" t="s">
        <v>87</v>
      </c>
      <c r="C78" t="s">
        <v>361</v>
      </c>
      <c r="D78" t="s">
        <v>432</v>
      </c>
      <c r="E78">
        <v>30.217842040188302</v>
      </c>
      <c r="F78" t="s">
        <v>121</v>
      </c>
    </row>
    <row r="79" spans="1:6" x14ac:dyDescent="0.2">
      <c r="A79" t="s">
        <v>215</v>
      </c>
      <c r="B79" t="s">
        <v>87</v>
      </c>
      <c r="C79" t="s">
        <v>361</v>
      </c>
      <c r="D79" t="s">
        <v>373</v>
      </c>
      <c r="E79">
        <v>31.726676175480499</v>
      </c>
      <c r="F79" t="s">
        <v>121</v>
      </c>
    </row>
    <row r="80" spans="1:6" x14ac:dyDescent="0.2">
      <c r="A80" t="s">
        <v>216</v>
      </c>
      <c r="B80" t="s">
        <v>87</v>
      </c>
      <c r="C80" t="s">
        <v>361</v>
      </c>
      <c r="D80" t="s">
        <v>374</v>
      </c>
      <c r="E80">
        <v>31.712706761261199</v>
      </c>
      <c r="F80" t="s">
        <v>121</v>
      </c>
    </row>
    <row r="81" spans="1:6" x14ac:dyDescent="0.2">
      <c r="A81" t="s">
        <v>217</v>
      </c>
      <c r="B81" t="s">
        <v>87</v>
      </c>
      <c r="C81" t="s">
        <v>361</v>
      </c>
      <c r="D81" t="s">
        <v>433</v>
      </c>
      <c r="E81">
        <v>33.719130270295402</v>
      </c>
      <c r="F81" t="s">
        <v>121</v>
      </c>
    </row>
    <row r="82" spans="1:6" x14ac:dyDescent="0.2">
      <c r="A82" t="s">
        <v>218</v>
      </c>
      <c r="B82" t="s">
        <v>87</v>
      </c>
      <c r="C82" t="s">
        <v>361</v>
      </c>
      <c r="D82" t="s">
        <v>434</v>
      </c>
      <c r="E82">
        <v>33.178936701228203</v>
      </c>
      <c r="F82" t="s">
        <v>121</v>
      </c>
    </row>
    <row r="83" spans="1:6" x14ac:dyDescent="0.2">
      <c r="A83" t="s">
        <v>219</v>
      </c>
      <c r="B83" t="s">
        <v>87</v>
      </c>
      <c r="C83" t="s">
        <v>361</v>
      </c>
      <c r="D83" t="s">
        <v>435</v>
      </c>
      <c r="E83">
        <v>33.759333374854997</v>
      </c>
      <c r="F83" t="s">
        <v>121</v>
      </c>
    </row>
    <row r="84" spans="1:6" x14ac:dyDescent="0.2">
      <c r="A84" t="s">
        <v>220</v>
      </c>
      <c r="B84" t="s">
        <v>87</v>
      </c>
      <c r="C84" t="s">
        <v>361</v>
      </c>
      <c r="D84" t="s">
        <v>436</v>
      </c>
      <c r="E84">
        <v>32.912664152025897</v>
      </c>
      <c r="F84" t="s">
        <v>121</v>
      </c>
    </row>
    <row r="85" spans="1:6" x14ac:dyDescent="0.2">
      <c r="A85" t="s">
        <v>221</v>
      </c>
      <c r="B85" t="s">
        <v>87</v>
      </c>
      <c r="C85" t="s">
        <v>361</v>
      </c>
      <c r="D85" t="s">
        <v>437</v>
      </c>
      <c r="E85">
        <v>33.544486295226797</v>
      </c>
      <c r="F85" t="s">
        <v>121</v>
      </c>
    </row>
    <row r="86" spans="1:6" x14ac:dyDescent="0.2">
      <c r="A86" t="s">
        <v>222</v>
      </c>
      <c r="B86" t="s">
        <v>87</v>
      </c>
      <c r="C86" t="s">
        <v>361</v>
      </c>
      <c r="D86" t="s">
        <v>438</v>
      </c>
      <c r="E86">
        <v>32.998693684123801</v>
      </c>
      <c r="F86" t="s">
        <v>121</v>
      </c>
    </row>
    <row r="87" spans="1:6" x14ac:dyDescent="0.2">
      <c r="A87" t="s">
        <v>223</v>
      </c>
      <c r="B87" t="s">
        <v>87</v>
      </c>
      <c r="C87" t="s">
        <v>361</v>
      </c>
      <c r="D87" t="s">
        <v>439</v>
      </c>
      <c r="E87">
        <v>31.543139284641601</v>
      </c>
      <c r="F87" t="s">
        <v>121</v>
      </c>
    </row>
    <row r="88" spans="1:6" x14ac:dyDescent="0.2">
      <c r="A88" t="s">
        <v>224</v>
      </c>
      <c r="B88" t="s">
        <v>87</v>
      </c>
      <c r="C88" t="s">
        <v>361</v>
      </c>
      <c r="D88" t="s">
        <v>440</v>
      </c>
      <c r="E88">
        <v>33.621904737489103</v>
      </c>
      <c r="F88" t="s">
        <v>121</v>
      </c>
    </row>
    <row r="89" spans="1:6" x14ac:dyDescent="0.2">
      <c r="A89" t="s">
        <v>225</v>
      </c>
      <c r="B89" t="s">
        <v>87</v>
      </c>
      <c r="C89" t="s">
        <v>361</v>
      </c>
      <c r="D89" t="s">
        <v>441</v>
      </c>
      <c r="E89">
        <v>34.478564436994297</v>
      </c>
      <c r="F89" t="s">
        <v>121</v>
      </c>
    </row>
    <row r="90" spans="1:6" x14ac:dyDescent="0.2">
      <c r="A90" t="s">
        <v>226</v>
      </c>
      <c r="B90" t="s">
        <v>87</v>
      </c>
      <c r="C90" t="s">
        <v>361</v>
      </c>
      <c r="D90" t="s">
        <v>442</v>
      </c>
      <c r="E90">
        <v>33.657400979276602</v>
      </c>
      <c r="F90" t="s">
        <v>121</v>
      </c>
    </row>
    <row r="91" spans="1:6" x14ac:dyDescent="0.2">
      <c r="A91" t="s">
        <v>227</v>
      </c>
      <c r="B91" t="s">
        <v>87</v>
      </c>
      <c r="C91" t="s">
        <v>361</v>
      </c>
      <c r="D91" t="s">
        <v>375</v>
      </c>
      <c r="E91">
        <v>32.261981194067197</v>
      </c>
      <c r="F91" t="s">
        <v>121</v>
      </c>
    </row>
    <row r="92" spans="1:6" x14ac:dyDescent="0.2">
      <c r="A92" t="s">
        <v>228</v>
      </c>
      <c r="B92" t="s">
        <v>87</v>
      </c>
      <c r="C92" t="s">
        <v>361</v>
      </c>
      <c r="D92" t="s">
        <v>376</v>
      </c>
      <c r="E92">
        <v>32.064170056046997</v>
      </c>
      <c r="F92" t="s">
        <v>121</v>
      </c>
    </row>
    <row r="93" spans="1:6" x14ac:dyDescent="0.2">
      <c r="A93" t="s">
        <v>229</v>
      </c>
      <c r="B93" t="s">
        <v>87</v>
      </c>
      <c r="C93" t="s">
        <v>361</v>
      </c>
      <c r="D93" t="s">
        <v>443</v>
      </c>
      <c r="E93">
        <v>33.306868313184999</v>
      </c>
      <c r="F93" t="s">
        <v>121</v>
      </c>
    </row>
    <row r="94" spans="1:6" x14ac:dyDescent="0.2">
      <c r="A94" t="s">
        <v>230</v>
      </c>
      <c r="B94" t="s">
        <v>87</v>
      </c>
      <c r="C94" t="s">
        <v>361</v>
      </c>
      <c r="D94" t="s">
        <v>444</v>
      </c>
      <c r="E94">
        <v>32.954019840494503</v>
      </c>
      <c r="F94" t="s">
        <v>121</v>
      </c>
    </row>
    <row r="95" spans="1:6" x14ac:dyDescent="0.2">
      <c r="A95" t="s">
        <v>231</v>
      </c>
      <c r="B95" t="s">
        <v>87</v>
      </c>
      <c r="C95" t="s">
        <v>361</v>
      </c>
      <c r="D95" t="s">
        <v>445</v>
      </c>
      <c r="E95">
        <v>36.066061414335898</v>
      </c>
      <c r="F95" t="s">
        <v>121</v>
      </c>
    </row>
    <row r="96" spans="1:6" x14ac:dyDescent="0.2">
      <c r="A96" t="s">
        <v>232</v>
      </c>
      <c r="B96" t="s">
        <v>87</v>
      </c>
      <c r="C96" t="s">
        <v>361</v>
      </c>
      <c r="D96" t="s">
        <v>446</v>
      </c>
      <c r="E96">
        <v>32.461900025677998</v>
      </c>
      <c r="F96" t="s">
        <v>121</v>
      </c>
    </row>
    <row r="97" spans="1:6" x14ac:dyDescent="0.2">
      <c r="A97" t="s">
        <v>233</v>
      </c>
      <c r="B97" t="s">
        <v>87</v>
      </c>
      <c r="C97" t="s">
        <v>361</v>
      </c>
      <c r="D97" t="s">
        <v>447</v>
      </c>
      <c r="E97">
        <v>33.210086230358201</v>
      </c>
      <c r="F97" t="s">
        <v>121</v>
      </c>
    </row>
    <row r="98" spans="1:6" x14ac:dyDescent="0.2">
      <c r="A98" t="s">
        <v>234</v>
      </c>
      <c r="B98" t="s">
        <v>87</v>
      </c>
      <c r="C98" t="s">
        <v>361</v>
      </c>
      <c r="D98" t="s">
        <v>448</v>
      </c>
      <c r="E98">
        <v>32.6958800470466</v>
      </c>
      <c r="F98" t="s">
        <v>121</v>
      </c>
    </row>
    <row r="99" spans="1:6" x14ac:dyDescent="0.2">
      <c r="A99" t="s">
        <v>235</v>
      </c>
      <c r="B99" t="s">
        <v>87</v>
      </c>
      <c r="C99" t="s">
        <v>361</v>
      </c>
      <c r="D99" t="s">
        <v>449</v>
      </c>
      <c r="E99">
        <v>31.900278921600201</v>
      </c>
      <c r="F99" t="s">
        <v>121</v>
      </c>
    </row>
    <row r="100" spans="1:6" x14ac:dyDescent="0.2">
      <c r="A100" t="s">
        <v>236</v>
      </c>
      <c r="B100" t="s">
        <v>87</v>
      </c>
      <c r="C100" t="s">
        <v>361</v>
      </c>
      <c r="D100" t="s">
        <v>450</v>
      </c>
      <c r="E100">
        <v>31.453914116790401</v>
      </c>
      <c r="F100" t="s">
        <v>121</v>
      </c>
    </row>
    <row r="101" spans="1:6" x14ac:dyDescent="0.2">
      <c r="A101" t="s">
        <v>237</v>
      </c>
      <c r="B101" t="s">
        <v>87</v>
      </c>
      <c r="C101" t="s">
        <v>361</v>
      </c>
      <c r="D101" t="s">
        <v>451</v>
      </c>
      <c r="E101">
        <v>33.987262637358299</v>
      </c>
      <c r="F101" t="s">
        <v>121</v>
      </c>
    </row>
    <row r="102" spans="1:6" x14ac:dyDescent="0.2">
      <c r="A102" t="s">
        <v>238</v>
      </c>
      <c r="B102" t="s">
        <v>87</v>
      </c>
      <c r="C102" t="s">
        <v>361</v>
      </c>
      <c r="D102" t="s">
        <v>452</v>
      </c>
      <c r="E102">
        <v>32.334568966216601</v>
      </c>
      <c r="F102" t="s">
        <v>121</v>
      </c>
    </row>
    <row r="103" spans="1:6" x14ac:dyDescent="0.2">
      <c r="A103" t="s">
        <v>239</v>
      </c>
      <c r="B103" t="s">
        <v>87</v>
      </c>
      <c r="C103" t="s">
        <v>361</v>
      </c>
      <c r="D103" t="s">
        <v>377</v>
      </c>
      <c r="E103">
        <v>32.653271698643003</v>
      </c>
      <c r="F103" t="s">
        <v>121</v>
      </c>
    </row>
    <row r="104" spans="1:6" x14ac:dyDescent="0.2">
      <c r="A104" t="s">
        <v>240</v>
      </c>
      <c r="B104" t="s">
        <v>87</v>
      </c>
      <c r="C104" t="s">
        <v>361</v>
      </c>
      <c r="D104" t="s">
        <v>378</v>
      </c>
      <c r="E104">
        <v>31.965530861679898</v>
      </c>
      <c r="F104" t="s">
        <v>121</v>
      </c>
    </row>
    <row r="105" spans="1:6" x14ac:dyDescent="0.2">
      <c r="A105" t="s">
        <v>241</v>
      </c>
      <c r="B105" t="s">
        <v>87</v>
      </c>
      <c r="C105" t="s">
        <v>361</v>
      </c>
      <c r="D105" t="s">
        <v>453</v>
      </c>
      <c r="E105">
        <v>31.915580257124802</v>
      </c>
      <c r="F105" t="s">
        <v>121</v>
      </c>
    </row>
    <row r="106" spans="1:6" x14ac:dyDescent="0.2">
      <c r="A106" t="s">
        <v>242</v>
      </c>
      <c r="B106" t="s">
        <v>87</v>
      </c>
      <c r="C106" t="s">
        <v>361</v>
      </c>
      <c r="D106" t="s">
        <v>454</v>
      </c>
      <c r="E106">
        <v>33.7786269463029</v>
      </c>
      <c r="F106" t="s">
        <v>121</v>
      </c>
    </row>
    <row r="107" spans="1:6" x14ac:dyDescent="0.2">
      <c r="A107" t="s">
        <v>243</v>
      </c>
      <c r="B107" t="s">
        <v>87</v>
      </c>
      <c r="C107" t="s">
        <v>361</v>
      </c>
      <c r="D107" t="s">
        <v>455</v>
      </c>
      <c r="E107">
        <v>33.402778717266202</v>
      </c>
      <c r="F107" t="s">
        <v>121</v>
      </c>
    </row>
    <row r="108" spans="1:6" x14ac:dyDescent="0.2">
      <c r="A108" t="s">
        <v>244</v>
      </c>
      <c r="B108" t="s">
        <v>87</v>
      </c>
      <c r="C108" t="s">
        <v>361</v>
      </c>
      <c r="D108" t="s">
        <v>456</v>
      </c>
      <c r="E108">
        <v>32.681828185065903</v>
      </c>
      <c r="F108" t="s">
        <v>121</v>
      </c>
    </row>
    <row r="109" spans="1:6" x14ac:dyDescent="0.2">
      <c r="A109" t="s">
        <v>245</v>
      </c>
      <c r="B109" t="s">
        <v>87</v>
      </c>
      <c r="C109" t="s">
        <v>361</v>
      </c>
      <c r="D109" t="s">
        <v>457</v>
      </c>
      <c r="E109">
        <v>32.815195631746697</v>
      </c>
      <c r="F109" t="s">
        <v>121</v>
      </c>
    </row>
    <row r="110" spans="1:6" x14ac:dyDescent="0.2">
      <c r="A110" t="s">
        <v>246</v>
      </c>
      <c r="B110" t="s">
        <v>87</v>
      </c>
      <c r="C110" t="s">
        <v>361</v>
      </c>
      <c r="D110" t="s">
        <v>458</v>
      </c>
      <c r="E110">
        <v>34.695887677811001</v>
      </c>
      <c r="F110" t="s">
        <v>121</v>
      </c>
    </row>
    <row r="111" spans="1:6" x14ac:dyDescent="0.2">
      <c r="A111" t="s">
        <v>247</v>
      </c>
      <c r="B111" t="s">
        <v>87</v>
      </c>
      <c r="C111" t="s">
        <v>361</v>
      </c>
      <c r="D111" t="s">
        <v>459</v>
      </c>
      <c r="E111">
        <v>35.605226397419301</v>
      </c>
      <c r="F111" t="s">
        <v>121</v>
      </c>
    </row>
    <row r="112" spans="1:6" x14ac:dyDescent="0.2">
      <c r="A112" t="s">
        <v>248</v>
      </c>
      <c r="B112" t="s">
        <v>87</v>
      </c>
      <c r="C112" t="s">
        <v>361</v>
      </c>
      <c r="D112" t="s">
        <v>460</v>
      </c>
      <c r="E112">
        <v>34.423330826756597</v>
      </c>
      <c r="F112" t="s">
        <v>121</v>
      </c>
    </row>
    <row r="113" spans="1:6" x14ac:dyDescent="0.2">
      <c r="A113" t="s">
        <v>249</v>
      </c>
      <c r="B113" t="s">
        <v>87</v>
      </c>
      <c r="C113" t="s">
        <v>361</v>
      </c>
      <c r="D113" t="s">
        <v>461</v>
      </c>
      <c r="E113">
        <v>33.139674760032001</v>
      </c>
      <c r="F113" t="s">
        <v>121</v>
      </c>
    </row>
    <row r="114" spans="1:6" x14ac:dyDescent="0.2">
      <c r="A114" t="s">
        <v>250</v>
      </c>
      <c r="B114" t="s">
        <v>87</v>
      </c>
      <c r="C114" t="s">
        <v>361</v>
      </c>
      <c r="D114" t="s">
        <v>462</v>
      </c>
      <c r="E114">
        <v>30.937187386525501</v>
      </c>
      <c r="F114" t="s">
        <v>121</v>
      </c>
    </row>
    <row r="115" spans="1:6" x14ac:dyDescent="0.2">
      <c r="A115" t="s">
        <v>251</v>
      </c>
      <c r="B115" t="s">
        <v>87</v>
      </c>
      <c r="C115" t="s">
        <v>361</v>
      </c>
      <c r="D115" t="s">
        <v>363</v>
      </c>
      <c r="E115">
        <v>32.979556485758202</v>
      </c>
      <c r="F115" t="s">
        <v>121</v>
      </c>
    </row>
    <row r="116" spans="1:6" x14ac:dyDescent="0.2">
      <c r="A116" t="s">
        <v>252</v>
      </c>
      <c r="B116" t="s">
        <v>87</v>
      </c>
      <c r="C116" t="s">
        <v>361</v>
      </c>
      <c r="D116" t="s">
        <v>108</v>
      </c>
      <c r="E116" t="s">
        <v>121</v>
      </c>
      <c r="F116" t="s">
        <v>121</v>
      </c>
    </row>
    <row r="117" spans="1:6" x14ac:dyDescent="0.2">
      <c r="A117" t="s">
        <v>157</v>
      </c>
      <c r="B117" t="s">
        <v>253</v>
      </c>
      <c r="C117" t="s">
        <v>101</v>
      </c>
      <c r="D117" t="s">
        <v>383</v>
      </c>
      <c r="E117" t="s">
        <v>121</v>
      </c>
      <c r="F117" t="s">
        <v>121</v>
      </c>
    </row>
    <row r="118" spans="1:6" x14ac:dyDescent="0.2">
      <c r="A118" t="s">
        <v>158</v>
      </c>
      <c r="B118" t="s">
        <v>253</v>
      </c>
      <c r="C118" t="s">
        <v>101</v>
      </c>
      <c r="D118" t="s">
        <v>384</v>
      </c>
      <c r="E118" t="s">
        <v>121</v>
      </c>
      <c r="F118" t="s">
        <v>121</v>
      </c>
    </row>
    <row r="119" spans="1:6" x14ac:dyDescent="0.2">
      <c r="A119" t="s">
        <v>159</v>
      </c>
      <c r="B119" t="s">
        <v>253</v>
      </c>
      <c r="C119" t="s">
        <v>101</v>
      </c>
      <c r="D119" t="s">
        <v>385</v>
      </c>
      <c r="E119" t="s">
        <v>121</v>
      </c>
      <c r="F119" t="s">
        <v>121</v>
      </c>
    </row>
    <row r="120" spans="1:6" x14ac:dyDescent="0.2">
      <c r="A120" t="s">
        <v>160</v>
      </c>
      <c r="B120" t="s">
        <v>253</v>
      </c>
      <c r="C120" t="s">
        <v>101</v>
      </c>
      <c r="D120" t="s">
        <v>386</v>
      </c>
      <c r="E120" t="s">
        <v>121</v>
      </c>
      <c r="F120" t="s">
        <v>121</v>
      </c>
    </row>
    <row r="121" spans="1:6" x14ac:dyDescent="0.2">
      <c r="A121" t="s">
        <v>161</v>
      </c>
      <c r="B121" t="s">
        <v>253</v>
      </c>
      <c r="C121" t="s">
        <v>101</v>
      </c>
      <c r="D121" t="s">
        <v>387</v>
      </c>
      <c r="E121" t="s">
        <v>121</v>
      </c>
      <c r="F121" t="s">
        <v>121</v>
      </c>
    </row>
    <row r="122" spans="1:6" x14ac:dyDescent="0.2">
      <c r="A122" t="s">
        <v>162</v>
      </c>
      <c r="B122" t="s">
        <v>253</v>
      </c>
      <c r="C122" t="s">
        <v>101</v>
      </c>
      <c r="D122" t="s">
        <v>388</v>
      </c>
      <c r="E122" t="s">
        <v>121</v>
      </c>
      <c r="F122" t="s">
        <v>121</v>
      </c>
    </row>
    <row r="123" spans="1:6" x14ac:dyDescent="0.2">
      <c r="A123" t="s">
        <v>163</v>
      </c>
      <c r="B123" t="s">
        <v>253</v>
      </c>
      <c r="C123" t="s">
        <v>101</v>
      </c>
      <c r="D123" t="s">
        <v>389</v>
      </c>
      <c r="E123" t="s">
        <v>121</v>
      </c>
      <c r="F123" t="s">
        <v>121</v>
      </c>
    </row>
    <row r="124" spans="1:6" x14ac:dyDescent="0.2">
      <c r="A124" t="s">
        <v>164</v>
      </c>
      <c r="B124" t="s">
        <v>253</v>
      </c>
      <c r="C124" t="s">
        <v>101</v>
      </c>
      <c r="D124" t="s">
        <v>390</v>
      </c>
      <c r="E124" t="s">
        <v>121</v>
      </c>
      <c r="F124" t="s">
        <v>121</v>
      </c>
    </row>
    <row r="125" spans="1:6" x14ac:dyDescent="0.2">
      <c r="A125" t="s">
        <v>165</v>
      </c>
      <c r="B125" t="s">
        <v>253</v>
      </c>
      <c r="C125" t="s">
        <v>101</v>
      </c>
      <c r="D125" t="s">
        <v>391</v>
      </c>
      <c r="E125" t="s">
        <v>121</v>
      </c>
      <c r="F125" t="s">
        <v>121</v>
      </c>
    </row>
    <row r="126" spans="1:6" x14ac:dyDescent="0.2">
      <c r="A126" t="s">
        <v>166</v>
      </c>
      <c r="B126" t="s">
        <v>253</v>
      </c>
      <c r="C126" t="s">
        <v>101</v>
      </c>
      <c r="D126" t="s">
        <v>392</v>
      </c>
      <c r="E126" t="s">
        <v>121</v>
      </c>
      <c r="F126" t="s">
        <v>121</v>
      </c>
    </row>
    <row r="127" spans="1:6" x14ac:dyDescent="0.2">
      <c r="A127" t="s">
        <v>167</v>
      </c>
      <c r="B127" t="s">
        <v>253</v>
      </c>
      <c r="C127" t="s">
        <v>101</v>
      </c>
      <c r="D127" t="s">
        <v>365</v>
      </c>
      <c r="E127" t="s">
        <v>121</v>
      </c>
      <c r="F127" t="s">
        <v>121</v>
      </c>
    </row>
    <row r="128" spans="1:6" x14ac:dyDescent="0.2">
      <c r="A128" t="s">
        <v>168</v>
      </c>
      <c r="B128" t="s">
        <v>253</v>
      </c>
      <c r="C128" t="s">
        <v>101</v>
      </c>
      <c r="D128" t="s">
        <v>366</v>
      </c>
      <c r="E128">
        <v>18.5385857341766</v>
      </c>
      <c r="F128" t="s">
        <v>121</v>
      </c>
    </row>
    <row r="129" spans="1:6" x14ac:dyDescent="0.2">
      <c r="A129" t="s">
        <v>169</v>
      </c>
      <c r="B129" t="s">
        <v>253</v>
      </c>
      <c r="C129" t="s">
        <v>101</v>
      </c>
      <c r="D129" t="s">
        <v>393</v>
      </c>
      <c r="E129" t="s">
        <v>121</v>
      </c>
      <c r="F129" t="s">
        <v>121</v>
      </c>
    </row>
    <row r="130" spans="1:6" x14ac:dyDescent="0.2">
      <c r="A130" t="s">
        <v>170</v>
      </c>
      <c r="B130" t="s">
        <v>253</v>
      </c>
      <c r="C130" t="s">
        <v>101</v>
      </c>
      <c r="D130" t="s">
        <v>394</v>
      </c>
      <c r="E130" t="s">
        <v>121</v>
      </c>
      <c r="F130" t="s">
        <v>121</v>
      </c>
    </row>
    <row r="131" spans="1:6" x14ac:dyDescent="0.2">
      <c r="A131" t="s">
        <v>171</v>
      </c>
      <c r="B131" t="s">
        <v>253</v>
      </c>
      <c r="C131" t="s">
        <v>101</v>
      </c>
      <c r="D131" t="s">
        <v>395</v>
      </c>
      <c r="E131" t="s">
        <v>121</v>
      </c>
      <c r="F131" t="s">
        <v>121</v>
      </c>
    </row>
    <row r="132" spans="1:6" x14ac:dyDescent="0.2">
      <c r="A132" t="s">
        <v>172</v>
      </c>
      <c r="B132" t="s">
        <v>253</v>
      </c>
      <c r="C132" t="s">
        <v>101</v>
      </c>
      <c r="D132" t="s">
        <v>396</v>
      </c>
      <c r="E132" t="s">
        <v>121</v>
      </c>
      <c r="F132" t="s">
        <v>121</v>
      </c>
    </row>
    <row r="133" spans="1:6" x14ac:dyDescent="0.2">
      <c r="A133" t="s">
        <v>173</v>
      </c>
      <c r="B133" t="s">
        <v>253</v>
      </c>
      <c r="C133" t="s">
        <v>101</v>
      </c>
      <c r="D133" t="s">
        <v>397</v>
      </c>
      <c r="E133" t="s">
        <v>121</v>
      </c>
      <c r="F133" t="s">
        <v>121</v>
      </c>
    </row>
    <row r="134" spans="1:6" x14ac:dyDescent="0.2">
      <c r="A134" t="s">
        <v>174</v>
      </c>
      <c r="B134" t="s">
        <v>253</v>
      </c>
      <c r="C134" t="s">
        <v>101</v>
      </c>
      <c r="D134" t="s">
        <v>398</v>
      </c>
      <c r="E134" t="s">
        <v>121</v>
      </c>
      <c r="F134" t="s">
        <v>121</v>
      </c>
    </row>
    <row r="135" spans="1:6" x14ac:dyDescent="0.2">
      <c r="A135" t="s">
        <v>175</v>
      </c>
      <c r="B135" t="s">
        <v>253</v>
      </c>
      <c r="C135" t="s">
        <v>101</v>
      </c>
      <c r="D135" t="s">
        <v>399</v>
      </c>
      <c r="E135" t="s">
        <v>121</v>
      </c>
      <c r="F135" t="s">
        <v>121</v>
      </c>
    </row>
    <row r="136" spans="1:6" x14ac:dyDescent="0.2">
      <c r="A136" t="s">
        <v>176</v>
      </c>
      <c r="B136" t="s">
        <v>253</v>
      </c>
      <c r="C136" t="s">
        <v>101</v>
      </c>
      <c r="D136" t="s">
        <v>400</v>
      </c>
      <c r="E136" t="s">
        <v>121</v>
      </c>
      <c r="F136" t="s">
        <v>121</v>
      </c>
    </row>
    <row r="137" spans="1:6" x14ac:dyDescent="0.2">
      <c r="A137" t="s">
        <v>177</v>
      </c>
      <c r="B137" t="s">
        <v>253</v>
      </c>
      <c r="C137" t="s">
        <v>101</v>
      </c>
      <c r="D137" t="s">
        <v>401</v>
      </c>
      <c r="E137" t="s">
        <v>121</v>
      </c>
      <c r="F137" t="s">
        <v>121</v>
      </c>
    </row>
    <row r="138" spans="1:6" x14ac:dyDescent="0.2">
      <c r="A138" t="s">
        <v>178</v>
      </c>
      <c r="B138" t="s">
        <v>253</v>
      </c>
      <c r="C138" t="s">
        <v>101</v>
      </c>
      <c r="D138" t="s">
        <v>402</v>
      </c>
      <c r="E138" t="s">
        <v>121</v>
      </c>
      <c r="F138" t="s">
        <v>121</v>
      </c>
    </row>
    <row r="139" spans="1:6" x14ac:dyDescent="0.2">
      <c r="A139" t="s">
        <v>179</v>
      </c>
      <c r="B139" t="s">
        <v>253</v>
      </c>
      <c r="C139" t="s">
        <v>101</v>
      </c>
      <c r="D139" t="s">
        <v>367</v>
      </c>
      <c r="E139" t="s">
        <v>121</v>
      </c>
      <c r="F139" t="s">
        <v>121</v>
      </c>
    </row>
    <row r="140" spans="1:6" x14ac:dyDescent="0.2">
      <c r="A140" t="s">
        <v>180</v>
      </c>
      <c r="B140" t="s">
        <v>253</v>
      </c>
      <c r="C140" t="s">
        <v>101</v>
      </c>
      <c r="D140" t="s">
        <v>368</v>
      </c>
      <c r="E140">
        <v>21.961153626708601</v>
      </c>
      <c r="F140" t="s">
        <v>121</v>
      </c>
    </row>
    <row r="141" spans="1:6" x14ac:dyDescent="0.2">
      <c r="A141" t="s">
        <v>181</v>
      </c>
      <c r="B141" t="s">
        <v>253</v>
      </c>
      <c r="C141" t="s">
        <v>101</v>
      </c>
      <c r="D141" t="s">
        <v>403</v>
      </c>
      <c r="E141" t="s">
        <v>121</v>
      </c>
      <c r="F141" t="s">
        <v>121</v>
      </c>
    </row>
    <row r="142" spans="1:6" x14ac:dyDescent="0.2">
      <c r="A142" t="s">
        <v>182</v>
      </c>
      <c r="B142" t="s">
        <v>253</v>
      </c>
      <c r="C142" t="s">
        <v>101</v>
      </c>
      <c r="D142" t="s">
        <v>404</v>
      </c>
      <c r="E142" t="s">
        <v>121</v>
      </c>
      <c r="F142" t="s">
        <v>121</v>
      </c>
    </row>
    <row r="143" spans="1:6" x14ac:dyDescent="0.2">
      <c r="A143" t="s">
        <v>183</v>
      </c>
      <c r="B143" t="s">
        <v>253</v>
      </c>
      <c r="C143" t="s">
        <v>101</v>
      </c>
      <c r="D143" t="s">
        <v>405</v>
      </c>
      <c r="E143" t="s">
        <v>121</v>
      </c>
      <c r="F143" t="s">
        <v>121</v>
      </c>
    </row>
    <row r="144" spans="1:6" x14ac:dyDescent="0.2">
      <c r="A144" t="s">
        <v>184</v>
      </c>
      <c r="B144" t="s">
        <v>253</v>
      </c>
      <c r="C144" t="s">
        <v>101</v>
      </c>
      <c r="D144" t="s">
        <v>406</v>
      </c>
      <c r="E144" t="s">
        <v>121</v>
      </c>
      <c r="F144" t="s">
        <v>121</v>
      </c>
    </row>
    <row r="145" spans="1:6" x14ac:dyDescent="0.2">
      <c r="A145" t="s">
        <v>185</v>
      </c>
      <c r="B145" t="s">
        <v>253</v>
      </c>
      <c r="C145" t="s">
        <v>101</v>
      </c>
      <c r="D145" t="s">
        <v>407</v>
      </c>
      <c r="E145" t="s">
        <v>121</v>
      </c>
      <c r="F145" t="s">
        <v>121</v>
      </c>
    </row>
    <row r="146" spans="1:6" x14ac:dyDescent="0.2">
      <c r="A146" t="s">
        <v>186</v>
      </c>
      <c r="B146" t="s">
        <v>253</v>
      </c>
      <c r="C146" t="s">
        <v>101</v>
      </c>
      <c r="D146" t="s">
        <v>408</v>
      </c>
      <c r="E146" t="s">
        <v>121</v>
      </c>
      <c r="F146" t="s">
        <v>121</v>
      </c>
    </row>
    <row r="147" spans="1:6" x14ac:dyDescent="0.2">
      <c r="A147" t="s">
        <v>187</v>
      </c>
      <c r="B147" t="s">
        <v>253</v>
      </c>
      <c r="C147" t="s">
        <v>101</v>
      </c>
      <c r="D147" t="s">
        <v>409</v>
      </c>
      <c r="E147" t="s">
        <v>121</v>
      </c>
      <c r="F147" t="s">
        <v>121</v>
      </c>
    </row>
    <row r="148" spans="1:6" x14ac:dyDescent="0.2">
      <c r="A148" t="s">
        <v>188</v>
      </c>
      <c r="B148" t="s">
        <v>253</v>
      </c>
      <c r="C148" t="s">
        <v>101</v>
      </c>
      <c r="D148" t="s">
        <v>410</v>
      </c>
      <c r="E148" t="s">
        <v>121</v>
      </c>
      <c r="F148" t="s">
        <v>121</v>
      </c>
    </row>
    <row r="149" spans="1:6" x14ac:dyDescent="0.2">
      <c r="A149" t="s">
        <v>189</v>
      </c>
      <c r="B149" t="s">
        <v>253</v>
      </c>
      <c r="C149" t="s">
        <v>101</v>
      </c>
      <c r="D149" t="s">
        <v>411</v>
      </c>
      <c r="E149" t="s">
        <v>121</v>
      </c>
      <c r="F149" t="s">
        <v>121</v>
      </c>
    </row>
    <row r="150" spans="1:6" x14ac:dyDescent="0.2">
      <c r="A150" t="s">
        <v>190</v>
      </c>
      <c r="B150" t="s">
        <v>253</v>
      </c>
      <c r="C150" t="s">
        <v>101</v>
      </c>
      <c r="D150" t="s">
        <v>412</v>
      </c>
      <c r="E150" t="s">
        <v>121</v>
      </c>
      <c r="F150" t="s">
        <v>121</v>
      </c>
    </row>
    <row r="151" spans="1:6" x14ac:dyDescent="0.2">
      <c r="A151" t="s">
        <v>191</v>
      </c>
      <c r="B151" t="s">
        <v>253</v>
      </c>
      <c r="C151" t="s">
        <v>101</v>
      </c>
      <c r="D151" t="s">
        <v>369</v>
      </c>
      <c r="E151" t="s">
        <v>121</v>
      </c>
      <c r="F151" t="s">
        <v>121</v>
      </c>
    </row>
    <row r="152" spans="1:6" x14ac:dyDescent="0.2">
      <c r="A152" t="s">
        <v>192</v>
      </c>
      <c r="B152" t="s">
        <v>253</v>
      </c>
      <c r="C152" t="s">
        <v>101</v>
      </c>
      <c r="D152" t="s">
        <v>370</v>
      </c>
      <c r="E152">
        <v>25.398792818254201</v>
      </c>
      <c r="F152" t="s">
        <v>121</v>
      </c>
    </row>
    <row r="153" spans="1:6" x14ac:dyDescent="0.2">
      <c r="A153" t="s">
        <v>193</v>
      </c>
      <c r="B153" t="s">
        <v>253</v>
      </c>
      <c r="C153" t="s">
        <v>101</v>
      </c>
      <c r="D153" t="s">
        <v>413</v>
      </c>
      <c r="E153" t="s">
        <v>121</v>
      </c>
      <c r="F153" t="s">
        <v>121</v>
      </c>
    </row>
    <row r="154" spans="1:6" x14ac:dyDescent="0.2">
      <c r="A154" t="s">
        <v>194</v>
      </c>
      <c r="B154" t="s">
        <v>253</v>
      </c>
      <c r="C154" t="s">
        <v>101</v>
      </c>
      <c r="D154" t="s">
        <v>414</v>
      </c>
      <c r="E154" t="s">
        <v>121</v>
      </c>
      <c r="F154" t="s">
        <v>121</v>
      </c>
    </row>
    <row r="155" spans="1:6" x14ac:dyDescent="0.2">
      <c r="A155" t="s">
        <v>195</v>
      </c>
      <c r="B155" t="s">
        <v>253</v>
      </c>
      <c r="C155" t="s">
        <v>101</v>
      </c>
      <c r="D155" t="s">
        <v>415</v>
      </c>
      <c r="E155" t="s">
        <v>121</v>
      </c>
      <c r="F155" t="s">
        <v>121</v>
      </c>
    </row>
    <row r="156" spans="1:6" x14ac:dyDescent="0.2">
      <c r="A156" t="s">
        <v>196</v>
      </c>
      <c r="B156" t="s">
        <v>253</v>
      </c>
      <c r="C156" t="s">
        <v>101</v>
      </c>
      <c r="D156" t="s">
        <v>416</v>
      </c>
      <c r="E156" t="s">
        <v>121</v>
      </c>
      <c r="F156" t="s">
        <v>121</v>
      </c>
    </row>
    <row r="157" spans="1:6" x14ac:dyDescent="0.2">
      <c r="A157" t="s">
        <v>197</v>
      </c>
      <c r="B157" t="s">
        <v>253</v>
      </c>
      <c r="C157" t="s">
        <v>101</v>
      </c>
      <c r="D157" t="s">
        <v>417</v>
      </c>
      <c r="E157" t="s">
        <v>121</v>
      </c>
      <c r="F157" t="s">
        <v>121</v>
      </c>
    </row>
    <row r="158" spans="1:6" x14ac:dyDescent="0.2">
      <c r="A158" t="s">
        <v>198</v>
      </c>
      <c r="B158" t="s">
        <v>253</v>
      </c>
      <c r="C158" t="s">
        <v>101</v>
      </c>
      <c r="D158" t="s">
        <v>418</v>
      </c>
      <c r="E158" t="s">
        <v>121</v>
      </c>
      <c r="F158" t="s">
        <v>121</v>
      </c>
    </row>
    <row r="159" spans="1:6" x14ac:dyDescent="0.2">
      <c r="A159" t="s">
        <v>199</v>
      </c>
      <c r="B159" t="s">
        <v>253</v>
      </c>
      <c r="C159" t="s">
        <v>101</v>
      </c>
      <c r="D159" t="s">
        <v>419</v>
      </c>
      <c r="E159" t="s">
        <v>121</v>
      </c>
      <c r="F159" t="s">
        <v>121</v>
      </c>
    </row>
    <row r="160" spans="1:6" x14ac:dyDescent="0.2">
      <c r="A160" t="s">
        <v>200</v>
      </c>
      <c r="B160" t="s">
        <v>253</v>
      </c>
      <c r="C160" t="s">
        <v>101</v>
      </c>
      <c r="D160" t="s">
        <v>420</v>
      </c>
      <c r="E160" t="s">
        <v>121</v>
      </c>
      <c r="F160" t="s">
        <v>121</v>
      </c>
    </row>
    <row r="161" spans="1:6" x14ac:dyDescent="0.2">
      <c r="A161" t="s">
        <v>201</v>
      </c>
      <c r="B161" t="s">
        <v>253</v>
      </c>
      <c r="C161" t="s">
        <v>101</v>
      </c>
      <c r="D161" t="s">
        <v>421</v>
      </c>
      <c r="E161" t="s">
        <v>121</v>
      </c>
      <c r="F161" t="s">
        <v>121</v>
      </c>
    </row>
    <row r="162" spans="1:6" x14ac:dyDescent="0.2">
      <c r="A162" t="s">
        <v>202</v>
      </c>
      <c r="B162" t="s">
        <v>253</v>
      </c>
      <c r="C162" t="s">
        <v>101</v>
      </c>
      <c r="D162" t="s">
        <v>422</v>
      </c>
      <c r="E162" t="s">
        <v>121</v>
      </c>
      <c r="F162" t="s">
        <v>121</v>
      </c>
    </row>
    <row r="163" spans="1:6" x14ac:dyDescent="0.2">
      <c r="A163" t="s">
        <v>203</v>
      </c>
      <c r="B163" t="s">
        <v>253</v>
      </c>
      <c r="C163" t="s">
        <v>101</v>
      </c>
      <c r="D163" t="s">
        <v>371</v>
      </c>
      <c r="E163" t="s">
        <v>121</v>
      </c>
      <c r="F163" t="s">
        <v>121</v>
      </c>
    </row>
    <row r="164" spans="1:6" x14ac:dyDescent="0.2">
      <c r="A164" t="s">
        <v>204</v>
      </c>
      <c r="B164" t="s">
        <v>253</v>
      </c>
      <c r="C164" t="s">
        <v>101</v>
      </c>
      <c r="D164" t="s">
        <v>372</v>
      </c>
      <c r="E164">
        <v>28.5685070726372</v>
      </c>
      <c r="F164" t="s">
        <v>121</v>
      </c>
    </row>
    <row r="165" spans="1:6" x14ac:dyDescent="0.2">
      <c r="A165" t="s">
        <v>205</v>
      </c>
      <c r="B165" t="s">
        <v>253</v>
      </c>
      <c r="C165" t="s">
        <v>101</v>
      </c>
      <c r="D165" t="s">
        <v>423</v>
      </c>
      <c r="E165" t="s">
        <v>121</v>
      </c>
      <c r="F165" t="s">
        <v>121</v>
      </c>
    </row>
    <row r="166" spans="1:6" x14ac:dyDescent="0.2">
      <c r="A166" t="s">
        <v>206</v>
      </c>
      <c r="B166" t="s">
        <v>253</v>
      </c>
      <c r="C166" t="s">
        <v>101</v>
      </c>
      <c r="D166" t="s">
        <v>424</v>
      </c>
      <c r="E166" t="s">
        <v>121</v>
      </c>
      <c r="F166" t="s">
        <v>121</v>
      </c>
    </row>
    <row r="167" spans="1:6" x14ac:dyDescent="0.2">
      <c r="A167" t="s">
        <v>207</v>
      </c>
      <c r="B167" t="s">
        <v>253</v>
      </c>
      <c r="C167" t="s">
        <v>101</v>
      </c>
      <c r="D167" t="s">
        <v>425</v>
      </c>
      <c r="E167" t="s">
        <v>121</v>
      </c>
      <c r="F167" t="s">
        <v>121</v>
      </c>
    </row>
    <row r="168" spans="1:6" x14ac:dyDescent="0.2">
      <c r="A168" t="s">
        <v>208</v>
      </c>
      <c r="B168" t="s">
        <v>253</v>
      </c>
      <c r="C168" t="s">
        <v>101</v>
      </c>
      <c r="D168" t="s">
        <v>426</v>
      </c>
      <c r="E168" t="s">
        <v>121</v>
      </c>
      <c r="F168" t="s">
        <v>121</v>
      </c>
    </row>
    <row r="169" spans="1:6" x14ac:dyDescent="0.2">
      <c r="A169" t="s">
        <v>209</v>
      </c>
      <c r="B169" t="s">
        <v>253</v>
      </c>
      <c r="C169" t="s">
        <v>101</v>
      </c>
      <c r="D169" t="s">
        <v>427</v>
      </c>
      <c r="E169" t="s">
        <v>121</v>
      </c>
      <c r="F169" t="s">
        <v>121</v>
      </c>
    </row>
    <row r="170" spans="1:6" x14ac:dyDescent="0.2">
      <c r="A170" t="s">
        <v>210</v>
      </c>
      <c r="B170" t="s">
        <v>253</v>
      </c>
      <c r="C170" t="s">
        <v>101</v>
      </c>
      <c r="D170" t="s">
        <v>428</v>
      </c>
      <c r="E170" t="s">
        <v>121</v>
      </c>
      <c r="F170" t="s">
        <v>121</v>
      </c>
    </row>
    <row r="171" spans="1:6" x14ac:dyDescent="0.2">
      <c r="A171" t="s">
        <v>211</v>
      </c>
      <c r="B171" t="s">
        <v>253</v>
      </c>
      <c r="C171" t="s">
        <v>101</v>
      </c>
      <c r="D171" t="s">
        <v>429</v>
      </c>
      <c r="E171" t="s">
        <v>121</v>
      </c>
      <c r="F171" t="s">
        <v>121</v>
      </c>
    </row>
    <row r="172" spans="1:6" x14ac:dyDescent="0.2">
      <c r="A172" t="s">
        <v>212</v>
      </c>
      <c r="B172" t="s">
        <v>253</v>
      </c>
      <c r="C172" t="s">
        <v>101</v>
      </c>
      <c r="D172" t="s">
        <v>430</v>
      </c>
      <c r="E172" t="s">
        <v>121</v>
      </c>
      <c r="F172" t="s">
        <v>121</v>
      </c>
    </row>
    <row r="173" spans="1:6" x14ac:dyDescent="0.2">
      <c r="A173" t="s">
        <v>213</v>
      </c>
      <c r="B173" t="s">
        <v>253</v>
      </c>
      <c r="C173" t="s">
        <v>101</v>
      </c>
      <c r="D173" t="s">
        <v>431</v>
      </c>
      <c r="E173" t="s">
        <v>121</v>
      </c>
      <c r="F173" t="s">
        <v>121</v>
      </c>
    </row>
    <row r="174" spans="1:6" x14ac:dyDescent="0.2">
      <c r="A174" t="s">
        <v>214</v>
      </c>
      <c r="B174" t="s">
        <v>253</v>
      </c>
      <c r="C174" t="s">
        <v>101</v>
      </c>
      <c r="D174" t="s">
        <v>432</v>
      </c>
      <c r="E174" t="s">
        <v>121</v>
      </c>
      <c r="F174" t="s">
        <v>121</v>
      </c>
    </row>
    <row r="175" spans="1:6" x14ac:dyDescent="0.2">
      <c r="A175" t="s">
        <v>215</v>
      </c>
      <c r="B175" t="s">
        <v>253</v>
      </c>
      <c r="C175" t="s">
        <v>101</v>
      </c>
      <c r="D175" t="s">
        <v>373</v>
      </c>
      <c r="E175" t="s">
        <v>121</v>
      </c>
      <c r="F175" t="s">
        <v>121</v>
      </c>
    </row>
    <row r="176" spans="1:6" x14ac:dyDescent="0.2">
      <c r="A176" t="s">
        <v>216</v>
      </c>
      <c r="B176" t="s">
        <v>253</v>
      </c>
      <c r="C176" t="s">
        <v>101</v>
      </c>
      <c r="D176" t="s">
        <v>374</v>
      </c>
      <c r="E176">
        <v>32.146117235848102</v>
      </c>
      <c r="F176" t="s">
        <v>121</v>
      </c>
    </row>
    <row r="177" spans="1:6" x14ac:dyDescent="0.2">
      <c r="A177" t="s">
        <v>217</v>
      </c>
      <c r="B177" t="s">
        <v>253</v>
      </c>
      <c r="C177" t="s">
        <v>101</v>
      </c>
      <c r="D177" t="s">
        <v>433</v>
      </c>
      <c r="E177" t="s">
        <v>121</v>
      </c>
      <c r="F177" t="s">
        <v>121</v>
      </c>
    </row>
    <row r="178" spans="1:6" x14ac:dyDescent="0.2">
      <c r="A178" t="s">
        <v>218</v>
      </c>
      <c r="B178" t="s">
        <v>253</v>
      </c>
      <c r="C178" t="s">
        <v>101</v>
      </c>
      <c r="D178" t="s">
        <v>434</v>
      </c>
      <c r="E178" t="s">
        <v>121</v>
      </c>
      <c r="F178" t="s">
        <v>121</v>
      </c>
    </row>
    <row r="179" spans="1:6" x14ac:dyDescent="0.2">
      <c r="A179" t="s">
        <v>219</v>
      </c>
      <c r="B179" t="s">
        <v>253</v>
      </c>
      <c r="C179" t="s">
        <v>101</v>
      </c>
      <c r="D179" t="s">
        <v>435</v>
      </c>
      <c r="E179" t="s">
        <v>121</v>
      </c>
      <c r="F179" t="s">
        <v>121</v>
      </c>
    </row>
    <row r="180" spans="1:6" x14ac:dyDescent="0.2">
      <c r="A180" t="s">
        <v>220</v>
      </c>
      <c r="B180" t="s">
        <v>253</v>
      </c>
      <c r="C180" t="s">
        <v>101</v>
      </c>
      <c r="D180" t="s">
        <v>436</v>
      </c>
      <c r="E180" t="s">
        <v>121</v>
      </c>
      <c r="F180" t="s">
        <v>121</v>
      </c>
    </row>
    <row r="181" spans="1:6" x14ac:dyDescent="0.2">
      <c r="A181" t="s">
        <v>221</v>
      </c>
      <c r="B181" t="s">
        <v>253</v>
      </c>
      <c r="C181" t="s">
        <v>101</v>
      </c>
      <c r="D181" t="s">
        <v>437</v>
      </c>
      <c r="E181" t="s">
        <v>121</v>
      </c>
      <c r="F181" t="s">
        <v>121</v>
      </c>
    </row>
    <row r="182" spans="1:6" x14ac:dyDescent="0.2">
      <c r="A182" t="s">
        <v>222</v>
      </c>
      <c r="B182" t="s">
        <v>253</v>
      </c>
      <c r="C182" t="s">
        <v>101</v>
      </c>
      <c r="D182" t="s">
        <v>438</v>
      </c>
      <c r="E182" t="s">
        <v>121</v>
      </c>
      <c r="F182" t="s">
        <v>121</v>
      </c>
    </row>
    <row r="183" spans="1:6" x14ac:dyDescent="0.2">
      <c r="A183" t="s">
        <v>223</v>
      </c>
      <c r="B183" t="s">
        <v>253</v>
      </c>
      <c r="C183" t="s">
        <v>101</v>
      </c>
      <c r="D183" t="s">
        <v>439</v>
      </c>
      <c r="E183" t="s">
        <v>121</v>
      </c>
      <c r="F183" t="s">
        <v>121</v>
      </c>
    </row>
    <row r="184" spans="1:6" x14ac:dyDescent="0.2">
      <c r="A184" t="s">
        <v>224</v>
      </c>
      <c r="B184" t="s">
        <v>253</v>
      </c>
      <c r="C184" t="s">
        <v>101</v>
      </c>
      <c r="D184" t="s">
        <v>440</v>
      </c>
      <c r="E184" t="s">
        <v>121</v>
      </c>
      <c r="F184" t="s">
        <v>121</v>
      </c>
    </row>
    <row r="185" spans="1:6" x14ac:dyDescent="0.2">
      <c r="A185" t="s">
        <v>225</v>
      </c>
      <c r="B185" t="s">
        <v>253</v>
      </c>
      <c r="C185" t="s">
        <v>101</v>
      </c>
      <c r="D185" t="s">
        <v>441</v>
      </c>
      <c r="E185" t="s">
        <v>121</v>
      </c>
      <c r="F185" t="s">
        <v>121</v>
      </c>
    </row>
    <row r="186" spans="1:6" x14ac:dyDescent="0.2">
      <c r="A186" t="s">
        <v>226</v>
      </c>
      <c r="B186" t="s">
        <v>253</v>
      </c>
      <c r="C186" t="s">
        <v>101</v>
      </c>
      <c r="D186" t="s">
        <v>442</v>
      </c>
      <c r="E186" t="s">
        <v>121</v>
      </c>
      <c r="F186" t="s">
        <v>121</v>
      </c>
    </row>
    <row r="187" spans="1:6" x14ac:dyDescent="0.2">
      <c r="A187" t="s">
        <v>227</v>
      </c>
      <c r="B187" t="s">
        <v>253</v>
      </c>
      <c r="C187" t="s">
        <v>101</v>
      </c>
      <c r="D187" t="s">
        <v>375</v>
      </c>
      <c r="E187" t="s">
        <v>121</v>
      </c>
      <c r="F187" t="s">
        <v>121</v>
      </c>
    </row>
    <row r="188" spans="1:6" x14ac:dyDescent="0.2">
      <c r="A188" t="s">
        <v>228</v>
      </c>
      <c r="B188" t="s">
        <v>253</v>
      </c>
      <c r="C188" t="s">
        <v>101</v>
      </c>
      <c r="D188" t="s">
        <v>376</v>
      </c>
      <c r="E188">
        <v>35.607940127103497</v>
      </c>
      <c r="F188" t="s">
        <v>121</v>
      </c>
    </row>
    <row r="189" spans="1:6" x14ac:dyDescent="0.2">
      <c r="A189" t="s">
        <v>229</v>
      </c>
      <c r="B189" t="s">
        <v>253</v>
      </c>
      <c r="C189" t="s">
        <v>101</v>
      </c>
      <c r="D189" t="s">
        <v>443</v>
      </c>
      <c r="E189" t="s">
        <v>121</v>
      </c>
      <c r="F189" t="s">
        <v>121</v>
      </c>
    </row>
    <row r="190" spans="1:6" x14ac:dyDescent="0.2">
      <c r="A190" t="s">
        <v>230</v>
      </c>
      <c r="B190" t="s">
        <v>253</v>
      </c>
      <c r="C190" t="s">
        <v>101</v>
      </c>
      <c r="D190" t="s">
        <v>444</v>
      </c>
      <c r="E190" t="s">
        <v>121</v>
      </c>
      <c r="F190" t="s">
        <v>121</v>
      </c>
    </row>
    <row r="191" spans="1:6" x14ac:dyDescent="0.2">
      <c r="A191" t="s">
        <v>231</v>
      </c>
      <c r="B191" t="s">
        <v>253</v>
      </c>
      <c r="C191" t="s">
        <v>101</v>
      </c>
      <c r="D191" t="s">
        <v>445</v>
      </c>
      <c r="E191" t="s">
        <v>121</v>
      </c>
      <c r="F191" t="s">
        <v>121</v>
      </c>
    </row>
    <row r="192" spans="1:6" x14ac:dyDescent="0.2">
      <c r="A192" t="s">
        <v>232</v>
      </c>
      <c r="B192" t="s">
        <v>253</v>
      </c>
      <c r="C192" t="s">
        <v>101</v>
      </c>
      <c r="D192" t="s">
        <v>446</v>
      </c>
      <c r="E192" t="s">
        <v>121</v>
      </c>
      <c r="F192" t="s">
        <v>121</v>
      </c>
    </row>
    <row r="193" spans="1:6" x14ac:dyDescent="0.2">
      <c r="A193" t="s">
        <v>233</v>
      </c>
      <c r="B193" t="s">
        <v>253</v>
      </c>
      <c r="C193" t="s">
        <v>101</v>
      </c>
      <c r="D193" t="s">
        <v>447</v>
      </c>
      <c r="E193" t="s">
        <v>121</v>
      </c>
      <c r="F193" t="s">
        <v>121</v>
      </c>
    </row>
    <row r="194" spans="1:6" x14ac:dyDescent="0.2">
      <c r="A194" t="s">
        <v>234</v>
      </c>
      <c r="B194" t="s">
        <v>253</v>
      </c>
      <c r="C194" t="s">
        <v>101</v>
      </c>
      <c r="D194" t="s">
        <v>448</v>
      </c>
      <c r="E194" t="s">
        <v>121</v>
      </c>
      <c r="F194" t="s">
        <v>121</v>
      </c>
    </row>
    <row r="195" spans="1:6" x14ac:dyDescent="0.2">
      <c r="A195" t="s">
        <v>235</v>
      </c>
      <c r="B195" t="s">
        <v>253</v>
      </c>
      <c r="C195" t="s">
        <v>101</v>
      </c>
      <c r="D195" t="s">
        <v>449</v>
      </c>
      <c r="E195" t="s">
        <v>121</v>
      </c>
      <c r="F195" t="s">
        <v>121</v>
      </c>
    </row>
    <row r="196" spans="1:6" x14ac:dyDescent="0.2">
      <c r="A196" t="s">
        <v>236</v>
      </c>
      <c r="B196" t="s">
        <v>253</v>
      </c>
      <c r="C196" t="s">
        <v>101</v>
      </c>
      <c r="D196" t="s">
        <v>450</v>
      </c>
      <c r="E196" t="s">
        <v>121</v>
      </c>
      <c r="F196" t="s">
        <v>121</v>
      </c>
    </row>
    <row r="197" spans="1:6" x14ac:dyDescent="0.2">
      <c r="A197" t="s">
        <v>237</v>
      </c>
      <c r="B197" t="s">
        <v>253</v>
      </c>
      <c r="C197" t="s">
        <v>101</v>
      </c>
      <c r="D197" t="s">
        <v>451</v>
      </c>
      <c r="E197" t="s">
        <v>121</v>
      </c>
      <c r="F197" t="s">
        <v>121</v>
      </c>
    </row>
    <row r="198" spans="1:6" x14ac:dyDescent="0.2">
      <c r="A198" t="s">
        <v>238</v>
      </c>
      <c r="B198" t="s">
        <v>253</v>
      </c>
      <c r="C198" t="s">
        <v>101</v>
      </c>
      <c r="D198" t="s">
        <v>452</v>
      </c>
      <c r="E198" t="s">
        <v>121</v>
      </c>
      <c r="F198" t="s">
        <v>121</v>
      </c>
    </row>
    <row r="199" spans="1:6" x14ac:dyDescent="0.2">
      <c r="A199" t="s">
        <v>239</v>
      </c>
      <c r="B199" t="s">
        <v>253</v>
      </c>
      <c r="C199" t="s">
        <v>101</v>
      </c>
      <c r="D199" t="s">
        <v>377</v>
      </c>
      <c r="E199" t="s">
        <v>121</v>
      </c>
      <c r="F199" t="s">
        <v>121</v>
      </c>
    </row>
    <row r="200" spans="1:6" x14ac:dyDescent="0.2">
      <c r="A200" t="s">
        <v>240</v>
      </c>
      <c r="B200" t="s">
        <v>253</v>
      </c>
      <c r="C200" t="s">
        <v>101</v>
      </c>
      <c r="D200" t="s">
        <v>378</v>
      </c>
      <c r="E200">
        <v>36.877246430026197</v>
      </c>
      <c r="F200" t="s">
        <v>121</v>
      </c>
    </row>
    <row r="201" spans="1:6" x14ac:dyDescent="0.2">
      <c r="A201" t="s">
        <v>241</v>
      </c>
      <c r="B201" t="s">
        <v>253</v>
      </c>
      <c r="C201" t="s">
        <v>101</v>
      </c>
      <c r="D201" t="s">
        <v>453</v>
      </c>
      <c r="E201" t="s">
        <v>121</v>
      </c>
      <c r="F201" t="s">
        <v>121</v>
      </c>
    </row>
    <row r="202" spans="1:6" x14ac:dyDescent="0.2">
      <c r="A202" t="s">
        <v>242</v>
      </c>
      <c r="B202" t="s">
        <v>253</v>
      </c>
      <c r="C202" t="s">
        <v>101</v>
      </c>
      <c r="D202" t="s">
        <v>454</v>
      </c>
      <c r="E202" t="s">
        <v>121</v>
      </c>
      <c r="F202" t="s">
        <v>121</v>
      </c>
    </row>
    <row r="203" spans="1:6" x14ac:dyDescent="0.2">
      <c r="A203" t="s">
        <v>243</v>
      </c>
      <c r="B203" t="s">
        <v>253</v>
      </c>
      <c r="C203" t="s">
        <v>101</v>
      </c>
      <c r="D203" t="s">
        <v>455</v>
      </c>
      <c r="E203" t="s">
        <v>121</v>
      </c>
      <c r="F203" t="s">
        <v>121</v>
      </c>
    </row>
    <row r="204" spans="1:6" x14ac:dyDescent="0.2">
      <c r="A204" t="s">
        <v>244</v>
      </c>
      <c r="B204" t="s">
        <v>253</v>
      </c>
      <c r="C204" t="s">
        <v>101</v>
      </c>
      <c r="D204" t="s">
        <v>456</v>
      </c>
      <c r="E204" t="s">
        <v>121</v>
      </c>
      <c r="F204" t="s">
        <v>121</v>
      </c>
    </row>
    <row r="205" spans="1:6" x14ac:dyDescent="0.2">
      <c r="A205" t="s">
        <v>245</v>
      </c>
      <c r="B205" t="s">
        <v>253</v>
      </c>
      <c r="C205" t="s">
        <v>101</v>
      </c>
      <c r="D205" t="s">
        <v>457</v>
      </c>
      <c r="E205" t="s">
        <v>121</v>
      </c>
      <c r="F205" t="s">
        <v>121</v>
      </c>
    </row>
    <row r="206" spans="1:6" x14ac:dyDescent="0.2">
      <c r="A206" t="s">
        <v>246</v>
      </c>
      <c r="B206" t="s">
        <v>253</v>
      </c>
      <c r="C206" t="s">
        <v>101</v>
      </c>
      <c r="D206" t="s">
        <v>458</v>
      </c>
      <c r="E206" t="s">
        <v>121</v>
      </c>
      <c r="F206" t="s">
        <v>121</v>
      </c>
    </row>
    <row r="207" spans="1:6" x14ac:dyDescent="0.2">
      <c r="A207" t="s">
        <v>247</v>
      </c>
      <c r="B207" t="s">
        <v>253</v>
      </c>
      <c r="C207" t="s">
        <v>101</v>
      </c>
      <c r="D207" t="s">
        <v>459</v>
      </c>
      <c r="E207" t="s">
        <v>121</v>
      </c>
      <c r="F207" t="s">
        <v>121</v>
      </c>
    </row>
    <row r="208" spans="1:6" x14ac:dyDescent="0.2">
      <c r="A208" t="s">
        <v>248</v>
      </c>
      <c r="B208" t="s">
        <v>253</v>
      </c>
      <c r="C208" t="s">
        <v>101</v>
      </c>
      <c r="D208" t="s">
        <v>460</v>
      </c>
      <c r="E208" t="s">
        <v>121</v>
      </c>
      <c r="F208" t="s">
        <v>121</v>
      </c>
    </row>
    <row r="209" spans="1:6" x14ac:dyDescent="0.2">
      <c r="A209" t="s">
        <v>249</v>
      </c>
      <c r="B209" t="s">
        <v>253</v>
      </c>
      <c r="C209" t="s">
        <v>101</v>
      </c>
      <c r="D209" t="s">
        <v>461</v>
      </c>
      <c r="E209" t="s">
        <v>121</v>
      </c>
      <c r="F209" t="s">
        <v>121</v>
      </c>
    </row>
    <row r="210" spans="1:6" x14ac:dyDescent="0.2">
      <c r="A210" t="s">
        <v>250</v>
      </c>
      <c r="B210" t="s">
        <v>253</v>
      </c>
      <c r="C210" t="s">
        <v>101</v>
      </c>
      <c r="D210" t="s">
        <v>462</v>
      </c>
      <c r="E210" t="s">
        <v>121</v>
      </c>
      <c r="F210" t="s">
        <v>121</v>
      </c>
    </row>
    <row r="211" spans="1:6" x14ac:dyDescent="0.2">
      <c r="A211" t="s">
        <v>251</v>
      </c>
      <c r="B211" t="s">
        <v>253</v>
      </c>
      <c r="C211" t="s">
        <v>101</v>
      </c>
      <c r="D211" t="s">
        <v>363</v>
      </c>
      <c r="E211" t="s">
        <v>121</v>
      </c>
      <c r="F211" t="s">
        <v>121</v>
      </c>
    </row>
    <row r="212" spans="1:6" x14ac:dyDescent="0.2">
      <c r="A212" t="s">
        <v>252</v>
      </c>
      <c r="B212" t="s">
        <v>253</v>
      </c>
      <c r="C212" t="s">
        <v>101</v>
      </c>
      <c r="D212" t="s">
        <v>108</v>
      </c>
      <c r="E212" t="s">
        <v>121</v>
      </c>
      <c r="F212" t="s">
        <v>121</v>
      </c>
    </row>
    <row r="213" spans="1:6" x14ac:dyDescent="0.2">
      <c r="A213" t="s">
        <v>157</v>
      </c>
      <c r="B213" t="s">
        <v>93</v>
      </c>
      <c r="D213" t="s">
        <v>383</v>
      </c>
      <c r="E213" t="s">
        <v>121</v>
      </c>
      <c r="F213" t="s">
        <v>121</v>
      </c>
    </row>
    <row r="214" spans="1:6" x14ac:dyDescent="0.2">
      <c r="A214" t="s">
        <v>158</v>
      </c>
      <c r="B214" t="s">
        <v>93</v>
      </c>
      <c r="D214" t="s">
        <v>384</v>
      </c>
      <c r="E214" t="s">
        <v>121</v>
      </c>
      <c r="F214" t="s">
        <v>121</v>
      </c>
    </row>
    <row r="215" spans="1:6" x14ac:dyDescent="0.2">
      <c r="A215" t="s">
        <v>159</v>
      </c>
      <c r="B215" t="s">
        <v>93</v>
      </c>
      <c r="D215" t="s">
        <v>385</v>
      </c>
      <c r="E215" t="s">
        <v>121</v>
      </c>
      <c r="F215" t="s">
        <v>121</v>
      </c>
    </row>
    <row r="216" spans="1:6" x14ac:dyDescent="0.2">
      <c r="A216" t="s">
        <v>160</v>
      </c>
      <c r="B216" t="s">
        <v>93</v>
      </c>
      <c r="D216" t="s">
        <v>386</v>
      </c>
      <c r="E216" t="s">
        <v>121</v>
      </c>
      <c r="F216" t="s">
        <v>121</v>
      </c>
    </row>
    <row r="217" spans="1:6" x14ac:dyDescent="0.2">
      <c r="A217" t="s">
        <v>161</v>
      </c>
      <c r="B217" t="s">
        <v>93</v>
      </c>
      <c r="D217" t="s">
        <v>387</v>
      </c>
      <c r="E217" t="s">
        <v>121</v>
      </c>
      <c r="F217" t="s">
        <v>121</v>
      </c>
    </row>
    <row r="218" spans="1:6" x14ac:dyDescent="0.2">
      <c r="A218" t="s">
        <v>162</v>
      </c>
      <c r="B218" t="s">
        <v>93</v>
      </c>
      <c r="D218" t="s">
        <v>388</v>
      </c>
      <c r="E218" t="s">
        <v>121</v>
      </c>
      <c r="F218" t="s">
        <v>121</v>
      </c>
    </row>
    <row r="219" spans="1:6" x14ac:dyDescent="0.2">
      <c r="A219" t="s">
        <v>163</v>
      </c>
      <c r="B219" t="s">
        <v>93</v>
      </c>
      <c r="D219" t="s">
        <v>389</v>
      </c>
      <c r="E219" t="s">
        <v>121</v>
      </c>
      <c r="F219" t="s">
        <v>121</v>
      </c>
    </row>
    <row r="220" spans="1:6" x14ac:dyDescent="0.2">
      <c r="A220" t="s">
        <v>164</v>
      </c>
      <c r="B220" t="s">
        <v>93</v>
      </c>
      <c r="D220" t="s">
        <v>390</v>
      </c>
      <c r="E220" t="s">
        <v>121</v>
      </c>
      <c r="F220" t="s">
        <v>121</v>
      </c>
    </row>
    <row r="221" spans="1:6" x14ac:dyDescent="0.2">
      <c r="A221" t="s">
        <v>165</v>
      </c>
      <c r="B221" t="s">
        <v>93</v>
      </c>
      <c r="D221" t="s">
        <v>391</v>
      </c>
      <c r="E221" t="s">
        <v>121</v>
      </c>
      <c r="F221" t="s">
        <v>121</v>
      </c>
    </row>
    <row r="222" spans="1:6" x14ac:dyDescent="0.2">
      <c r="A222" t="s">
        <v>166</v>
      </c>
      <c r="B222" t="s">
        <v>93</v>
      </c>
      <c r="D222" t="s">
        <v>392</v>
      </c>
      <c r="E222" t="s">
        <v>121</v>
      </c>
      <c r="F222" t="s">
        <v>121</v>
      </c>
    </row>
    <row r="223" spans="1:6" x14ac:dyDescent="0.2">
      <c r="A223" t="s">
        <v>167</v>
      </c>
      <c r="B223" t="s">
        <v>93</v>
      </c>
      <c r="D223" t="s">
        <v>365</v>
      </c>
      <c r="E223">
        <v>18.548736306989699</v>
      </c>
      <c r="F223" t="s">
        <v>121</v>
      </c>
    </row>
    <row r="224" spans="1:6" x14ac:dyDescent="0.2">
      <c r="A224" t="s">
        <v>168</v>
      </c>
      <c r="B224" t="s">
        <v>93</v>
      </c>
      <c r="D224" t="s">
        <v>366</v>
      </c>
      <c r="E224" t="s">
        <v>121</v>
      </c>
      <c r="F224" t="s">
        <v>121</v>
      </c>
    </row>
    <row r="225" spans="1:6" x14ac:dyDescent="0.2">
      <c r="A225" t="s">
        <v>169</v>
      </c>
      <c r="B225" t="s">
        <v>93</v>
      </c>
      <c r="D225" t="s">
        <v>393</v>
      </c>
      <c r="E225" t="s">
        <v>121</v>
      </c>
      <c r="F225" t="s">
        <v>121</v>
      </c>
    </row>
    <row r="226" spans="1:6" x14ac:dyDescent="0.2">
      <c r="A226" t="s">
        <v>170</v>
      </c>
      <c r="B226" t="s">
        <v>93</v>
      </c>
      <c r="D226" t="s">
        <v>394</v>
      </c>
      <c r="E226" t="s">
        <v>121</v>
      </c>
      <c r="F226" t="s">
        <v>121</v>
      </c>
    </row>
    <row r="227" spans="1:6" x14ac:dyDescent="0.2">
      <c r="A227" t="s">
        <v>171</v>
      </c>
      <c r="B227" t="s">
        <v>93</v>
      </c>
      <c r="D227" t="s">
        <v>395</v>
      </c>
      <c r="E227" t="s">
        <v>121</v>
      </c>
      <c r="F227" t="s">
        <v>121</v>
      </c>
    </row>
    <row r="228" spans="1:6" x14ac:dyDescent="0.2">
      <c r="A228" t="s">
        <v>172</v>
      </c>
      <c r="B228" t="s">
        <v>93</v>
      </c>
      <c r="D228" t="s">
        <v>396</v>
      </c>
      <c r="E228" t="s">
        <v>121</v>
      </c>
      <c r="F228" t="s">
        <v>121</v>
      </c>
    </row>
    <row r="229" spans="1:6" x14ac:dyDescent="0.2">
      <c r="A229" t="s">
        <v>173</v>
      </c>
      <c r="B229" t="s">
        <v>93</v>
      </c>
      <c r="D229" t="s">
        <v>397</v>
      </c>
      <c r="E229" t="s">
        <v>121</v>
      </c>
      <c r="F229" t="s">
        <v>121</v>
      </c>
    </row>
    <row r="230" spans="1:6" x14ac:dyDescent="0.2">
      <c r="A230" t="s">
        <v>174</v>
      </c>
      <c r="B230" t="s">
        <v>93</v>
      </c>
      <c r="D230" t="s">
        <v>398</v>
      </c>
      <c r="E230" t="s">
        <v>121</v>
      </c>
      <c r="F230" t="s">
        <v>121</v>
      </c>
    </row>
    <row r="231" spans="1:6" x14ac:dyDescent="0.2">
      <c r="A231" t="s">
        <v>175</v>
      </c>
      <c r="B231" t="s">
        <v>93</v>
      </c>
      <c r="D231" t="s">
        <v>399</v>
      </c>
      <c r="E231" t="s">
        <v>121</v>
      </c>
      <c r="F231" t="s">
        <v>121</v>
      </c>
    </row>
    <row r="232" spans="1:6" x14ac:dyDescent="0.2">
      <c r="A232" t="s">
        <v>176</v>
      </c>
      <c r="B232" t="s">
        <v>93</v>
      </c>
      <c r="D232" t="s">
        <v>400</v>
      </c>
      <c r="E232" t="s">
        <v>121</v>
      </c>
      <c r="F232" t="s">
        <v>121</v>
      </c>
    </row>
    <row r="233" spans="1:6" x14ac:dyDescent="0.2">
      <c r="A233" t="s">
        <v>177</v>
      </c>
      <c r="B233" t="s">
        <v>93</v>
      </c>
      <c r="D233" t="s">
        <v>401</v>
      </c>
      <c r="E233" t="s">
        <v>121</v>
      </c>
      <c r="F233" t="s">
        <v>121</v>
      </c>
    </row>
    <row r="234" spans="1:6" x14ac:dyDescent="0.2">
      <c r="A234" t="s">
        <v>178</v>
      </c>
      <c r="B234" t="s">
        <v>93</v>
      </c>
      <c r="D234" t="s">
        <v>402</v>
      </c>
      <c r="E234" t="s">
        <v>121</v>
      </c>
      <c r="F234" t="s">
        <v>121</v>
      </c>
    </row>
    <row r="235" spans="1:6" x14ac:dyDescent="0.2">
      <c r="A235" t="s">
        <v>179</v>
      </c>
      <c r="B235" t="s">
        <v>93</v>
      </c>
      <c r="D235" t="s">
        <v>367</v>
      </c>
      <c r="E235">
        <v>22.909165792051301</v>
      </c>
      <c r="F235" t="s">
        <v>121</v>
      </c>
    </row>
    <row r="236" spans="1:6" x14ac:dyDescent="0.2">
      <c r="A236" t="s">
        <v>180</v>
      </c>
      <c r="B236" t="s">
        <v>93</v>
      </c>
      <c r="D236" t="s">
        <v>368</v>
      </c>
      <c r="E236" t="s">
        <v>121</v>
      </c>
      <c r="F236" t="s">
        <v>121</v>
      </c>
    </row>
    <row r="237" spans="1:6" x14ac:dyDescent="0.2">
      <c r="A237" t="s">
        <v>181</v>
      </c>
      <c r="B237" t="s">
        <v>93</v>
      </c>
      <c r="D237" t="s">
        <v>403</v>
      </c>
      <c r="E237" t="s">
        <v>121</v>
      </c>
      <c r="F237" t="s">
        <v>121</v>
      </c>
    </row>
    <row r="238" spans="1:6" x14ac:dyDescent="0.2">
      <c r="A238" t="s">
        <v>182</v>
      </c>
      <c r="B238" t="s">
        <v>93</v>
      </c>
      <c r="D238" t="s">
        <v>404</v>
      </c>
      <c r="E238" t="s">
        <v>121</v>
      </c>
      <c r="F238" t="s">
        <v>121</v>
      </c>
    </row>
    <row r="239" spans="1:6" x14ac:dyDescent="0.2">
      <c r="A239" t="s">
        <v>183</v>
      </c>
      <c r="B239" t="s">
        <v>93</v>
      </c>
      <c r="D239" t="s">
        <v>405</v>
      </c>
      <c r="E239" t="s">
        <v>121</v>
      </c>
      <c r="F239" t="s">
        <v>121</v>
      </c>
    </row>
    <row r="240" spans="1:6" x14ac:dyDescent="0.2">
      <c r="A240" t="s">
        <v>184</v>
      </c>
      <c r="B240" t="s">
        <v>93</v>
      </c>
      <c r="D240" t="s">
        <v>406</v>
      </c>
      <c r="E240" t="s">
        <v>121</v>
      </c>
      <c r="F240" t="s">
        <v>121</v>
      </c>
    </row>
    <row r="241" spans="1:6" x14ac:dyDescent="0.2">
      <c r="A241" t="s">
        <v>185</v>
      </c>
      <c r="B241" t="s">
        <v>93</v>
      </c>
      <c r="D241" t="s">
        <v>407</v>
      </c>
      <c r="E241" t="s">
        <v>121</v>
      </c>
      <c r="F241" t="s">
        <v>121</v>
      </c>
    </row>
    <row r="242" spans="1:6" x14ac:dyDescent="0.2">
      <c r="A242" t="s">
        <v>186</v>
      </c>
      <c r="B242" t="s">
        <v>93</v>
      </c>
      <c r="D242" t="s">
        <v>408</v>
      </c>
      <c r="E242" t="s">
        <v>121</v>
      </c>
      <c r="F242" t="s">
        <v>121</v>
      </c>
    </row>
    <row r="243" spans="1:6" x14ac:dyDescent="0.2">
      <c r="A243" t="s">
        <v>187</v>
      </c>
      <c r="B243" t="s">
        <v>93</v>
      </c>
      <c r="D243" t="s">
        <v>409</v>
      </c>
      <c r="E243" t="s">
        <v>121</v>
      </c>
      <c r="F243" t="s">
        <v>121</v>
      </c>
    </row>
    <row r="244" spans="1:6" x14ac:dyDescent="0.2">
      <c r="A244" t="s">
        <v>188</v>
      </c>
      <c r="B244" t="s">
        <v>93</v>
      </c>
      <c r="D244" t="s">
        <v>410</v>
      </c>
      <c r="E244" t="s">
        <v>121</v>
      </c>
      <c r="F244" t="s">
        <v>121</v>
      </c>
    </row>
    <row r="245" spans="1:6" x14ac:dyDescent="0.2">
      <c r="A245" t="s">
        <v>189</v>
      </c>
      <c r="B245" t="s">
        <v>93</v>
      </c>
      <c r="D245" t="s">
        <v>411</v>
      </c>
      <c r="E245" t="s">
        <v>121</v>
      </c>
      <c r="F245" t="s">
        <v>121</v>
      </c>
    </row>
    <row r="246" spans="1:6" x14ac:dyDescent="0.2">
      <c r="A246" t="s">
        <v>190</v>
      </c>
      <c r="B246" t="s">
        <v>93</v>
      </c>
      <c r="D246" t="s">
        <v>412</v>
      </c>
      <c r="E246" t="s">
        <v>121</v>
      </c>
      <c r="F246" t="s">
        <v>121</v>
      </c>
    </row>
    <row r="247" spans="1:6" x14ac:dyDescent="0.2">
      <c r="A247" t="s">
        <v>191</v>
      </c>
      <c r="B247" t="s">
        <v>93</v>
      </c>
      <c r="D247" t="s">
        <v>369</v>
      </c>
      <c r="E247">
        <v>26.6504222508974</v>
      </c>
      <c r="F247" t="s">
        <v>121</v>
      </c>
    </row>
    <row r="248" spans="1:6" x14ac:dyDescent="0.2">
      <c r="A248" t="s">
        <v>192</v>
      </c>
      <c r="B248" t="s">
        <v>93</v>
      </c>
      <c r="D248" t="s">
        <v>370</v>
      </c>
      <c r="E248" t="s">
        <v>121</v>
      </c>
      <c r="F248" t="s">
        <v>121</v>
      </c>
    </row>
    <row r="249" spans="1:6" x14ac:dyDescent="0.2">
      <c r="A249" t="s">
        <v>193</v>
      </c>
      <c r="B249" t="s">
        <v>93</v>
      </c>
      <c r="D249" t="s">
        <v>413</v>
      </c>
      <c r="E249" t="s">
        <v>121</v>
      </c>
      <c r="F249" t="s">
        <v>121</v>
      </c>
    </row>
    <row r="250" spans="1:6" x14ac:dyDescent="0.2">
      <c r="A250" t="s">
        <v>194</v>
      </c>
      <c r="B250" t="s">
        <v>93</v>
      </c>
      <c r="D250" t="s">
        <v>414</v>
      </c>
      <c r="E250" t="s">
        <v>121</v>
      </c>
      <c r="F250" t="s">
        <v>121</v>
      </c>
    </row>
    <row r="251" spans="1:6" x14ac:dyDescent="0.2">
      <c r="A251" t="s">
        <v>195</v>
      </c>
      <c r="B251" t="s">
        <v>93</v>
      </c>
      <c r="D251" t="s">
        <v>415</v>
      </c>
      <c r="E251" t="s">
        <v>121</v>
      </c>
      <c r="F251" t="s">
        <v>121</v>
      </c>
    </row>
    <row r="252" spans="1:6" x14ac:dyDescent="0.2">
      <c r="A252" t="s">
        <v>196</v>
      </c>
      <c r="B252" t="s">
        <v>93</v>
      </c>
      <c r="D252" t="s">
        <v>416</v>
      </c>
      <c r="E252" t="s">
        <v>121</v>
      </c>
      <c r="F252" t="s">
        <v>121</v>
      </c>
    </row>
    <row r="253" spans="1:6" x14ac:dyDescent="0.2">
      <c r="A253" t="s">
        <v>197</v>
      </c>
      <c r="B253" t="s">
        <v>93</v>
      </c>
      <c r="D253" t="s">
        <v>417</v>
      </c>
      <c r="E253" t="s">
        <v>121</v>
      </c>
      <c r="F253" t="s">
        <v>121</v>
      </c>
    </row>
    <row r="254" spans="1:6" x14ac:dyDescent="0.2">
      <c r="A254" t="s">
        <v>198</v>
      </c>
      <c r="B254" t="s">
        <v>93</v>
      </c>
      <c r="D254" t="s">
        <v>418</v>
      </c>
      <c r="E254" t="s">
        <v>121</v>
      </c>
      <c r="F254" t="s">
        <v>121</v>
      </c>
    </row>
    <row r="255" spans="1:6" x14ac:dyDescent="0.2">
      <c r="A255" t="s">
        <v>199</v>
      </c>
      <c r="B255" t="s">
        <v>93</v>
      </c>
      <c r="D255" t="s">
        <v>419</v>
      </c>
      <c r="E255" t="s">
        <v>121</v>
      </c>
      <c r="F255" t="s">
        <v>121</v>
      </c>
    </row>
    <row r="256" spans="1:6" x14ac:dyDescent="0.2">
      <c r="A256" t="s">
        <v>200</v>
      </c>
      <c r="B256" t="s">
        <v>93</v>
      </c>
      <c r="D256" t="s">
        <v>420</v>
      </c>
      <c r="E256" t="s">
        <v>121</v>
      </c>
      <c r="F256" t="s">
        <v>121</v>
      </c>
    </row>
    <row r="257" spans="1:6" x14ac:dyDescent="0.2">
      <c r="A257" t="s">
        <v>201</v>
      </c>
      <c r="B257" t="s">
        <v>93</v>
      </c>
      <c r="D257" t="s">
        <v>421</v>
      </c>
      <c r="E257" t="s">
        <v>121</v>
      </c>
      <c r="F257" t="s">
        <v>121</v>
      </c>
    </row>
    <row r="258" spans="1:6" x14ac:dyDescent="0.2">
      <c r="A258" t="s">
        <v>202</v>
      </c>
      <c r="B258" t="s">
        <v>93</v>
      </c>
      <c r="D258" t="s">
        <v>422</v>
      </c>
      <c r="E258" t="s">
        <v>121</v>
      </c>
      <c r="F258" t="s">
        <v>121</v>
      </c>
    </row>
    <row r="259" spans="1:6" x14ac:dyDescent="0.2">
      <c r="A259" t="s">
        <v>203</v>
      </c>
      <c r="B259" t="s">
        <v>93</v>
      </c>
      <c r="D259" t="s">
        <v>371</v>
      </c>
      <c r="E259">
        <v>29.8751579594799</v>
      </c>
      <c r="F259" t="s">
        <v>121</v>
      </c>
    </row>
    <row r="260" spans="1:6" x14ac:dyDescent="0.2">
      <c r="A260" t="s">
        <v>204</v>
      </c>
      <c r="B260" t="s">
        <v>93</v>
      </c>
      <c r="D260" t="s">
        <v>372</v>
      </c>
      <c r="E260" t="s">
        <v>121</v>
      </c>
      <c r="F260" t="s">
        <v>121</v>
      </c>
    </row>
    <row r="261" spans="1:6" x14ac:dyDescent="0.2">
      <c r="A261" t="s">
        <v>205</v>
      </c>
      <c r="B261" t="s">
        <v>93</v>
      </c>
      <c r="D261" t="s">
        <v>423</v>
      </c>
      <c r="E261" t="s">
        <v>121</v>
      </c>
      <c r="F261" t="s">
        <v>121</v>
      </c>
    </row>
    <row r="262" spans="1:6" x14ac:dyDescent="0.2">
      <c r="A262" t="s">
        <v>206</v>
      </c>
      <c r="B262" t="s">
        <v>93</v>
      </c>
      <c r="D262" t="s">
        <v>424</v>
      </c>
      <c r="E262" t="s">
        <v>121</v>
      </c>
      <c r="F262" t="s">
        <v>121</v>
      </c>
    </row>
    <row r="263" spans="1:6" x14ac:dyDescent="0.2">
      <c r="A263" t="s">
        <v>207</v>
      </c>
      <c r="B263" t="s">
        <v>93</v>
      </c>
      <c r="D263" t="s">
        <v>425</v>
      </c>
      <c r="E263" t="s">
        <v>121</v>
      </c>
      <c r="F263" t="s">
        <v>121</v>
      </c>
    </row>
    <row r="264" spans="1:6" x14ac:dyDescent="0.2">
      <c r="A264" t="s">
        <v>208</v>
      </c>
      <c r="B264" t="s">
        <v>93</v>
      </c>
      <c r="D264" t="s">
        <v>426</v>
      </c>
      <c r="E264" t="s">
        <v>121</v>
      </c>
      <c r="F264" t="s">
        <v>121</v>
      </c>
    </row>
    <row r="265" spans="1:6" x14ac:dyDescent="0.2">
      <c r="A265" t="s">
        <v>209</v>
      </c>
      <c r="B265" t="s">
        <v>93</v>
      </c>
      <c r="D265" t="s">
        <v>427</v>
      </c>
      <c r="E265" t="s">
        <v>121</v>
      </c>
      <c r="F265" t="s">
        <v>121</v>
      </c>
    </row>
    <row r="266" spans="1:6" x14ac:dyDescent="0.2">
      <c r="A266" t="s">
        <v>210</v>
      </c>
      <c r="B266" t="s">
        <v>93</v>
      </c>
      <c r="D266" t="s">
        <v>428</v>
      </c>
      <c r="E266" t="s">
        <v>121</v>
      </c>
      <c r="F266" t="s">
        <v>121</v>
      </c>
    </row>
    <row r="267" spans="1:6" x14ac:dyDescent="0.2">
      <c r="A267" t="s">
        <v>211</v>
      </c>
      <c r="B267" t="s">
        <v>93</v>
      </c>
      <c r="D267" t="s">
        <v>429</v>
      </c>
      <c r="E267" t="s">
        <v>121</v>
      </c>
      <c r="F267" t="s">
        <v>121</v>
      </c>
    </row>
    <row r="268" spans="1:6" x14ac:dyDescent="0.2">
      <c r="A268" t="s">
        <v>212</v>
      </c>
      <c r="B268" t="s">
        <v>93</v>
      </c>
      <c r="D268" t="s">
        <v>430</v>
      </c>
      <c r="E268" t="s">
        <v>121</v>
      </c>
      <c r="F268" t="s">
        <v>121</v>
      </c>
    </row>
    <row r="269" spans="1:6" x14ac:dyDescent="0.2">
      <c r="A269" t="s">
        <v>213</v>
      </c>
      <c r="B269" t="s">
        <v>93</v>
      </c>
      <c r="D269" t="s">
        <v>431</v>
      </c>
      <c r="E269" t="s">
        <v>121</v>
      </c>
      <c r="F269" t="s">
        <v>121</v>
      </c>
    </row>
    <row r="270" spans="1:6" x14ac:dyDescent="0.2">
      <c r="A270" t="s">
        <v>214</v>
      </c>
      <c r="B270" t="s">
        <v>93</v>
      </c>
      <c r="D270" t="s">
        <v>432</v>
      </c>
      <c r="E270" t="s">
        <v>121</v>
      </c>
      <c r="F270" t="s">
        <v>121</v>
      </c>
    </row>
    <row r="271" spans="1:6" x14ac:dyDescent="0.2">
      <c r="A271" t="s">
        <v>215</v>
      </c>
      <c r="B271" t="s">
        <v>93</v>
      </c>
      <c r="D271" t="s">
        <v>373</v>
      </c>
      <c r="E271">
        <v>33.434701998362101</v>
      </c>
      <c r="F271" t="s">
        <v>121</v>
      </c>
    </row>
    <row r="272" spans="1:6" x14ac:dyDescent="0.2">
      <c r="A272" t="s">
        <v>216</v>
      </c>
      <c r="B272" t="s">
        <v>93</v>
      </c>
      <c r="D272" t="s">
        <v>374</v>
      </c>
      <c r="E272" t="s">
        <v>121</v>
      </c>
      <c r="F272" t="s">
        <v>121</v>
      </c>
    </row>
    <row r="273" spans="1:6" x14ac:dyDescent="0.2">
      <c r="A273" t="s">
        <v>217</v>
      </c>
      <c r="B273" t="s">
        <v>93</v>
      </c>
      <c r="D273" t="s">
        <v>433</v>
      </c>
      <c r="E273" t="s">
        <v>121</v>
      </c>
      <c r="F273" t="s">
        <v>121</v>
      </c>
    </row>
    <row r="274" spans="1:6" x14ac:dyDescent="0.2">
      <c r="A274" t="s">
        <v>218</v>
      </c>
      <c r="B274" t="s">
        <v>93</v>
      </c>
      <c r="D274" t="s">
        <v>434</v>
      </c>
      <c r="E274" t="s">
        <v>121</v>
      </c>
      <c r="F274" t="s">
        <v>121</v>
      </c>
    </row>
    <row r="275" spans="1:6" x14ac:dyDescent="0.2">
      <c r="A275" t="s">
        <v>219</v>
      </c>
      <c r="B275" t="s">
        <v>93</v>
      </c>
      <c r="D275" t="s">
        <v>435</v>
      </c>
      <c r="E275" t="s">
        <v>121</v>
      </c>
      <c r="F275" t="s">
        <v>121</v>
      </c>
    </row>
    <row r="276" spans="1:6" x14ac:dyDescent="0.2">
      <c r="A276" t="s">
        <v>220</v>
      </c>
      <c r="B276" t="s">
        <v>93</v>
      </c>
      <c r="D276" t="s">
        <v>436</v>
      </c>
      <c r="E276" t="s">
        <v>121</v>
      </c>
      <c r="F276" t="s">
        <v>121</v>
      </c>
    </row>
    <row r="277" spans="1:6" x14ac:dyDescent="0.2">
      <c r="A277" t="s">
        <v>221</v>
      </c>
      <c r="B277" t="s">
        <v>93</v>
      </c>
      <c r="D277" t="s">
        <v>437</v>
      </c>
      <c r="E277" t="s">
        <v>121</v>
      </c>
      <c r="F277" t="s">
        <v>121</v>
      </c>
    </row>
    <row r="278" spans="1:6" x14ac:dyDescent="0.2">
      <c r="A278" t="s">
        <v>222</v>
      </c>
      <c r="B278" t="s">
        <v>93</v>
      </c>
      <c r="D278" t="s">
        <v>438</v>
      </c>
      <c r="E278" t="s">
        <v>121</v>
      </c>
      <c r="F278" t="s">
        <v>121</v>
      </c>
    </row>
    <row r="279" spans="1:6" x14ac:dyDescent="0.2">
      <c r="A279" t="s">
        <v>223</v>
      </c>
      <c r="B279" t="s">
        <v>93</v>
      </c>
      <c r="D279" t="s">
        <v>439</v>
      </c>
      <c r="E279" t="s">
        <v>121</v>
      </c>
      <c r="F279" t="s">
        <v>121</v>
      </c>
    </row>
    <row r="280" spans="1:6" x14ac:dyDescent="0.2">
      <c r="A280" t="s">
        <v>224</v>
      </c>
      <c r="B280" t="s">
        <v>93</v>
      </c>
      <c r="D280" t="s">
        <v>440</v>
      </c>
      <c r="E280" t="s">
        <v>121</v>
      </c>
      <c r="F280" t="s">
        <v>121</v>
      </c>
    </row>
    <row r="281" spans="1:6" x14ac:dyDescent="0.2">
      <c r="A281" t="s">
        <v>225</v>
      </c>
      <c r="B281" t="s">
        <v>93</v>
      </c>
      <c r="D281" t="s">
        <v>441</v>
      </c>
      <c r="E281" t="s">
        <v>121</v>
      </c>
      <c r="F281" t="s">
        <v>121</v>
      </c>
    </row>
    <row r="282" spans="1:6" x14ac:dyDescent="0.2">
      <c r="A282" t="s">
        <v>226</v>
      </c>
      <c r="B282" t="s">
        <v>93</v>
      </c>
      <c r="D282" t="s">
        <v>442</v>
      </c>
      <c r="E282" t="s">
        <v>121</v>
      </c>
      <c r="F282" t="s">
        <v>121</v>
      </c>
    </row>
    <row r="283" spans="1:6" x14ac:dyDescent="0.2">
      <c r="A283" t="s">
        <v>227</v>
      </c>
      <c r="B283" t="s">
        <v>93</v>
      </c>
      <c r="D283" t="s">
        <v>375</v>
      </c>
      <c r="E283">
        <v>36.419686067584799</v>
      </c>
      <c r="F283" t="s">
        <v>121</v>
      </c>
    </row>
    <row r="284" spans="1:6" x14ac:dyDescent="0.2">
      <c r="A284" t="s">
        <v>228</v>
      </c>
      <c r="B284" t="s">
        <v>93</v>
      </c>
      <c r="D284" t="s">
        <v>376</v>
      </c>
      <c r="E284" t="s">
        <v>121</v>
      </c>
      <c r="F284" t="s">
        <v>121</v>
      </c>
    </row>
    <row r="285" spans="1:6" x14ac:dyDescent="0.2">
      <c r="A285" t="s">
        <v>229</v>
      </c>
      <c r="B285" t="s">
        <v>93</v>
      </c>
      <c r="D285" t="s">
        <v>443</v>
      </c>
      <c r="E285" t="s">
        <v>121</v>
      </c>
      <c r="F285" t="s">
        <v>121</v>
      </c>
    </row>
    <row r="286" spans="1:6" x14ac:dyDescent="0.2">
      <c r="A286" t="s">
        <v>230</v>
      </c>
      <c r="B286" t="s">
        <v>93</v>
      </c>
      <c r="D286" t="s">
        <v>444</v>
      </c>
      <c r="E286" t="s">
        <v>121</v>
      </c>
      <c r="F286" t="s">
        <v>121</v>
      </c>
    </row>
    <row r="287" spans="1:6" x14ac:dyDescent="0.2">
      <c r="A287" t="s">
        <v>231</v>
      </c>
      <c r="B287" t="s">
        <v>93</v>
      </c>
      <c r="D287" t="s">
        <v>445</v>
      </c>
      <c r="E287" t="s">
        <v>121</v>
      </c>
      <c r="F287" t="s">
        <v>121</v>
      </c>
    </row>
    <row r="288" spans="1:6" x14ac:dyDescent="0.2">
      <c r="A288" t="s">
        <v>232</v>
      </c>
      <c r="B288" t="s">
        <v>93</v>
      </c>
      <c r="D288" t="s">
        <v>446</v>
      </c>
      <c r="E288" t="s">
        <v>121</v>
      </c>
      <c r="F288" t="s">
        <v>121</v>
      </c>
    </row>
    <row r="289" spans="1:6" x14ac:dyDescent="0.2">
      <c r="A289" t="s">
        <v>233</v>
      </c>
      <c r="B289" t="s">
        <v>93</v>
      </c>
      <c r="D289" t="s">
        <v>447</v>
      </c>
      <c r="E289" t="s">
        <v>121</v>
      </c>
      <c r="F289" t="s">
        <v>121</v>
      </c>
    </row>
    <row r="290" spans="1:6" x14ac:dyDescent="0.2">
      <c r="A290" t="s">
        <v>234</v>
      </c>
      <c r="B290" t="s">
        <v>93</v>
      </c>
      <c r="D290" t="s">
        <v>448</v>
      </c>
      <c r="E290" t="s">
        <v>121</v>
      </c>
      <c r="F290" t="s">
        <v>121</v>
      </c>
    </row>
    <row r="291" spans="1:6" x14ac:dyDescent="0.2">
      <c r="A291" t="s">
        <v>235</v>
      </c>
      <c r="B291" t="s">
        <v>93</v>
      </c>
      <c r="D291" t="s">
        <v>449</v>
      </c>
      <c r="E291" t="s">
        <v>121</v>
      </c>
      <c r="F291" t="s">
        <v>121</v>
      </c>
    </row>
    <row r="292" spans="1:6" x14ac:dyDescent="0.2">
      <c r="A292" t="s">
        <v>236</v>
      </c>
      <c r="B292" t="s">
        <v>93</v>
      </c>
      <c r="D292" t="s">
        <v>450</v>
      </c>
      <c r="E292" t="s">
        <v>121</v>
      </c>
      <c r="F292" t="s">
        <v>121</v>
      </c>
    </row>
    <row r="293" spans="1:6" x14ac:dyDescent="0.2">
      <c r="A293" t="s">
        <v>237</v>
      </c>
      <c r="B293" t="s">
        <v>93</v>
      </c>
      <c r="D293" t="s">
        <v>451</v>
      </c>
      <c r="E293" t="s">
        <v>121</v>
      </c>
      <c r="F293" t="s">
        <v>121</v>
      </c>
    </row>
    <row r="294" spans="1:6" x14ac:dyDescent="0.2">
      <c r="A294" t="s">
        <v>238</v>
      </c>
      <c r="B294" t="s">
        <v>93</v>
      </c>
      <c r="D294" t="s">
        <v>452</v>
      </c>
      <c r="E294" t="s">
        <v>121</v>
      </c>
      <c r="F294" t="s">
        <v>121</v>
      </c>
    </row>
    <row r="295" spans="1:6" x14ac:dyDescent="0.2">
      <c r="A295" t="s">
        <v>239</v>
      </c>
      <c r="B295" t="s">
        <v>93</v>
      </c>
      <c r="D295" t="s">
        <v>377</v>
      </c>
      <c r="E295" t="s">
        <v>121</v>
      </c>
      <c r="F295" t="s">
        <v>121</v>
      </c>
    </row>
    <row r="296" spans="1:6" x14ac:dyDescent="0.2">
      <c r="A296" t="s">
        <v>240</v>
      </c>
      <c r="B296" t="s">
        <v>93</v>
      </c>
      <c r="D296" t="s">
        <v>378</v>
      </c>
      <c r="E296" t="s">
        <v>121</v>
      </c>
      <c r="F296" t="s">
        <v>121</v>
      </c>
    </row>
    <row r="297" spans="1:6" x14ac:dyDescent="0.2">
      <c r="A297" t="s">
        <v>241</v>
      </c>
      <c r="B297" t="s">
        <v>93</v>
      </c>
      <c r="D297" t="s">
        <v>453</v>
      </c>
      <c r="E297" t="s">
        <v>121</v>
      </c>
      <c r="F297" t="s">
        <v>121</v>
      </c>
    </row>
    <row r="298" spans="1:6" x14ac:dyDescent="0.2">
      <c r="A298" t="s">
        <v>242</v>
      </c>
      <c r="B298" t="s">
        <v>93</v>
      </c>
      <c r="D298" t="s">
        <v>454</v>
      </c>
      <c r="E298" t="s">
        <v>121</v>
      </c>
      <c r="F298" t="s">
        <v>121</v>
      </c>
    </row>
    <row r="299" spans="1:6" x14ac:dyDescent="0.2">
      <c r="A299" t="s">
        <v>243</v>
      </c>
      <c r="B299" t="s">
        <v>93</v>
      </c>
      <c r="D299" t="s">
        <v>455</v>
      </c>
      <c r="E299" t="s">
        <v>121</v>
      </c>
      <c r="F299" t="s">
        <v>121</v>
      </c>
    </row>
    <row r="300" spans="1:6" x14ac:dyDescent="0.2">
      <c r="A300" t="s">
        <v>244</v>
      </c>
      <c r="B300" t="s">
        <v>93</v>
      </c>
      <c r="D300" t="s">
        <v>456</v>
      </c>
      <c r="E300" t="s">
        <v>121</v>
      </c>
      <c r="F300" t="s">
        <v>121</v>
      </c>
    </row>
    <row r="301" spans="1:6" x14ac:dyDescent="0.2">
      <c r="A301" t="s">
        <v>245</v>
      </c>
      <c r="B301" t="s">
        <v>93</v>
      </c>
      <c r="D301" t="s">
        <v>457</v>
      </c>
      <c r="E301" t="s">
        <v>121</v>
      </c>
      <c r="F301" t="s">
        <v>121</v>
      </c>
    </row>
    <row r="302" spans="1:6" x14ac:dyDescent="0.2">
      <c r="A302" t="s">
        <v>246</v>
      </c>
      <c r="B302" t="s">
        <v>93</v>
      </c>
      <c r="D302" t="s">
        <v>458</v>
      </c>
      <c r="E302" t="s">
        <v>121</v>
      </c>
      <c r="F302" t="s">
        <v>121</v>
      </c>
    </row>
    <row r="303" spans="1:6" x14ac:dyDescent="0.2">
      <c r="A303" t="s">
        <v>247</v>
      </c>
      <c r="B303" t="s">
        <v>93</v>
      </c>
      <c r="D303" t="s">
        <v>459</v>
      </c>
      <c r="E303" t="s">
        <v>121</v>
      </c>
      <c r="F303" t="s">
        <v>121</v>
      </c>
    </row>
    <row r="304" spans="1:6" x14ac:dyDescent="0.2">
      <c r="A304" t="s">
        <v>248</v>
      </c>
      <c r="B304" t="s">
        <v>93</v>
      </c>
      <c r="D304" t="s">
        <v>460</v>
      </c>
      <c r="E304" t="s">
        <v>121</v>
      </c>
      <c r="F304" t="s">
        <v>121</v>
      </c>
    </row>
    <row r="305" spans="1:6" x14ac:dyDescent="0.2">
      <c r="A305" t="s">
        <v>249</v>
      </c>
      <c r="B305" t="s">
        <v>93</v>
      </c>
      <c r="D305" t="s">
        <v>461</v>
      </c>
      <c r="E305" t="s">
        <v>121</v>
      </c>
      <c r="F305" t="s">
        <v>121</v>
      </c>
    </row>
    <row r="306" spans="1:6" x14ac:dyDescent="0.2">
      <c r="A306" t="s">
        <v>250</v>
      </c>
      <c r="B306" t="s">
        <v>93</v>
      </c>
      <c r="D306" t="s">
        <v>462</v>
      </c>
      <c r="E306" t="s">
        <v>121</v>
      </c>
      <c r="F306" t="s">
        <v>121</v>
      </c>
    </row>
    <row r="307" spans="1:6" x14ac:dyDescent="0.2">
      <c r="A307" t="s">
        <v>251</v>
      </c>
      <c r="B307" t="s">
        <v>93</v>
      </c>
      <c r="D307" t="s">
        <v>363</v>
      </c>
      <c r="E307" t="s">
        <v>121</v>
      </c>
      <c r="F307" t="s">
        <v>121</v>
      </c>
    </row>
    <row r="308" spans="1:6" x14ac:dyDescent="0.2">
      <c r="A308" t="s">
        <v>252</v>
      </c>
      <c r="B308" t="s">
        <v>93</v>
      </c>
      <c r="D308" t="s">
        <v>108</v>
      </c>
      <c r="E308" t="s">
        <v>121</v>
      </c>
      <c r="F308" t="s">
        <v>121</v>
      </c>
    </row>
    <row r="309" spans="1:6" x14ac:dyDescent="0.2">
      <c r="A309" t="s">
        <v>157</v>
      </c>
      <c r="B309" t="s">
        <v>254</v>
      </c>
      <c r="C309" t="s">
        <v>98</v>
      </c>
      <c r="D309" t="s">
        <v>383</v>
      </c>
      <c r="E309" t="s">
        <v>121</v>
      </c>
      <c r="F309" t="s">
        <v>121</v>
      </c>
    </row>
    <row r="310" spans="1:6" x14ac:dyDescent="0.2">
      <c r="A310" t="s">
        <v>158</v>
      </c>
      <c r="B310" t="s">
        <v>254</v>
      </c>
      <c r="C310" t="s">
        <v>98</v>
      </c>
      <c r="D310" t="s">
        <v>384</v>
      </c>
      <c r="E310" t="s">
        <v>121</v>
      </c>
      <c r="F310" t="s">
        <v>121</v>
      </c>
    </row>
    <row r="311" spans="1:6" x14ac:dyDescent="0.2">
      <c r="A311" t="s">
        <v>159</v>
      </c>
      <c r="B311" t="s">
        <v>254</v>
      </c>
      <c r="C311" t="s">
        <v>98</v>
      </c>
      <c r="D311" t="s">
        <v>385</v>
      </c>
      <c r="E311" t="s">
        <v>121</v>
      </c>
      <c r="F311" t="s">
        <v>121</v>
      </c>
    </row>
    <row r="312" spans="1:6" x14ac:dyDescent="0.2">
      <c r="A312" t="s">
        <v>160</v>
      </c>
      <c r="B312" t="s">
        <v>254</v>
      </c>
      <c r="C312" t="s">
        <v>98</v>
      </c>
      <c r="D312" t="s">
        <v>386</v>
      </c>
      <c r="E312" t="s">
        <v>121</v>
      </c>
      <c r="F312" t="s">
        <v>121</v>
      </c>
    </row>
    <row r="313" spans="1:6" x14ac:dyDescent="0.2">
      <c r="A313" t="s">
        <v>161</v>
      </c>
      <c r="B313" t="s">
        <v>254</v>
      </c>
      <c r="C313" t="s">
        <v>98</v>
      </c>
      <c r="D313" t="s">
        <v>387</v>
      </c>
      <c r="E313" t="s">
        <v>121</v>
      </c>
      <c r="F313" t="s">
        <v>121</v>
      </c>
    </row>
    <row r="314" spans="1:6" x14ac:dyDescent="0.2">
      <c r="A314" t="s">
        <v>162</v>
      </c>
      <c r="B314" t="s">
        <v>254</v>
      </c>
      <c r="C314" t="s">
        <v>98</v>
      </c>
      <c r="D314" t="s">
        <v>388</v>
      </c>
      <c r="E314" t="s">
        <v>121</v>
      </c>
      <c r="F314" t="s">
        <v>121</v>
      </c>
    </row>
    <row r="315" spans="1:6" x14ac:dyDescent="0.2">
      <c r="A315" t="s">
        <v>163</v>
      </c>
      <c r="B315" t="s">
        <v>254</v>
      </c>
      <c r="C315" t="s">
        <v>98</v>
      </c>
      <c r="D315" t="s">
        <v>389</v>
      </c>
      <c r="E315" t="s">
        <v>121</v>
      </c>
      <c r="F315" t="s">
        <v>121</v>
      </c>
    </row>
    <row r="316" spans="1:6" x14ac:dyDescent="0.2">
      <c r="A316" t="s">
        <v>164</v>
      </c>
      <c r="B316" t="s">
        <v>254</v>
      </c>
      <c r="C316" t="s">
        <v>98</v>
      </c>
      <c r="D316" t="s">
        <v>390</v>
      </c>
      <c r="E316" t="s">
        <v>121</v>
      </c>
      <c r="F316" t="s">
        <v>121</v>
      </c>
    </row>
    <row r="317" spans="1:6" x14ac:dyDescent="0.2">
      <c r="A317" t="s">
        <v>165</v>
      </c>
      <c r="B317" t="s">
        <v>254</v>
      </c>
      <c r="C317" t="s">
        <v>98</v>
      </c>
      <c r="D317" t="s">
        <v>391</v>
      </c>
      <c r="E317" t="s">
        <v>121</v>
      </c>
      <c r="F317" t="s">
        <v>121</v>
      </c>
    </row>
    <row r="318" spans="1:6" x14ac:dyDescent="0.2">
      <c r="A318" t="s">
        <v>166</v>
      </c>
      <c r="B318" t="s">
        <v>254</v>
      </c>
      <c r="C318" t="s">
        <v>98</v>
      </c>
      <c r="D318" t="s">
        <v>392</v>
      </c>
      <c r="E318" t="s">
        <v>121</v>
      </c>
      <c r="F318" t="s">
        <v>121</v>
      </c>
    </row>
    <row r="319" spans="1:6" x14ac:dyDescent="0.2">
      <c r="A319" t="s">
        <v>167</v>
      </c>
      <c r="B319" t="s">
        <v>254</v>
      </c>
      <c r="C319" t="s">
        <v>98</v>
      </c>
      <c r="D319" t="s">
        <v>365</v>
      </c>
      <c r="E319" t="s">
        <v>121</v>
      </c>
      <c r="F319" t="s">
        <v>121</v>
      </c>
    </row>
    <row r="320" spans="1:6" x14ac:dyDescent="0.2">
      <c r="A320" t="s">
        <v>168</v>
      </c>
      <c r="B320" t="s">
        <v>254</v>
      </c>
      <c r="C320" t="s">
        <v>98</v>
      </c>
      <c r="D320" t="s">
        <v>366</v>
      </c>
      <c r="E320">
        <v>38.456348532574502</v>
      </c>
      <c r="F320" t="s">
        <v>121</v>
      </c>
    </row>
    <row r="321" spans="1:6" x14ac:dyDescent="0.2">
      <c r="A321" t="s">
        <v>169</v>
      </c>
      <c r="B321" t="s">
        <v>254</v>
      </c>
      <c r="C321" t="s">
        <v>98</v>
      </c>
      <c r="D321" t="s">
        <v>393</v>
      </c>
      <c r="E321" t="s">
        <v>121</v>
      </c>
      <c r="F321" t="s">
        <v>121</v>
      </c>
    </row>
    <row r="322" spans="1:6" x14ac:dyDescent="0.2">
      <c r="A322" t="s">
        <v>170</v>
      </c>
      <c r="B322" t="s">
        <v>254</v>
      </c>
      <c r="C322" t="s">
        <v>98</v>
      </c>
      <c r="D322" t="s">
        <v>394</v>
      </c>
      <c r="E322" t="s">
        <v>121</v>
      </c>
      <c r="F322" t="s">
        <v>121</v>
      </c>
    </row>
    <row r="323" spans="1:6" x14ac:dyDescent="0.2">
      <c r="A323" t="s">
        <v>171</v>
      </c>
      <c r="B323" t="s">
        <v>254</v>
      </c>
      <c r="C323" t="s">
        <v>98</v>
      </c>
      <c r="D323" t="s">
        <v>395</v>
      </c>
      <c r="E323" t="s">
        <v>121</v>
      </c>
      <c r="F323" t="s">
        <v>121</v>
      </c>
    </row>
    <row r="324" spans="1:6" x14ac:dyDescent="0.2">
      <c r="A324" t="s">
        <v>172</v>
      </c>
      <c r="B324" t="s">
        <v>254</v>
      </c>
      <c r="C324" t="s">
        <v>98</v>
      </c>
      <c r="D324" t="s">
        <v>396</v>
      </c>
      <c r="E324" t="s">
        <v>121</v>
      </c>
      <c r="F324" t="s">
        <v>121</v>
      </c>
    </row>
    <row r="325" spans="1:6" x14ac:dyDescent="0.2">
      <c r="A325" t="s">
        <v>173</v>
      </c>
      <c r="B325" t="s">
        <v>254</v>
      </c>
      <c r="C325" t="s">
        <v>98</v>
      </c>
      <c r="D325" t="s">
        <v>397</v>
      </c>
      <c r="E325" t="s">
        <v>121</v>
      </c>
      <c r="F325" t="s">
        <v>121</v>
      </c>
    </row>
    <row r="326" spans="1:6" x14ac:dyDescent="0.2">
      <c r="A326" t="s">
        <v>174</v>
      </c>
      <c r="B326" t="s">
        <v>254</v>
      </c>
      <c r="C326" t="s">
        <v>98</v>
      </c>
      <c r="D326" t="s">
        <v>398</v>
      </c>
      <c r="E326" t="s">
        <v>121</v>
      </c>
      <c r="F326" t="s">
        <v>121</v>
      </c>
    </row>
    <row r="327" spans="1:6" x14ac:dyDescent="0.2">
      <c r="A327" t="s">
        <v>175</v>
      </c>
      <c r="B327" t="s">
        <v>254</v>
      </c>
      <c r="C327" t="s">
        <v>98</v>
      </c>
      <c r="D327" t="s">
        <v>399</v>
      </c>
      <c r="E327" t="s">
        <v>121</v>
      </c>
      <c r="F327" t="s">
        <v>121</v>
      </c>
    </row>
    <row r="328" spans="1:6" x14ac:dyDescent="0.2">
      <c r="A328" t="s">
        <v>176</v>
      </c>
      <c r="B328" t="s">
        <v>254</v>
      </c>
      <c r="C328" t="s">
        <v>98</v>
      </c>
      <c r="D328" t="s">
        <v>400</v>
      </c>
      <c r="E328" t="s">
        <v>121</v>
      </c>
      <c r="F328" t="s">
        <v>121</v>
      </c>
    </row>
    <row r="329" spans="1:6" x14ac:dyDescent="0.2">
      <c r="A329" t="s">
        <v>177</v>
      </c>
      <c r="B329" t="s">
        <v>254</v>
      </c>
      <c r="C329" t="s">
        <v>98</v>
      </c>
      <c r="D329" t="s">
        <v>401</v>
      </c>
      <c r="E329" t="s">
        <v>121</v>
      </c>
      <c r="F329" t="s">
        <v>121</v>
      </c>
    </row>
    <row r="330" spans="1:6" x14ac:dyDescent="0.2">
      <c r="A330" t="s">
        <v>178</v>
      </c>
      <c r="B330" t="s">
        <v>254</v>
      </c>
      <c r="C330" t="s">
        <v>98</v>
      </c>
      <c r="D330" t="s">
        <v>402</v>
      </c>
      <c r="E330" t="s">
        <v>121</v>
      </c>
      <c r="F330" t="s">
        <v>121</v>
      </c>
    </row>
    <row r="331" spans="1:6" x14ac:dyDescent="0.2">
      <c r="A331" t="s">
        <v>179</v>
      </c>
      <c r="B331" t="s">
        <v>254</v>
      </c>
      <c r="C331" t="s">
        <v>98</v>
      </c>
      <c r="D331" t="s">
        <v>367</v>
      </c>
      <c r="E331" t="s">
        <v>121</v>
      </c>
      <c r="F331" t="s">
        <v>121</v>
      </c>
    </row>
    <row r="332" spans="1:6" x14ac:dyDescent="0.2">
      <c r="A332" t="s">
        <v>180</v>
      </c>
      <c r="B332" t="s">
        <v>254</v>
      </c>
      <c r="C332" t="s">
        <v>98</v>
      </c>
      <c r="D332" t="s">
        <v>368</v>
      </c>
      <c r="E332" t="s">
        <v>121</v>
      </c>
      <c r="F332" t="s">
        <v>121</v>
      </c>
    </row>
    <row r="333" spans="1:6" x14ac:dyDescent="0.2">
      <c r="A333" t="s">
        <v>181</v>
      </c>
      <c r="B333" t="s">
        <v>254</v>
      </c>
      <c r="C333" t="s">
        <v>98</v>
      </c>
      <c r="D333" t="s">
        <v>403</v>
      </c>
      <c r="E333" t="s">
        <v>121</v>
      </c>
      <c r="F333" t="s">
        <v>121</v>
      </c>
    </row>
    <row r="334" spans="1:6" x14ac:dyDescent="0.2">
      <c r="A334" t="s">
        <v>182</v>
      </c>
      <c r="B334" t="s">
        <v>254</v>
      </c>
      <c r="C334" t="s">
        <v>98</v>
      </c>
      <c r="D334" t="s">
        <v>404</v>
      </c>
      <c r="E334" t="s">
        <v>121</v>
      </c>
      <c r="F334" t="s">
        <v>121</v>
      </c>
    </row>
    <row r="335" spans="1:6" x14ac:dyDescent="0.2">
      <c r="A335" t="s">
        <v>183</v>
      </c>
      <c r="B335" t="s">
        <v>254</v>
      </c>
      <c r="C335" t="s">
        <v>98</v>
      </c>
      <c r="D335" t="s">
        <v>405</v>
      </c>
      <c r="E335" t="s">
        <v>121</v>
      </c>
      <c r="F335" t="s">
        <v>121</v>
      </c>
    </row>
    <row r="336" spans="1:6" x14ac:dyDescent="0.2">
      <c r="A336" t="s">
        <v>184</v>
      </c>
      <c r="B336" t="s">
        <v>254</v>
      </c>
      <c r="C336" t="s">
        <v>98</v>
      </c>
      <c r="D336" t="s">
        <v>406</v>
      </c>
      <c r="E336" t="s">
        <v>121</v>
      </c>
      <c r="F336" t="s">
        <v>121</v>
      </c>
    </row>
    <row r="337" spans="1:6" x14ac:dyDescent="0.2">
      <c r="A337" t="s">
        <v>185</v>
      </c>
      <c r="B337" t="s">
        <v>254</v>
      </c>
      <c r="C337" t="s">
        <v>98</v>
      </c>
      <c r="D337" t="s">
        <v>407</v>
      </c>
      <c r="E337" t="s">
        <v>121</v>
      </c>
      <c r="F337" t="s">
        <v>121</v>
      </c>
    </row>
    <row r="338" spans="1:6" x14ac:dyDescent="0.2">
      <c r="A338" t="s">
        <v>186</v>
      </c>
      <c r="B338" t="s">
        <v>254</v>
      </c>
      <c r="C338" t="s">
        <v>98</v>
      </c>
      <c r="D338" t="s">
        <v>408</v>
      </c>
      <c r="E338" t="s">
        <v>121</v>
      </c>
      <c r="F338" t="s">
        <v>121</v>
      </c>
    </row>
    <row r="339" spans="1:6" x14ac:dyDescent="0.2">
      <c r="A339" t="s">
        <v>187</v>
      </c>
      <c r="B339" t="s">
        <v>254</v>
      </c>
      <c r="C339" t="s">
        <v>98</v>
      </c>
      <c r="D339" t="s">
        <v>409</v>
      </c>
      <c r="E339" t="s">
        <v>121</v>
      </c>
      <c r="F339" t="s">
        <v>121</v>
      </c>
    </row>
    <row r="340" spans="1:6" x14ac:dyDescent="0.2">
      <c r="A340" t="s">
        <v>188</v>
      </c>
      <c r="B340" t="s">
        <v>254</v>
      </c>
      <c r="C340" t="s">
        <v>98</v>
      </c>
      <c r="D340" t="s">
        <v>410</v>
      </c>
      <c r="E340" t="s">
        <v>121</v>
      </c>
      <c r="F340" t="s">
        <v>121</v>
      </c>
    </row>
    <row r="341" spans="1:6" x14ac:dyDescent="0.2">
      <c r="A341" t="s">
        <v>189</v>
      </c>
      <c r="B341" t="s">
        <v>254</v>
      </c>
      <c r="C341" t="s">
        <v>98</v>
      </c>
      <c r="D341" t="s">
        <v>411</v>
      </c>
      <c r="E341" t="s">
        <v>121</v>
      </c>
      <c r="F341" t="s">
        <v>121</v>
      </c>
    </row>
    <row r="342" spans="1:6" x14ac:dyDescent="0.2">
      <c r="A342" t="s">
        <v>190</v>
      </c>
      <c r="B342" t="s">
        <v>254</v>
      </c>
      <c r="C342" t="s">
        <v>98</v>
      </c>
      <c r="D342" t="s">
        <v>412</v>
      </c>
      <c r="E342" t="s">
        <v>121</v>
      </c>
      <c r="F342" t="s">
        <v>121</v>
      </c>
    </row>
    <row r="343" spans="1:6" x14ac:dyDescent="0.2">
      <c r="A343" t="s">
        <v>191</v>
      </c>
      <c r="B343" t="s">
        <v>254</v>
      </c>
      <c r="C343" t="s">
        <v>98</v>
      </c>
      <c r="D343" t="s">
        <v>369</v>
      </c>
      <c r="E343" t="s">
        <v>121</v>
      </c>
      <c r="F343" t="s">
        <v>121</v>
      </c>
    </row>
    <row r="344" spans="1:6" x14ac:dyDescent="0.2">
      <c r="A344" t="s">
        <v>192</v>
      </c>
      <c r="B344" t="s">
        <v>254</v>
      </c>
      <c r="C344" t="s">
        <v>98</v>
      </c>
      <c r="D344" t="s">
        <v>370</v>
      </c>
      <c r="E344" t="s">
        <v>121</v>
      </c>
      <c r="F344" t="s">
        <v>121</v>
      </c>
    </row>
    <row r="345" spans="1:6" x14ac:dyDescent="0.2">
      <c r="A345" t="s">
        <v>193</v>
      </c>
      <c r="B345" t="s">
        <v>254</v>
      </c>
      <c r="C345" t="s">
        <v>98</v>
      </c>
      <c r="D345" t="s">
        <v>413</v>
      </c>
      <c r="E345" t="s">
        <v>121</v>
      </c>
      <c r="F345" t="s">
        <v>121</v>
      </c>
    </row>
    <row r="346" spans="1:6" x14ac:dyDescent="0.2">
      <c r="A346" t="s">
        <v>194</v>
      </c>
      <c r="B346" t="s">
        <v>254</v>
      </c>
      <c r="C346" t="s">
        <v>98</v>
      </c>
      <c r="D346" t="s">
        <v>414</v>
      </c>
      <c r="E346" t="s">
        <v>121</v>
      </c>
      <c r="F346" t="s">
        <v>121</v>
      </c>
    </row>
    <row r="347" spans="1:6" x14ac:dyDescent="0.2">
      <c r="A347" t="s">
        <v>195</v>
      </c>
      <c r="B347" t="s">
        <v>254</v>
      </c>
      <c r="C347" t="s">
        <v>98</v>
      </c>
      <c r="D347" t="s">
        <v>415</v>
      </c>
      <c r="E347">
        <v>44.986420030940401</v>
      </c>
      <c r="F347" t="s">
        <v>121</v>
      </c>
    </row>
    <row r="348" spans="1:6" x14ac:dyDescent="0.2">
      <c r="A348" t="s">
        <v>196</v>
      </c>
      <c r="B348" t="s">
        <v>254</v>
      </c>
      <c r="C348" t="s">
        <v>98</v>
      </c>
      <c r="D348" t="s">
        <v>416</v>
      </c>
      <c r="E348" t="s">
        <v>121</v>
      </c>
      <c r="F348" t="s">
        <v>121</v>
      </c>
    </row>
    <row r="349" spans="1:6" x14ac:dyDescent="0.2">
      <c r="A349" t="s">
        <v>197</v>
      </c>
      <c r="B349" t="s">
        <v>254</v>
      </c>
      <c r="C349" t="s">
        <v>98</v>
      </c>
      <c r="D349" t="s">
        <v>417</v>
      </c>
      <c r="E349" t="s">
        <v>121</v>
      </c>
      <c r="F349" t="s">
        <v>121</v>
      </c>
    </row>
    <row r="350" spans="1:6" x14ac:dyDescent="0.2">
      <c r="A350" t="s">
        <v>198</v>
      </c>
      <c r="B350" t="s">
        <v>254</v>
      </c>
      <c r="C350" t="s">
        <v>98</v>
      </c>
      <c r="D350" t="s">
        <v>418</v>
      </c>
      <c r="E350" t="s">
        <v>121</v>
      </c>
      <c r="F350" t="s">
        <v>121</v>
      </c>
    </row>
    <row r="351" spans="1:6" x14ac:dyDescent="0.2">
      <c r="A351" t="s">
        <v>199</v>
      </c>
      <c r="B351" t="s">
        <v>254</v>
      </c>
      <c r="C351" t="s">
        <v>98</v>
      </c>
      <c r="D351" t="s">
        <v>419</v>
      </c>
      <c r="E351" t="s">
        <v>121</v>
      </c>
      <c r="F351" t="s">
        <v>121</v>
      </c>
    </row>
    <row r="352" spans="1:6" x14ac:dyDescent="0.2">
      <c r="A352" t="s">
        <v>200</v>
      </c>
      <c r="B352" t="s">
        <v>254</v>
      </c>
      <c r="C352" t="s">
        <v>98</v>
      </c>
      <c r="D352" t="s">
        <v>420</v>
      </c>
      <c r="E352" t="s">
        <v>121</v>
      </c>
      <c r="F352" t="s">
        <v>121</v>
      </c>
    </row>
    <row r="353" spans="1:6" x14ac:dyDescent="0.2">
      <c r="A353" t="s">
        <v>201</v>
      </c>
      <c r="B353" t="s">
        <v>254</v>
      </c>
      <c r="C353" t="s">
        <v>98</v>
      </c>
      <c r="D353" t="s">
        <v>421</v>
      </c>
      <c r="E353" t="s">
        <v>121</v>
      </c>
      <c r="F353" t="s">
        <v>121</v>
      </c>
    </row>
    <row r="354" spans="1:6" x14ac:dyDescent="0.2">
      <c r="A354" t="s">
        <v>202</v>
      </c>
      <c r="B354" t="s">
        <v>254</v>
      </c>
      <c r="C354" t="s">
        <v>98</v>
      </c>
      <c r="D354" t="s">
        <v>422</v>
      </c>
      <c r="E354" t="s">
        <v>121</v>
      </c>
      <c r="F354" t="s">
        <v>121</v>
      </c>
    </row>
    <row r="355" spans="1:6" x14ac:dyDescent="0.2">
      <c r="A355" t="s">
        <v>203</v>
      </c>
      <c r="B355" t="s">
        <v>254</v>
      </c>
      <c r="C355" t="s">
        <v>98</v>
      </c>
      <c r="D355" t="s">
        <v>371</v>
      </c>
      <c r="E355" t="s">
        <v>121</v>
      </c>
      <c r="F355" t="s">
        <v>121</v>
      </c>
    </row>
    <row r="356" spans="1:6" x14ac:dyDescent="0.2">
      <c r="A356" t="s">
        <v>204</v>
      </c>
      <c r="B356" t="s">
        <v>254</v>
      </c>
      <c r="C356" t="s">
        <v>98</v>
      </c>
      <c r="D356" t="s">
        <v>372</v>
      </c>
      <c r="E356" t="s">
        <v>121</v>
      </c>
      <c r="F356" t="s">
        <v>121</v>
      </c>
    </row>
    <row r="357" spans="1:6" x14ac:dyDescent="0.2">
      <c r="A357" t="s">
        <v>205</v>
      </c>
      <c r="B357" t="s">
        <v>254</v>
      </c>
      <c r="C357" t="s">
        <v>98</v>
      </c>
      <c r="D357" t="s">
        <v>423</v>
      </c>
      <c r="E357" t="s">
        <v>121</v>
      </c>
      <c r="F357" t="s">
        <v>121</v>
      </c>
    </row>
    <row r="358" spans="1:6" x14ac:dyDescent="0.2">
      <c r="A358" t="s">
        <v>206</v>
      </c>
      <c r="B358" t="s">
        <v>254</v>
      </c>
      <c r="C358" t="s">
        <v>98</v>
      </c>
      <c r="D358" t="s">
        <v>424</v>
      </c>
      <c r="E358" t="s">
        <v>121</v>
      </c>
      <c r="F358" t="s">
        <v>121</v>
      </c>
    </row>
    <row r="359" spans="1:6" x14ac:dyDescent="0.2">
      <c r="A359" t="s">
        <v>207</v>
      </c>
      <c r="B359" t="s">
        <v>254</v>
      </c>
      <c r="C359" t="s">
        <v>98</v>
      </c>
      <c r="D359" t="s">
        <v>425</v>
      </c>
      <c r="E359" t="s">
        <v>121</v>
      </c>
      <c r="F359" t="s">
        <v>121</v>
      </c>
    </row>
    <row r="360" spans="1:6" x14ac:dyDescent="0.2">
      <c r="A360" t="s">
        <v>208</v>
      </c>
      <c r="B360" t="s">
        <v>254</v>
      </c>
      <c r="C360" t="s">
        <v>98</v>
      </c>
      <c r="D360" t="s">
        <v>426</v>
      </c>
      <c r="E360" t="s">
        <v>121</v>
      </c>
      <c r="F360" t="s">
        <v>121</v>
      </c>
    </row>
    <row r="361" spans="1:6" x14ac:dyDescent="0.2">
      <c r="A361" t="s">
        <v>209</v>
      </c>
      <c r="B361" t="s">
        <v>254</v>
      </c>
      <c r="C361" t="s">
        <v>98</v>
      </c>
      <c r="D361" t="s">
        <v>427</v>
      </c>
      <c r="E361" t="s">
        <v>121</v>
      </c>
      <c r="F361" t="s">
        <v>121</v>
      </c>
    </row>
    <row r="362" spans="1:6" x14ac:dyDescent="0.2">
      <c r="A362" t="s">
        <v>210</v>
      </c>
      <c r="B362" t="s">
        <v>254</v>
      </c>
      <c r="C362" t="s">
        <v>98</v>
      </c>
      <c r="D362" t="s">
        <v>428</v>
      </c>
      <c r="E362" t="s">
        <v>121</v>
      </c>
      <c r="F362" t="s">
        <v>121</v>
      </c>
    </row>
    <row r="363" spans="1:6" x14ac:dyDescent="0.2">
      <c r="A363" t="s">
        <v>211</v>
      </c>
      <c r="B363" t="s">
        <v>254</v>
      </c>
      <c r="C363" t="s">
        <v>98</v>
      </c>
      <c r="D363" t="s">
        <v>429</v>
      </c>
      <c r="E363" t="s">
        <v>121</v>
      </c>
      <c r="F363" t="s">
        <v>121</v>
      </c>
    </row>
    <row r="364" spans="1:6" x14ac:dyDescent="0.2">
      <c r="A364" t="s">
        <v>212</v>
      </c>
      <c r="B364" t="s">
        <v>254</v>
      </c>
      <c r="C364" t="s">
        <v>98</v>
      </c>
      <c r="D364" t="s">
        <v>430</v>
      </c>
      <c r="E364" t="s">
        <v>121</v>
      </c>
      <c r="F364" t="s">
        <v>121</v>
      </c>
    </row>
    <row r="365" spans="1:6" x14ac:dyDescent="0.2">
      <c r="A365" t="s">
        <v>213</v>
      </c>
      <c r="B365" t="s">
        <v>254</v>
      </c>
      <c r="C365" t="s">
        <v>98</v>
      </c>
      <c r="D365" t="s">
        <v>431</v>
      </c>
      <c r="E365" t="s">
        <v>121</v>
      </c>
      <c r="F365" t="s">
        <v>121</v>
      </c>
    </row>
    <row r="366" spans="1:6" x14ac:dyDescent="0.2">
      <c r="A366" t="s">
        <v>214</v>
      </c>
      <c r="B366" t="s">
        <v>254</v>
      </c>
      <c r="C366" t="s">
        <v>98</v>
      </c>
      <c r="D366" t="s">
        <v>432</v>
      </c>
      <c r="E366" t="s">
        <v>121</v>
      </c>
      <c r="F366" t="s">
        <v>121</v>
      </c>
    </row>
    <row r="367" spans="1:6" x14ac:dyDescent="0.2">
      <c r="A367" t="s">
        <v>215</v>
      </c>
      <c r="B367" t="s">
        <v>254</v>
      </c>
      <c r="C367" t="s">
        <v>98</v>
      </c>
      <c r="D367" t="s">
        <v>373</v>
      </c>
      <c r="E367" t="s">
        <v>121</v>
      </c>
      <c r="F367" t="s">
        <v>121</v>
      </c>
    </row>
    <row r="368" spans="1:6" x14ac:dyDescent="0.2">
      <c r="A368" t="s">
        <v>216</v>
      </c>
      <c r="B368" t="s">
        <v>254</v>
      </c>
      <c r="C368" t="s">
        <v>98</v>
      </c>
      <c r="D368" t="s">
        <v>374</v>
      </c>
      <c r="E368" t="s">
        <v>121</v>
      </c>
      <c r="F368" t="s">
        <v>121</v>
      </c>
    </row>
    <row r="369" spans="1:6" x14ac:dyDescent="0.2">
      <c r="A369" t="s">
        <v>217</v>
      </c>
      <c r="B369" t="s">
        <v>254</v>
      </c>
      <c r="C369" t="s">
        <v>98</v>
      </c>
      <c r="D369" t="s">
        <v>433</v>
      </c>
      <c r="E369" t="s">
        <v>121</v>
      </c>
      <c r="F369" t="s">
        <v>121</v>
      </c>
    </row>
    <row r="370" spans="1:6" x14ac:dyDescent="0.2">
      <c r="A370" t="s">
        <v>218</v>
      </c>
      <c r="B370" t="s">
        <v>254</v>
      </c>
      <c r="C370" t="s">
        <v>98</v>
      </c>
      <c r="D370" t="s">
        <v>434</v>
      </c>
      <c r="E370" t="s">
        <v>121</v>
      </c>
      <c r="F370" t="s">
        <v>121</v>
      </c>
    </row>
    <row r="371" spans="1:6" x14ac:dyDescent="0.2">
      <c r="A371" t="s">
        <v>219</v>
      </c>
      <c r="B371" t="s">
        <v>254</v>
      </c>
      <c r="C371" t="s">
        <v>98</v>
      </c>
      <c r="D371" t="s">
        <v>435</v>
      </c>
      <c r="E371" t="s">
        <v>121</v>
      </c>
      <c r="F371" t="s">
        <v>121</v>
      </c>
    </row>
    <row r="372" spans="1:6" x14ac:dyDescent="0.2">
      <c r="A372" t="s">
        <v>220</v>
      </c>
      <c r="B372" t="s">
        <v>254</v>
      </c>
      <c r="C372" t="s">
        <v>98</v>
      </c>
      <c r="D372" t="s">
        <v>436</v>
      </c>
      <c r="E372" t="s">
        <v>121</v>
      </c>
      <c r="F372" t="s">
        <v>121</v>
      </c>
    </row>
    <row r="373" spans="1:6" x14ac:dyDescent="0.2">
      <c r="A373" t="s">
        <v>221</v>
      </c>
      <c r="B373" t="s">
        <v>254</v>
      </c>
      <c r="C373" t="s">
        <v>98</v>
      </c>
      <c r="D373" t="s">
        <v>437</v>
      </c>
      <c r="E373" t="s">
        <v>121</v>
      </c>
      <c r="F373" t="s">
        <v>121</v>
      </c>
    </row>
    <row r="374" spans="1:6" x14ac:dyDescent="0.2">
      <c r="A374" t="s">
        <v>222</v>
      </c>
      <c r="B374" t="s">
        <v>254</v>
      </c>
      <c r="C374" t="s">
        <v>98</v>
      </c>
      <c r="D374" t="s">
        <v>438</v>
      </c>
      <c r="E374" t="s">
        <v>121</v>
      </c>
      <c r="F374" t="s">
        <v>121</v>
      </c>
    </row>
    <row r="375" spans="1:6" x14ac:dyDescent="0.2">
      <c r="A375" t="s">
        <v>223</v>
      </c>
      <c r="B375" t="s">
        <v>254</v>
      </c>
      <c r="C375" t="s">
        <v>98</v>
      </c>
      <c r="D375" t="s">
        <v>439</v>
      </c>
      <c r="E375" t="s">
        <v>121</v>
      </c>
      <c r="F375" t="s">
        <v>121</v>
      </c>
    </row>
    <row r="376" spans="1:6" x14ac:dyDescent="0.2">
      <c r="A376" t="s">
        <v>224</v>
      </c>
      <c r="B376" t="s">
        <v>254</v>
      </c>
      <c r="C376" t="s">
        <v>98</v>
      </c>
      <c r="D376" t="s">
        <v>440</v>
      </c>
      <c r="E376" t="s">
        <v>121</v>
      </c>
      <c r="F376" t="s">
        <v>121</v>
      </c>
    </row>
    <row r="377" spans="1:6" x14ac:dyDescent="0.2">
      <c r="A377" t="s">
        <v>225</v>
      </c>
      <c r="B377" t="s">
        <v>254</v>
      </c>
      <c r="C377" t="s">
        <v>98</v>
      </c>
      <c r="D377" t="s">
        <v>441</v>
      </c>
      <c r="E377" t="s">
        <v>121</v>
      </c>
      <c r="F377" t="s">
        <v>121</v>
      </c>
    </row>
    <row r="378" spans="1:6" x14ac:dyDescent="0.2">
      <c r="A378" t="s">
        <v>226</v>
      </c>
      <c r="B378" t="s">
        <v>254</v>
      </c>
      <c r="C378" t="s">
        <v>98</v>
      </c>
      <c r="D378" t="s">
        <v>442</v>
      </c>
      <c r="E378" t="s">
        <v>121</v>
      </c>
      <c r="F378" t="s">
        <v>121</v>
      </c>
    </row>
    <row r="379" spans="1:6" x14ac:dyDescent="0.2">
      <c r="A379" t="s">
        <v>227</v>
      </c>
      <c r="B379" t="s">
        <v>254</v>
      </c>
      <c r="C379" t="s">
        <v>98</v>
      </c>
      <c r="D379" t="s">
        <v>375</v>
      </c>
      <c r="E379" t="s">
        <v>121</v>
      </c>
      <c r="F379" t="s">
        <v>121</v>
      </c>
    </row>
    <row r="380" spans="1:6" x14ac:dyDescent="0.2">
      <c r="A380" t="s">
        <v>228</v>
      </c>
      <c r="B380" t="s">
        <v>254</v>
      </c>
      <c r="C380" t="s">
        <v>98</v>
      </c>
      <c r="D380" t="s">
        <v>376</v>
      </c>
      <c r="E380" t="s">
        <v>121</v>
      </c>
      <c r="F380" t="s">
        <v>121</v>
      </c>
    </row>
    <row r="381" spans="1:6" x14ac:dyDescent="0.2">
      <c r="A381" t="s">
        <v>229</v>
      </c>
      <c r="B381" t="s">
        <v>254</v>
      </c>
      <c r="C381" t="s">
        <v>98</v>
      </c>
      <c r="D381" t="s">
        <v>443</v>
      </c>
      <c r="E381" t="s">
        <v>121</v>
      </c>
      <c r="F381" t="s">
        <v>121</v>
      </c>
    </row>
    <row r="382" spans="1:6" x14ac:dyDescent="0.2">
      <c r="A382" t="s">
        <v>230</v>
      </c>
      <c r="B382" t="s">
        <v>254</v>
      </c>
      <c r="C382" t="s">
        <v>98</v>
      </c>
      <c r="D382" t="s">
        <v>444</v>
      </c>
      <c r="E382" t="s">
        <v>121</v>
      </c>
      <c r="F382" t="s">
        <v>121</v>
      </c>
    </row>
    <row r="383" spans="1:6" x14ac:dyDescent="0.2">
      <c r="A383" t="s">
        <v>231</v>
      </c>
      <c r="B383" t="s">
        <v>254</v>
      </c>
      <c r="C383" t="s">
        <v>98</v>
      </c>
      <c r="D383" t="s">
        <v>445</v>
      </c>
      <c r="E383" t="s">
        <v>121</v>
      </c>
      <c r="F383" t="s">
        <v>121</v>
      </c>
    </row>
    <row r="384" spans="1:6" x14ac:dyDescent="0.2">
      <c r="A384" t="s">
        <v>232</v>
      </c>
      <c r="B384" t="s">
        <v>254</v>
      </c>
      <c r="C384" t="s">
        <v>98</v>
      </c>
      <c r="D384" t="s">
        <v>446</v>
      </c>
      <c r="E384" t="s">
        <v>121</v>
      </c>
      <c r="F384" t="s">
        <v>121</v>
      </c>
    </row>
    <row r="385" spans="1:6" x14ac:dyDescent="0.2">
      <c r="A385" t="s">
        <v>233</v>
      </c>
      <c r="B385" t="s">
        <v>254</v>
      </c>
      <c r="C385" t="s">
        <v>98</v>
      </c>
      <c r="D385" t="s">
        <v>447</v>
      </c>
      <c r="E385" t="s">
        <v>121</v>
      </c>
      <c r="F385" t="s">
        <v>121</v>
      </c>
    </row>
    <row r="386" spans="1:6" x14ac:dyDescent="0.2">
      <c r="A386" t="s">
        <v>234</v>
      </c>
      <c r="B386" t="s">
        <v>254</v>
      </c>
      <c r="C386" t="s">
        <v>98</v>
      </c>
      <c r="D386" t="s">
        <v>448</v>
      </c>
      <c r="E386" t="s">
        <v>121</v>
      </c>
      <c r="F386" t="s">
        <v>121</v>
      </c>
    </row>
    <row r="387" spans="1:6" x14ac:dyDescent="0.2">
      <c r="A387" t="s">
        <v>235</v>
      </c>
      <c r="B387" t="s">
        <v>254</v>
      </c>
      <c r="C387" t="s">
        <v>98</v>
      </c>
      <c r="D387" t="s">
        <v>449</v>
      </c>
      <c r="E387" t="s">
        <v>121</v>
      </c>
      <c r="F387" t="s">
        <v>121</v>
      </c>
    </row>
    <row r="388" spans="1:6" x14ac:dyDescent="0.2">
      <c r="A388" t="s">
        <v>236</v>
      </c>
      <c r="B388" t="s">
        <v>254</v>
      </c>
      <c r="C388" t="s">
        <v>98</v>
      </c>
      <c r="D388" t="s">
        <v>450</v>
      </c>
      <c r="E388" t="s">
        <v>121</v>
      </c>
      <c r="F388" t="s">
        <v>121</v>
      </c>
    </row>
    <row r="389" spans="1:6" x14ac:dyDescent="0.2">
      <c r="A389" t="s">
        <v>237</v>
      </c>
      <c r="B389" t="s">
        <v>254</v>
      </c>
      <c r="C389" t="s">
        <v>98</v>
      </c>
      <c r="D389" t="s">
        <v>451</v>
      </c>
      <c r="E389">
        <v>30.326915125801499</v>
      </c>
      <c r="F389" t="s">
        <v>121</v>
      </c>
    </row>
    <row r="390" spans="1:6" x14ac:dyDescent="0.2">
      <c r="A390" t="s">
        <v>238</v>
      </c>
      <c r="B390" t="s">
        <v>254</v>
      </c>
      <c r="C390" t="s">
        <v>98</v>
      </c>
      <c r="D390" t="s">
        <v>452</v>
      </c>
      <c r="E390" t="s">
        <v>121</v>
      </c>
      <c r="F390" t="s">
        <v>121</v>
      </c>
    </row>
    <row r="391" spans="1:6" x14ac:dyDescent="0.2">
      <c r="A391" t="s">
        <v>239</v>
      </c>
      <c r="B391" t="s">
        <v>254</v>
      </c>
      <c r="C391" t="s">
        <v>98</v>
      </c>
      <c r="D391" t="s">
        <v>377</v>
      </c>
      <c r="E391" t="s">
        <v>121</v>
      </c>
      <c r="F391" t="s">
        <v>121</v>
      </c>
    </row>
    <row r="392" spans="1:6" x14ac:dyDescent="0.2">
      <c r="A392" t="s">
        <v>240</v>
      </c>
      <c r="B392" t="s">
        <v>254</v>
      </c>
      <c r="C392" t="s">
        <v>98</v>
      </c>
      <c r="D392" t="s">
        <v>378</v>
      </c>
      <c r="E392" t="s">
        <v>121</v>
      </c>
      <c r="F392" t="s">
        <v>121</v>
      </c>
    </row>
    <row r="393" spans="1:6" x14ac:dyDescent="0.2">
      <c r="A393" t="s">
        <v>241</v>
      </c>
      <c r="B393" t="s">
        <v>254</v>
      </c>
      <c r="C393" t="s">
        <v>98</v>
      </c>
      <c r="D393" t="s">
        <v>453</v>
      </c>
      <c r="E393" t="s">
        <v>121</v>
      </c>
      <c r="F393" t="s">
        <v>121</v>
      </c>
    </row>
    <row r="394" spans="1:6" x14ac:dyDescent="0.2">
      <c r="A394" t="s">
        <v>242</v>
      </c>
      <c r="B394" t="s">
        <v>254</v>
      </c>
      <c r="C394" t="s">
        <v>98</v>
      </c>
      <c r="D394" t="s">
        <v>454</v>
      </c>
      <c r="E394" t="s">
        <v>121</v>
      </c>
      <c r="F394" t="s">
        <v>121</v>
      </c>
    </row>
    <row r="395" spans="1:6" x14ac:dyDescent="0.2">
      <c r="A395" t="s">
        <v>243</v>
      </c>
      <c r="B395" t="s">
        <v>254</v>
      </c>
      <c r="C395" t="s">
        <v>98</v>
      </c>
      <c r="D395" t="s">
        <v>455</v>
      </c>
      <c r="E395" t="s">
        <v>121</v>
      </c>
      <c r="F395" t="s">
        <v>121</v>
      </c>
    </row>
    <row r="396" spans="1:6" x14ac:dyDescent="0.2">
      <c r="A396" t="s">
        <v>244</v>
      </c>
      <c r="B396" t="s">
        <v>254</v>
      </c>
      <c r="C396" t="s">
        <v>98</v>
      </c>
      <c r="D396" t="s">
        <v>456</v>
      </c>
      <c r="E396" t="s">
        <v>121</v>
      </c>
      <c r="F396" t="s">
        <v>121</v>
      </c>
    </row>
    <row r="397" spans="1:6" x14ac:dyDescent="0.2">
      <c r="A397" t="s">
        <v>245</v>
      </c>
      <c r="B397" t="s">
        <v>254</v>
      </c>
      <c r="C397" t="s">
        <v>98</v>
      </c>
      <c r="D397" t="s">
        <v>457</v>
      </c>
      <c r="E397" t="s">
        <v>121</v>
      </c>
      <c r="F397" t="s">
        <v>121</v>
      </c>
    </row>
    <row r="398" spans="1:6" x14ac:dyDescent="0.2">
      <c r="A398" t="s">
        <v>246</v>
      </c>
      <c r="B398" t="s">
        <v>254</v>
      </c>
      <c r="C398" t="s">
        <v>98</v>
      </c>
      <c r="D398" t="s">
        <v>458</v>
      </c>
      <c r="E398" t="s">
        <v>121</v>
      </c>
      <c r="F398" t="s">
        <v>121</v>
      </c>
    </row>
    <row r="399" spans="1:6" x14ac:dyDescent="0.2">
      <c r="A399" t="s">
        <v>247</v>
      </c>
      <c r="B399" t="s">
        <v>254</v>
      </c>
      <c r="C399" t="s">
        <v>98</v>
      </c>
      <c r="D399" t="s">
        <v>459</v>
      </c>
      <c r="E399" t="s">
        <v>121</v>
      </c>
      <c r="F399" t="s">
        <v>121</v>
      </c>
    </row>
    <row r="400" spans="1:6" x14ac:dyDescent="0.2">
      <c r="A400" t="s">
        <v>248</v>
      </c>
      <c r="B400" t="s">
        <v>254</v>
      </c>
      <c r="C400" t="s">
        <v>98</v>
      </c>
      <c r="D400" t="s">
        <v>460</v>
      </c>
      <c r="E400" t="s">
        <v>121</v>
      </c>
      <c r="F400" t="s">
        <v>121</v>
      </c>
    </row>
    <row r="401" spans="1:6" x14ac:dyDescent="0.2">
      <c r="A401" t="s">
        <v>249</v>
      </c>
      <c r="B401" t="s">
        <v>254</v>
      </c>
      <c r="C401" t="s">
        <v>98</v>
      </c>
      <c r="D401" t="s">
        <v>461</v>
      </c>
      <c r="E401" t="s">
        <v>121</v>
      </c>
      <c r="F401" t="s">
        <v>121</v>
      </c>
    </row>
    <row r="402" spans="1:6" x14ac:dyDescent="0.2">
      <c r="A402" t="s">
        <v>250</v>
      </c>
      <c r="B402" t="s">
        <v>254</v>
      </c>
      <c r="C402" t="s">
        <v>98</v>
      </c>
      <c r="D402" t="s">
        <v>462</v>
      </c>
      <c r="E402" t="s">
        <v>121</v>
      </c>
      <c r="F402" t="s">
        <v>121</v>
      </c>
    </row>
    <row r="403" spans="1:6" x14ac:dyDescent="0.2">
      <c r="A403" t="s">
        <v>251</v>
      </c>
      <c r="B403" t="s">
        <v>254</v>
      </c>
      <c r="C403" t="s">
        <v>98</v>
      </c>
      <c r="D403" t="s">
        <v>363</v>
      </c>
      <c r="E403" t="s">
        <v>121</v>
      </c>
      <c r="F403" t="s">
        <v>121</v>
      </c>
    </row>
    <row r="404" spans="1:6" x14ac:dyDescent="0.2">
      <c r="A404" t="s">
        <v>252</v>
      </c>
      <c r="B404" t="s">
        <v>254</v>
      </c>
      <c r="C404" t="s">
        <v>98</v>
      </c>
      <c r="D404" t="s">
        <v>108</v>
      </c>
      <c r="E404" t="s">
        <v>121</v>
      </c>
      <c r="F404" t="s">
        <v>121</v>
      </c>
    </row>
  </sheetData>
  <sortState xmlns:xlrd2="http://schemas.microsoft.com/office/spreadsheetml/2017/richdata2" ref="A21:G110">
    <sortCondition ref="B21:B110"/>
    <sortCondition ref="C21:C110"/>
    <sortCondition ref="A21:A1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C3C9-43CA-4277-B9FA-EAA86DBCF229}">
  <dimension ref="A1:BC992"/>
  <sheetViews>
    <sheetView topLeftCell="E1" workbookViewId="0">
      <selection activeCell="H41" sqref="H41"/>
    </sheetView>
  </sheetViews>
  <sheetFormatPr defaultColWidth="11.33203125" defaultRowHeight="15" customHeight="1" x14ac:dyDescent="0.2"/>
  <cols>
    <col min="1" max="1" width="14.33203125" style="50" customWidth="1"/>
    <col min="2" max="3" width="16.5546875" style="50" customWidth="1"/>
    <col min="4" max="4" width="13" style="50" customWidth="1"/>
    <col min="5" max="7" width="16.5546875" style="50" customWidth="1"/>
    <col min="8" max="8" width="32.88671875" style="50" customWidth="1"/>
    <col min="9" max="9" width="8.88671875" style="50" customWidth="1"/>
    <col min="10" max="10" width="35" style="50" customWidth="1"/>
    <col min="11" max="11" width="24.5546875" style="50" customWidth="1"/>
    <col min="12" max="12" width="8.6640625" style="50" customWidth="1"/>
    <col min="13" max="13" width="13" style="50" customWidth="1"/>
    <col min="14" max="14" width="29.33203125" style="50" customWidth="1"/>
    <col min="15" max="15" width="24.33203125" style="50" customWidth="1"/>
    <col min="16" max="16" width="8.5546875" style="50" customWidth="1"/>
    <col min="17" max="17" width="15.6640625" style="50" customWidth="1"/>
    <col min="18" max="18" width="36.33203125" style="50" customWidth="1"/>
    <col min="19" max="19" width="31.33203125" style="50" customWidth="1"/>
    <col min="20" max="24" width="10.6640625" style="50" customWidth="1"/>
    <col min="25" max="55" width="18.6640625" style="50" customWidth="1"/>
    <col min="56" max="16384" width="11.33203125" style="50"/>
  </cols>
  <sheetData>
    <row r="1" spans="1:55" ht="18.75" customHeight="1" x14ac:dyDescent="0.25">
      <c r="A1" s="48" t="s">
        <v>255</v>
      </c>
      <c r="B1" s="48" t="s">
        <v>256</v>
      </c>
      <c r="C1" s="48" t="s">
        <v>257</v>
      </c>
      <c r="D1" s="48" t="s">
        <v>258</v>
      </c>
      <c r="E1" s="48" t="s">
        <v>259</v>
      </c>
      <c r="F1" s="48" t="s">
        <v>260</v>
      </c>
      <c r="G1" s="48" t="s">
        <v>261</v>
      </c>
      <c r="H1" s="49" t="s">
        <v>14</v>
      </c>
      <c r="I1" s="48" t="s">
        <v>262</v>
      </c>
      <c r="J1" s="48" t="s">
        <v>263</v>
      </c>
      <c r="K1" s="48" t="s">
        <v>264</v>
      </c>
      <c r="M1" s="48" t="s">
        <v>265</v>
      </c>
      <c r="N1" s="48" t="s">
        <v>266</v>
      </c>
      <c r="O1" s="51" t="s">
        <v>267</v>
      </c>
      <c r="P1" s="48"/>
      <c r="Q1" s="48" t="s">
        <v>268</v>
      </c>
      <c r="R1" s="48" t="s">
        <v>269</v>
      </c>
      <c r="S1" s="51" t="s">
        <v>270</v>
      </c>
      <c r="T1" s="52"/>
      <c r="U1" s="48"/>
      <c r="V1" s="48"/>
      <c r="W1" s="48"/>
      <c r="X1" s="48"/>
      <c r="Y1" s="48"/>
      <c r="Z1" s="48"/>
      <c r="AA1" s="48"/>
    </row>
    <row r="2" spans="1:55" ht="18.75" customHeight="1" x14ac:dyDescent="0.4">
      <c r="A2" s="53" t="s">
        <v>271</v>
      </c>
      <c r="B2" s="53" t="s">
        <v>272</v>
      </c>
      <c r="C2" s="54" t="s">
        <v>273</v>
      </c>
      <c r="D2" s="55" t="s">
        <v>274</v>
      </c>
      <c r="E2" s="53" t="s">
        <v>275</v>
      </c>
      <c r="F2" s="53" t="s">
        <v>276</v>
      </c>
      <c r="G2" s="53" t="s">
        <v>276</v>
      </c>
      <c r="H2" s="55" t="s">
        <v>277</v>
      </c>
      <c r="I2" s="55" t="s">
        <v>278</v>
      </c>
      <c r="J2" s="55" t="s">
        <v>279</v>
      </c>
      <c r="K2" s="55" t="s">
        <v>280</v>
      </c>
      <c r="M2" s="55" t="s">
        <v>281</v>
      </c>
      <c r="N2" s="55" t="s">
        <v>282</v>
      </c>
      <c r="O2" s="56" t="s">
        <v>283</v>
      </c>
      <c r="P2" s="55"/>
      <c r="Q2" s="56" t="s">
        <v>284</v>
      </c>
      <c r="R2" s="55" t="s">
        <v>285</v>
      </c>
      <c r="S2" s="56" t="s">
        <v>286</v>
      </c>
      <c r="T2" s="57" t="s">
        <v>287</v>
      </c>
      <c r="U2" s="55"/>
      <c r="V2" s="55"/>
      <c r="W2" s="55"/>
      <c r="X2" s="55"/>
      <c r="Y2" s="55"/>
      <c r="Z2" s="55"/>
      <c r="AA2" s="55"/>
    </row>
    <row r="3" spans="1:55" s="60" customFormat="1" ht="18.75" customHeight="1" x14ac:dyDescent="0.25">
      <c r="A3" s="58" t="s">
        <v>288</v>
      </c>
      <c r="B3" s="58" t="s">
        <v>289</v>
      </c>
      <c r="C3" s="58"/>
      <c r="D3" s="59" t="s">
        <v>290</v>
      </c>
      <c r="E3" s="58" t="s">
        <v>291</v>
      </c>
      <c r="F3" s="58" t="s">
        <v>292</v>
      </c>
      <c r="G3" s="58" t="s">
        <v>292</v>
      </c>
      <c r="H3" s="59" t="s">
        <v>293</v>
      </c>
      <c r="I3" s="59" t="s">
        <v>294</v>
      </c>
      <c r="J3" s="59" t="s">
        <v>295</v>
      </c>
      <c r="K3" s="59" t="s">
        <v>296</v>
      </c>
      <c r="M3" s="59" t="s">
        <v>297</v>
      </c>
      <c r="N3" s="59" t="s">
        <v>298</v>
      </c>
      <c r="O3" s="59" t="s">
        <v>299</v>
      </c>
      <c r="P3" s="59"/>
      <c r="Q3" s="61" t="s">
        <v>300</v>
      </c>
      <c r="R3" s="59" t="s">
        <v>301</v>
      </c>
      <c r="S3" s="61" t="s">
        <v>302</v>
      </c>
      <c r="T3" s="59" t="s">
        <v>303</v>
      </c>
      <c r="U3" s="59"/>
      <c r="V3" s="59"/>
      <c r="W3" s="59"/>
      <c r="X3" s="59"/>
      <c r="Y3" s="59"/>
      <c r="Z3" s="59"/>
      <c r="AA3" s="59"/>
      <c r="AB3" s="59"/>
    </row>
    <row r="4" spans="1:55" s="60" customFormat="1" ht="18.75" customHeight="1" x14ac:dyDescent="0.25">
      <c r="A4" s="58" t="s">
        <v>304</v>
      </c>
      <c r="B4" s="58" t="s">
        <v>305</v>
      </c>
      <c r="C4" s="58"/>
      <c r="D4" s="59" t="s">
        <v>306</v>
      </c>
      <c r="E4" s="58" t="s">
        <v>307</v>
      </c>
      <c r="F4" s="58" t="s">
        <v>308</v>
      </c>
      <c r="G4" s="58" t="s">
        <v>308</v>
      </c>
      <c r="H4" s="59" t="s">
        <v>309</v>
      </c>
      <c r="I4" s="59"/>
      <c r="J4" s="59" t="s">
        <v>310</v>
      </c>
      <c r="K4" s="59" t="s">
        <v>311</v>
      </c>
      <c r="M4" s="59"/>
      <c r="N4" s="59" t="s">
        <v>283</v>
      </c>
      <c r="O4" s="59"/>
      <c r="P4" s="59"/>
      <c r="Q4" s="61" t="s">
        <v>312</v>
      </c>
      <c r="R4" s="59" t="s">
        <v>313</v>
      </c>
      <c r="S4" s="61" t="s">
        <v>314</v>
      </c>
      <c r="T4" s="59" t="s">
        <v>315</v>
      </c>
      <c r="U4" s="59"/>
      <c r="V4" s="59"/>
      <c r="W4" s="59"/>
      <c r="X4" s="59"/>
      <c r="Y4" s="59"/>
      <c r="Z4" s="59"/>
      <c r="AA4" s="59"/>
      <c r="AB4" s="59"/>
    </row>
    <row r="5" spans="1:55" s="60" customFormat="1" ht="18.75" customHeight="1" x14ac:dyDescent="0.25">
      <c r="A5" s="58"/>
      <c r="B5" s="58" t="s">
        <v>316</v>
      </c>
      <c r="C5" s="58"/>
      <c r="D5" s="59" t="s">
        <v>317</v>
      </c>
      <c r="E5" s="58" t="s">
        <v>318</v>
      </c>
      <c r="F5" s="58" t="s">
        <v>319</v>
      </c>
      <c r="G5" s="58" t="s">
        <v>319</v>
      </c>
      <c r="H5" s="58" t="s">
        <v>320</v>
      </c>
      <c r="I5" s="59"/>
      <c r="J5" s="59" t="s">
        <v>321</v>
      </c>
      <c r="K5" s="59"/>
      <c r="M5" s="59"/>
      <c r="N5" s="61" t="s">
        <v>322</v>
      </c>
      <c r="O5" s="61"/>
      <c r="P5" s="61"/>
      <c r="Q5" s="61" t="s">
        <v>323</v>
      </c>
      <c r="R5" s="62" t="s">
        <v>324</v>
      </c>
      <c r="S5" s="62"/>
      <c r="T5" s="59" t="s">
        <v>325</v>
      </c>
      <c r="U5" s="59"/>
      <c r="V5" s="59"/>
      <c r="W5" s="59"/>
      <c r="X5" s="59"/>
      <c r="Y5" s="59"/>
      <c r="Z5" s="59"/>
      <c r="AA5" s="59"/>
      <c r="AB5" s="59"/>
    </row>
    <row r="6" spans="1:55" s="60" customFormat="1" ht="18.75" customHeight="1" x14ac:dyDescent="0.25">
      <c r="A6" s="58"/>
      <c r="B6" s="58" t="s">
        <v>326</v>
      </c>
      <c r="C6" s="58"/>
      <c r="D6" s="59"/>
      <c r="E6" s="58"/>
      <c r="F6" s="58"/>
      <c r="G6" s="58"/>
      <c r="H6" s="58" t="s">
        <v>15</v>
      </c>
      <c r="I6" s="59"/>
      <c r="J6" s="59" t="s">
        <v>327</v>
      </c>
      <c r="K6" s="59"/>
      <c r="M6" s="59"/>
      <c r="N6" s="61" t="s">
        <v>328</v>
      </c>
      <c r="O6" s="61"/>
      <c r="P6" s="61"/>
      <c r="Q6" s="63" t="s">
        <v>329</v>
      </c>
      <c r="R6" s="59"/>
      <c r="S6" s="59"/>
      <c r="T6" s="59" t="s">
        <v>330</v>
      </c>
      <c r="U6" s="59"/>
      <c r="V6" s="59"/>
      <c r="W6" s="59"/>
      <c r="X6" s="59"/>
      <c r="Y6" s="59"/>
      <c r="Z6" s="59"/>
      <c r="AA6" s="59"/>
      <c r="AB6" s="59"/>
    </row>
    <row r="7" spans="1:55" s="60" customFormat="1" ht="18.75" customHeight="1" x14ac:dyDescent="0.25">
      <c r="A7" s="58"/>
      <c r="B7" s="58"/>
      <c r="C7" s="58"/>
      <c r="D7" s="59"/>
      <c r="E7" s="58"/>
      <c r="F7" s="58"/>
      <c r="G7" s="58"/>
      <c r="H7" s="58"/>
      <c r="I7" s="59"/>
      <c r="J7" s="59" t="s">
        <v>331</v>
      </c>
      <c r="K7" s="59"/>
      <c r="M7" s="59"/>
      <c r="N7" s="59"/>
      <c r="O7" s="59"/>
      <c r="P7" s="59"/>
      <c r="Q7" s="59"/>
      <c r="R7" s="59"/>
      <c r="S7" s="59"/>
      <c r="T7" s="59" t="s">
        <v>332</v>
      </c>
      <c r="U7" s="59"/>
      <c r="V7" s="59"/>
      <c r="W7" s="59"/>
      <c r="X7" s="59"/>
      <c r="Y7" s="59"/>
      <c r="Z7" s="59"/>
      <c r="AA7" s="59"/>
      <c r="AB7" s="59"/>
    </row>
    <row r="8" spans="1:55" s="60" customFormat="1" ht="18.75" customHeight="1" x14ac:dyDescent="0.25">
      <c r="A8" s="58"/>
      <c r="B8" s="58"/>
      <c r="C8" s="58"/>
      <c r="D8" s="59"/>
      <c r="E8" s="58"/>
      <c r="F8" s="58"/>
      <c r="G8" s="58"/>
      <c r="H8" s="58"/>
      <c r="I8" s="59"/>
      <c r="J8" s="59" t="s">
        <v>333</v>
      </c>
      <c r="K8" s="59"/>
      <c r="M8" s="59"/>
      <c r="N8" s="59"/>
      <c r="O8" s="59"/>
      <c r="P8" s="59"/>
      <c r="Q8" s="59"/>
      <c r="R8" s="59"/>
      <c r="S8" s="59"/>
      <c r="T8" s="59" t="s">
        <v>334</v>
      </c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</row>
    <row r="9" spans="1:55" ht="32.25" customHeight="1" x14ac:dyDescent="0.25">
      <c r="A9" s="53"/>
      <c r="B9" s="53"/>
      <c r="C9" s="53"/>
      <c r="D9" s="55"/>
      <c r="E9" s="53"/>
      <c r="F9" s="53"/>
      <c r="G9" s="53"/>
      <c r="H9" s="53"/>
      <c r="I9" s="55"/>
      <c r="J9" s="55"/>
      <c r="K9" s="55"/>
      <c r="M9" s="55"/>
      <c r="N9" s="55"/>
      <c r="O9" s="55"/>
      <c r="P9" s="55"/>
      <c r="Q9" s="55"/>
      <c r="R9" s="55"/>
      <c r="S9" s="55"/>
      <c r="T9" s="55" t="s">
        <v>335</v>
      </c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</row>
    <row r="10" spans="1:55" ht="18.75" customHeight="1" x14ac:dyDescent="0.25">
      <c r="A10" s="55"/>
      <c r="B10" s="55"/>
      <c r="C10" s="55"/>
      <c r="D10" s="55"/>
      <c r="E10" s="55"/>
      <c r="F10" s="55"/>
      <c r="G10" s="55"/>
      <c r="H10" s="53"/>
      <c r="I10" s="55"/>
      <c r="J10" s="55"/>
      <c r="K10" s="55"/>
      <c r="M10" s="55"/>
      <c r="N10" s="55"/>
      <c r="O10" s="55"/>
      <c r="P10" s="55"/>
      <c r="Q10" s="55"/>
      <c r="R10" s="55"/>
      <c r="S10" s="55"/>
      <c r="T10" s="55" t="s">
        <v>336</v>
      </c>
      <c r="U10" s="55"/>
      <c r="V10" s="55"/>
      <c r="W10" s="55"/>
      <c r="X10" s="55"/>
      <c r="Y10" s="55"/>
      <c r="Z10" s="55"/>
      <c r="AA10" s="55"/>
      <c r="AB10" s="55"/>
    </row>
    <row r="11" spans="1:55" s="60" customFormat="1" ht="18.75" customHeight="1" x14ac:dyDescent="0.25">
      <c r="A11" s="59"/>
      <c r="B11" s="59"/>
      <c r="C11" s="59"/>
      <c r="D11" s="59"/>
      <c r="E11" s="59"/>
      <c r="F11" s="59"/>
      <c r="G11" s="59"/>
      <c r="H11" s="58"/>
      <c r="I11" s="59"/>
      <c r="J11" s="59"/>
      <c r="K11" s="59"/>
      <c r="M11" s="59"/>
      <c r="N11" s="59"/>
      <c r="O11" s="59"/>
      <c r="P11" s="59"/>
      <c r="Q11" s="59"/>
      <c r="R11" s="59"/>
      <c r="S11" s="59"/>
      <c r="T11" s="59" t="s">
        <v>337</v>
      </c>
      <c r="U11" s="59"/>
      <c r="V11" s="59"/>
      <c r="W11" s="59"/>
      <c r="X11" s="59"/>
      <c r="Y11" s="59"/>
      <c r="Z11" s="59"/>
      <c r="AA11" s="59"/>
      <c r="AB11" s="59"/>
    </row>
    <row r="12" spans="1:55" s="60" customFormat="1" ht="18.75" customHeight="1" x14ac:dyDescent="0.25">
      <c r="A12" s="59"/>
      <c r="B12" s="59"/>
      <c r="C12" s="59"/>
      <c r="D12" s="59"/>
      <c r="E12" s="59"/>
      <c r="F12" s="59"/>
      <c r="G12" s="59"/>
      <c r="H12" s="58"/>
      <c r="I12" s="59"/>
      <c r="J12" s="59"/>
      <c r="K12" s="59"/>
      <c r="M12" s="59"/>
      <c r="N12" s="59"/>
      <c r="O12" s="59"/>
      <c r="P12" s="59"/>
      <c r="Q12" s="59"/>
      <c r="R12" s="59"/>
      <c r="S12" s="59"/>
      <c r="T12" s="59" t="s">
        <v>338</v>
      </c>
      <c r="U12" s="59"/>
      <c r="V12" s="59"/>
      <c r="W12" s="59"/>
      <c r="X12" s="59"/>
      <c r="Y12" s="59"/>
      <c r="Z12" s="59"/>
      <c r="AA12" s="59"/>
      <c r="AB12" s="59"/>
    </row>
    <row r="13" spans="1:55" s="60" customFormat="1" ht="18.75" customHeight="1" x14ac:dyDescent="0.25">
      <c r="A13" s="59"/>
      <c r="B13" s="59"/>
      <c r="C13" s="59"/>
      <c r="D13" s="59"/>
      <c r="E13" s="59"/>
      <c r="F13" s="59"/>
      <c r="G13" s="59"/>
      <c r="H13" s="58"/>
      <c r="I13" s="59"/>
      <c r="J13" s="59"/>
      <c r="K13" s="59"/>
      <c r="M13" s="59"/>
      <c r="N13" s="59"/>
      <c r="O13" s="59"/>
      <c r="P13" s="59"/>
      <c r="Q13" s="59"/>
      <c r="R13" s="59"/>
      <c r="S13" s="59"/>
      <c r="T13" s="59" t="s">
        <v>339</v>
      </c>
      <c r="U13" s="59"/>
      <c r="V13" s="59"/>
      <c r="W13" s="59"/>
      <c r="X13" s="59"/>
      <c r="Y13" s="59"/>
      <c r="Z13" s="59"/>
      <c r="AA13" s="59"/>
      <c r="AB13" s="59"/>
    </row>
    <row r="14" spans="1:55" s="60" customFormat="1" ht="18.75" customHeight="1" x14ac:dyDescent="0.25">
      <c r="A14" s="59"/>
      <c r="B14" s="59"/>
      <c r="C14" s="59"/>
      <c r="D14" s="59"/>
      <c r="E14" s="59"/>
      <c r="F14" s="59"/>
      <c r="G14" s="59"/>
      <c r="H14" s="58"/>
      <c r="I14" s="59"/>
      <c r="J14" s="59"/>
      <c r="K14" s="59"/>
      <c r="M14" s="59"/>
      <c r="N14" s="59"/>
      <c r="O14" s="59"/>
      <c r="P14" s="59"/>
      <c r="Q14" s="59"/>
      <c r="R14" s="59"/>
      <c r="S14" s="59"/>
      <c r="T14" s="59" t="s">
        <v>340</v>
      </c>
      <c r="U14" s="59"/>
      <c r="V14" s="59"/>
      <c r="W14" s="59"/>
      <c r="X14" s="59"/>
      <c r="Y14" s="59"/>
      <c r="Z14" s="59"/>
      <c r="AA14" s="59"/>
      <c r="AB14" s="59"/>
    </row>
    <row r="15" spans="1:55" s="60" customFormat="1" ht="18.75" customHeight="1" x14ac:dyDescent="0.2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M15" s="59"/>
      <c r="N15" s="59"/>
      <c r="O15" s="59"/>
      <c r="P15" s="59"/>
      <c r="Q15" s="59"/>
      <c r="R15" s="59"/>
      <c r="S15" s="59"/>
      <c r="T15" s="59" t="s">
        <v>341</v>
      </c>
      <c r="U15" s="59"/>
      <c r="V15" s="59"/>
      <c r="W15" s="59"/>
      <c r="X15" s="59"/>
      <c r="Y15" s="59"/>
      <c r="Z15" s="59"/>
      <c r="AA15" s="59"/>
      <c r="AB15" s="59"/>
    </row>
    <row r="16" spans="1:55" ht="18.75" customHeight="1" x14ac:dyDescent="0.2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M16" s="55"/>
      <c r="N16" s="55"/>
      <c r="O16" s="55"/>
      <c r="P16" s="55"/>
      <c r="Q16" s="55"/>
      <c r="R16" s="55"/>
      <c r="S16" s="55"/>
      <c r="T16" s="64" t="s">
        <v>342</v>
      </c>
      <c r="U16" s="64"/>
      <c r="V16" s="64"/>
      <c r="W16" s="64"/>
      <c r="X16" s="64"/>
      <c r="Y16" s="64"/>
      <c r="Z16" s="64"/>
      <c r="AA16" s="64"/>
      <c r="AB16" s="64"/>
    </row>
    <row r="17" spans="1:55" s="60" customFormat="1" ht="18.75" customHeight="1" x14ac:dyDescent="0.2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M17" s="59"/>
      <c r="N17" s="59"/>
      <c r="O17" s="59"/>
      <c r="P17" s="59"/>
      <c r="Q17" s="59"/>
      <c r="R17" s="59"/>
      <c r="S17" s="59"/>
      <c r="T17" s="59" t="s">
        <v>343</v>
      </c>
      <c r="U17" s="59"/>
      <c r="V17" s="59"/>
      <c r="W17" s="59"/>
      <c r="X17" s="59"/>
      <c r="Y17" s="59"/>
      <c r="Z17" s="59"/>
      <c r="AA17" s="59"/>
      <c r="AB17" s="59"/>
    </row>
    <row r="18" spans="1:55" ht="18.75" customHeight="1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M18" s="55"/>
      <c r="N18" s="55"/>
      <c r="O18" s="55"/>
      <c r="P18" s="55"/>
      <c r="Q18" s="55"/>
      <c r="R18" s="55"/>
      <c r="S18" s="55"/>
      <c r="T18" s="55" t="s">
        <v>344</v>
      </c>
      <c r="U18" s="55"/>
      <c r="V18" s="55"/>
      <c r="W18" s="55"/>
      <c r="X18" s="55"/>
      <c r="Y18" s="55"/>
      <c r="Z18" s="55"/>
      <c r="AA18" s="55"/>
      <c r="AB18" s="55"/>
    </row>
    <row r="19" spans="1:55" s="66" customFormat="1" ht="18.75" customHeight="1" x14ac:dyDescent="0.25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M19" s="65"/>
      <c r="N19" s="65"/>
      <c r="O19" s="65"/>
      <c r="P19" s="65"/>
      <c r="Q19" s="65"/>
      <c r="R19" s="65"/>
      <c r="S19" s="65"/>
      <c r="T19" s="65" t="s">
        <v>345</v>
      </c>
      <c r="U19" s="65"/>
      <c r="V19" s="65"/>
      <c r="W19" s="65"/>
      <c r="X19" s="65"/>
      <c r="Y19" s="65"/>
      <c r="Z19" s="65"/>
      <c r="AA19" s="65"/>
    </row>
    <row r="20" spans="1:55" s="66" customFormat="1" ht="18.75" customHeight="1" x14ac:dyDescent="0.25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M20" s="65"/>
      <c r="N20" s="65"/>
      <c r="O20" s="65"/>
      <c r="P20" s="65"/>
      <c r="Q20" s="65"/>
      <c r="R20" s="65"/>
      <c r="S20" s="65"/>
      <c r="T20" s="65" t="s">
        <v>346</v>
      </c>
      <c r="U20" s="65"/>
      <c r="V20" s="65"/>
      <c r="W20" s="65"/>
      <c r="X20" s="65"/>
      <c r="Y20" s="65"/>
      <c r="Z20" s="65"/>
      <c r="AA20" s="65"/>
    </row>
    <row r="21" spans="1:55" s="66" customFormat="1" ht="18.75" customHeight="1" x14ac:dyDescent="0.25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M21" s="65"/>
      <c r="N21" s="65"/>
      <c r="O21" s="65"/>
      <c r="P21" s="65"/>
      <c r="Q21" s="65"/>
      <c r="R21" s="65"/>
      <c r="S21" s="65"/>
      <c r="T21" s="65" t="s">
        <v>347</v>
      </c>
      <c r="U21" s="65"/>
      <c r="V21" s="65"/>
      <c r="W21" s="65"/>
      <c r="X21" s="65"/>
      <c r="Y21" s="65"/>
      <c r="Z21" s="65"/>
      <c r="AA21" s="65"/>
    </row>
    <row r="22" spans="1:55" ht="18.75" customHeight="1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M22" s="55"/>
      <c r="N22" s="55"/>
      <c r="O22" s="55"/>
      <c r="P22" s="55"/>
      <c r="Q22" s="55"/>
      <c r="R22" s="55"/>
      <c r="S22" s="55"/>
      <c r="T22" s="64" t="s">
        <v>348</v>
      </c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</row>
    <row r="23" spans="1:55" ht="18.75" customHeight="1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M23" s="55"/>
      <c r="N23" s="55"/>
      <c r="O23" s="55"/>
      <c r="P23" s="55"/>
      <c r="Q23" s="55"/>
      <c r="R23" s="55"/>
      <c r="S23" s="55"/>
      <c r="T23" s="64" t="s">
        <v>349</v>
      </c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</row>
    <row r="24" spans="1:55" ht="18.75" customHeight="1" thickBot="1" x14ac:dyDescent="0.3">
      <c r="A24" s="55"/>
      <c r="B24" s="55"/>
      <c r="C24" s="55"/>
      <c r="D24" s="67"/>
      <c r="E24" s="55"/>
      <c r="F24" s="55"/>
      <c r="G24" s="55"/>
      <c r="H24" s="67"/>
      <c r="I24" s="67"/>
      <c r="J24" s="67"/>
      <c r="K24" s="55"/>
      <c r="M24" s="67"/>
      <c r="N24" s="55"/>
      <c r="O24" s="55"/>
      <c r="P24" s="55"/>
      <c r="Q24" s="55"/>
      <c r="R24" s="55"/>
      <c r="S24" s="55"/>
      <c r="T24" s="64" t="s">
        <v>350</v>
      </c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</row>
    <row r="25" spans="1:55" ht="18.75" customHeight="1" thickBot="1" x14ac:dyDescent="0.3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M25" s="55"/>
      <c r="N25" s="68"/>
      <c r="O25" s="55"/>
      <c r="P25" s="55"/>
      <c r="Q25" s="55"/>
      <c r="R25" s="55"/>
      <c r="S25" s="55"/>
      <c r="T25" s="55" t="s">
        <v>351</v>
      </c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</row>
    <row r="26" spans="1:55" ht="18.75" customHeight="1" x14ac:dyDescent="0.2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M26" s="55"/>
      <c r="N26" s="55"/>
      <c r="O26" s="55"/>
      <c r="P26" s="55"/>
      <c r="Q26" s="55"/>
      <c r="R26" s="55"/>
      <c r="S26" s="55"/>
      <c r="T26" s="55" t="s">
        <v>352</v>
      </c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</row>
    <row r="27" spans="1:55" ht="18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M27" s="55"/>
      <c r="N27" s="55"/>
      <c r="O27" s="55"/>
      <c r="P27" s="55"/>
      <c r="Q27" s="55"/>
      <c r="R27" s="55"/>
      <c r="S27" s="55"/>
      <c r="T27" s="55" t="s">
        <v>353</v>
      </c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</row>
    <row r="28" spans="1:55" ht="18.75" customHeight="1" x14ac:dyDescent="0.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M28" s="55"/>
      <c r="N28" s="55"/>
      <c r="O28" s="55"/>
      <c r="P28" s="55"/>
      <c r="Q28" s="55"/>
      <c r="R28" s="55"/>
      <c r="S28" s="55"/>
      <c r="T28" s="55" t="s">
        <v>354</v>
      </c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</row>
    <row r="29" spans="1:55" ht="18.75" customHeight="1" x14ac:dyDescent="0.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M29" s="55"/>
      <c r="N29" s="55"/>
      <c r="O29" s="55"/>
      <c r="P29" s="55"/>
      <c r="Q29" s="55"/>
      <c r="R29" s="55"/>
      <c r="S29" s="55"/>
      <c r="T29" s="64" t="s">
        <v>355</v>
      </c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</row>
    <row r="30" spans="1:55" ht="18.75" customHeight="1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M30" s="55"/>
      <c r="N30" s="55"/>
      <c r="O30" s="55"/>
      <c r="P30" s="55"/>
      <c r="Q30" s="55"/>
      <c r="R30" s="55"/>
      <c r="S30" s="55"/>
      <c r="T30" s="64" t="s">
        <v>356</v>
      </c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</row>
    <row r="31" spans="1:55" ht="18.75" customHeight="1" x14ac:dyDescent="0.3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M31" s="55"/>
      <c r="N31" s="55"/>
      <c r="O31" s="55"/>
      <c r="P31" s="55"/>
      <c r="Q31" s="55"/>
      <c r="R31" s="55"/>
      <c r="S31" s="55"/>
      <c r="T31" s="64" t="s">
        <v>357</v>
      </c>
      <c r="U31" s="52"/>
      <c r="V31" s="52"/>
      <c r="W31" s="69"/>
      <c r="X31" s="52"/>
      <c r="Y31" s="52"/>
      <c r="Z31" s="52"/>
      <c r="AA31" s="52"/>
      <c r="AB31" s="52"/>
      <c r="AC31" s="52"/>
      <c r="AD31" s="70"/>
      <c r="AE31" s="52"/>
      <c r="AF31" s="52"/>
      <c r="AG31" s="52"/>
      <c r="AH31" s="52"/>
      <c r="AI31" s="52"/>
      <c r="AJ31" s="52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</row>
    <row r="32" spans="1:55" ht="18.75" customHeight="1" x14ac:dyDescent="0.3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M32" s="55"/>
      <c r="N32" s="55"/>
      <c r="O32" s="55"/>
      <c r="P32" s="55"/>
      <c r="Q32" s="55"/>
      <c r="R32" s="55"/>
      <c r="S32" s="55"/>
      <c r="T32" s="52"/>
      <c r="U32" s="52"/>
      <c r="V32" s="52"/>
      <c r="W32" s="69"/>
      <c r="X32" s="52"/>
      <c r="Y32" s="52"/>
      <c r="Z32" s="52"/>
      <c r="AA32" s="52"/>
      <c r="AB32" s="52"/>
      <c r="AC32" s="52"/>
      <c r="AD32" s="70"/>
      <c r="AE32" s="52"/>
      <c r="AF32" s="52"/>
      <c r="AG32" s="52"/>
      <c r="AH32" s="52"/>
      <c r="AI32" s="52"/>
      <c r="AJ32" s="52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</row>
    <row r="33" spans="1:55" ht="18.75" customHeight="1" x14ac:dyDescent="0.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M33" s="55"/>
      <c r="N33" s="55"/>
      <c r="O33" s="55"/>
      <c r="P33" s="55"/>
      <c r="Q33" s="55"/>
      <c r="R33" s="55"/>
      <c r="S33" s="55"/>
      <c r="T33" s="52"/>
      <c r="U33" s="52"/>
      <c r="V33" s="52"/>
      <c r="W33" s="69"/>
      <c r="X33" s="52"/>
      <c r="Y33" s="52"/>
      <c r="Z33" s="52"/>
      <c r="AA33" s="52"/>
      <c r="AB33" s="52"/>
      <c r="AC33" s="52"/>
      <c r="AD33" s="70"/>
      <c r="AE33" s="52"/>
      <c r="AF33" s="52"/>
      <c r="AG33" s="52"/>
      <c r="AH33" s="52"/>
      <c r="AI33" s="52"/>
      <c r="AJ33" s="52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</row>
    <row r="34" spans="1:55" ht="18.75" customHeight="1" x14ac:dyDescent="0.3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M34" s="55"/>
      <c r="N34" s="55"/>
      <c r="O34" s="55"/>
      <c r="P34" s="55"/>
      <c r="Q34" s="55"/>
      <c r="R34" s="55"/>
      <c r="S34" s="55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70"/>
      <c r="AE34" s="52"/>
      <c r="AF34" s="52"/>
      <c r="AG34" s="52"/>
      <c r="AH34" s="52"/>
      <c r="AI34" s="52"/>
      <c r="AJ34" s="52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</row>
    <row r="35" spans="1:55" ht="18.75" customHeight="1" x14ac:dyDescent="0.3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M35" s="55"/>
      <c r="N35" s="55"/>
      <c r="O35" s="55"/>
      <c r="P35" s="55"/>
      <c r="Q35" s="55"/>
      <c r="R35" s="55"/>
      <c r="S35" s="55"/>
      <c r="T35" s="52"/>
      <c r="U35" s="52"/>
      <c r="V35" s="52"/>
      <c r="W35" s="52"/>
      <c r="X35" s="52"/>
      <c r="Y35" s="52"/>
      <c r="Z35" s="52"/>
      <c r="AA35" s="52"/>
      <c r="AB35" s="52"/>
      <c r="AC35" s="71"/>
      <c r="AD35" s="70"/>
      <c r="AE35" s="52"/>
      <c r="AF35" s="52"/>
      <c r="AG35" s="52"/>
      <c r="AH35" s="52"/>
      <c r="AI35" s="52"/>
      <c r="AJ35" s="52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</row>
    <row r="36" spans="1:55" ht="18.75" customHeight="1" x14ac:dyDescent="0.3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M36" s="55"/>
      <c r="N36" s="55"/>
      <c r="O36" s="55"/>
      <c r="P36" s="55"/>
      <c r="Q36" s="55"/>
      <c r="R36" s="55"/>
      <c r="S36" s="55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70"/>
      <c r="AE36" s="52"/>
      <c r="AF36" s="52"/>
      <c r="AG36" s="52"/>
      <c r="AH36" s="52"/>
      <c r="AI36" s="52"/>
      <c r="AJ36" s="52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</row>
    <row r="37" spans="1:55" ht="18.75" customHeight="1" x14ac:dyDescent="0.2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M37" s="55"/>
      <c r="N37" s="55"/>
      <c r="O37" s="55"/>
      <c r="P37" s="55"/>
      <c r="Q37" s="55"/>
      <c r="R37" s="55"/>
      <c r="S37" s="55"/>
      <c r="T37" s="52"/>
      <c r="U37" s="69"/>
      <c r="V37" s="69"/>
      <c r="W37" s="69"/>
      <c r="X37" s="52"/>
      <c r="Y37" s="69"/>
      <c r="Z37" s="69"/>
      <c r="AA37" s="69"/>
      <c r="AB37" s="52"/>
      <c r="AC37" s="52"/>
      <c r="AD37" s="52"/>
      <c r="AE37" s="52"/>
      <c r="AF37" s="52"/>
      <c r="AG37" s="52"/>
      <c r="AH37" s="52"/>
      <c r="AI37" s="52"/>
      <c r="AJ37" s="52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</row>
    <row r="38" spans="1:55" ht="18.75" customHeight="1" x14ac:dyDescent="0.2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</row>
    <row r="39" spans="1:55" ht="18.75" customHeight="1" x14ac:dyDescent="0.2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</row>
    <row r="40" spans="1:55" ht="18.75" customHeight="1" x14ac:dyDescent="0.2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</row>
    <row r="41" spans="1:55" ht="18.75" customHeight="1" x14ac:dyDescent="0.2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</row>
    <row r="42" spans="1:55" ht="18.75" customHeight="1" x14ac:dyDescent="0.2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</row>
    <row r="43" spans="1:55" ht="18.75" customHeight="1" x14ac:dyDescent="0.2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M43" s="55"/>
      <c r="N43" s="55"/>
      <c r="O43" s="55"/>
      <c r="P43" s="55"/>
      <c r="Q43" s="55"/>
      <c r="R43" s="55"/>
      <c r="S43" s="56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</row>
    <row r="44" spans="1:55" ht="21.75" customHeight="1" x14ac:dyDescent="0.2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</row>
    <row r="45" spans="1:55" ht="36.75" customHeight="1" x14ac:dyDescent="0.2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</row>
    <row r="46" spans="1:55" ht="39.75" customHeight="1" x14ac:dyDescent="0.2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</row>
    <row r="47" spans="1:55" ht="18.75" customHeight="1" x14ac:dyDescent="0.2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</row>
    <row r="48" spans="1:55" ht="18.75" customHeight="1" x14ac:dyDescent="0.2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</row>
    <row r="49" spans="1:55" ht="18.75" customHeight="1" x14ac:dyDescent="0.2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</row>
    <row r="50" spans="1:55" ht="18.75" customHeight="1" x14ac:dyDescent="0.2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</row>
    <row r="51" spans="1:55" ht="18.75" customHeight="1" x14ac:dyDescent="0.2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</row>
    <row r="52" spans="1:55" ht="18.75" customHeight="1" x14ac:dyDescent="0.2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</row>
    <row r="53" spans="1:55" ht="18.75" customHeight="1" x14ac:dyDescent="0.2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</row>
    <row r="54" spans="1:55" ht="18.75" customHeight="1" x14ac:dyDescent="0.2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</row>
    <row r="55" spans="1:55" ht="18.75" customHeight="1" x14ac:dyDescent="0.2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M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</row>
    <row r="56" spans="1:55" ht="18.75" customHeight="1" x14ac:dyDescent="0.2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M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</row>
    <row r="57" spans="1:55" ht="18.75" customHeight="1" x14ac:dyDescent="0.2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M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</row>
    <row r="58" spans="1:55" ht="18.75" customHeight="1" x14ac:dyDescent="0.2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M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</row>
    <row r="59" spans="1:55" ht="18.75" customHeight="1" x14ac:dyDescent="0.2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</row>
    <row r="60" spans="1:55" ht="18.75" customHeight="1" x14ac:dyDescent="0.2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</row>
    <row r="61" spans="1:55" ht="18.75" customHeight="1" x14ac:dyDescent="0.2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</row>
    <row r="62" spans="1:55" ht="18.75" customHeight="1" x14ac:dyDescent="0.2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</row>
    <row r="63" spans="1:55" ht="18.75" customHeight="1" x14ac:dyDescent="0.2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</row>
    <row r="64" spans="1:55" ht="18.75" customHeight="1" x14ac:dyDescent="0.2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</row>
    <row r="65" spans="1:55" ht="18.75" customHeight="1" x14ac:dyDescent="0.2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</row>
    <row r="66" spans="1:55" ht="18.75" customHeight="1" x14ac:dyDescent="0.2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</row>
    <row r="67" spans="1:55" ht="18.75" customHeight="1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</row>
    <row r="68" spans="1:55" ht="18.75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</row>
    <row r="69" spans="1:55" ht="18.75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</row>
    <row r="70" spans="1:55" ht="18.75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</row>
    <row r="71" spans="1:55" ht="18.75" customHeight="1" x14ac:dyDescent="0.2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</row>
    <row r="72" spans="1:55" ht="18.75" customHeight="1" x14ac:dyDescent="0.2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</row>
    <row r="73" spans="1:55" ht="18.75" customHeight="1" x14ac:dyDescent="0.2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</row>
    <row r="74" spans="1:55" ht="18.75" customHeight="1" x14ac:dyDescent="0.2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</row>
    <row r="75" spans="1:55" ht="18.75" customHeight="1" x14ac:dyDescent="0.2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</row>
    <row r="76" spans="1:55" ht="18.75" customHeight="1" x14ac:dyDescent="0.2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</row>
    <row r="77" spans="1:55" ht="18.75" customHeight="1" x14ac:dyDescent="0.2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</row>
    <row r="78" spans="1:55" ht="18.75" customHeight="1" x14ac:dyDescent="0.2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</row>
    <row r="79" spans="1:55" ht="18.75" customHeight="1" x14ac:dyDescent="0.2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</row>
    <row r="80" spans="1:55" ht="18.75" customHeight="1" x14ac:dyDescent="0.2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</row>
    <row r="81" spans="1:55" ht="18.75" customHeight="1" x14ac:dyDescent="0.2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</row>
    <row r="82" spans="1:55" ht="18.75" customHeight="1" x14ac:dyDescent="0.2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</row>
    <row r="83" spans="1:55" ht="18.75" customHeight="1" x14ac:dyDescent="0.2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</row>
    <row r="84" spans="1:55" ht="18.75" customHeight="1" x14ac:dyDescent="0.2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</row>
    <row r="85" spans="1:55" ht="18.75" customHeight="1" x14ac:dyDescent="0.2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</row>
    <row r="86" spans="1:55" ht="18.75" customHeight="1" x14ac:dyDescent="0.2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</row>
    <row r="87" spans="1:55" ht="18.75" customHeight="1" x14ac:dyDescent="0.2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</row>
    <row r="88" spans="1:55" ht="18.75" customHeight="1" x14ac:dyDescent="0.2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</row>
    <row r="89" spans="1:55" ht="18.75" customHeight="1" x14ac:dyDescent="0.2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</row>
    <row r="90" spans="1:55" ht="18.75" customHeight="1" x14ac:dyDescent="0.2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</row>
    <row r="91" spans="1:55" ht="18.75" customHeight="1" x14ac:dyDescent="0.2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</row>
    <row r="92" spans="1:55" ht="18.75" customHeight="1" x14ac:dyDescent="0.2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</row>
    <row r="93" spans="1:55" ht="18.75" customHeight="1" x14ac:dyDescent="0.2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</row>
    <row r="94" spans="1:55" ht="18.75" customHeight="1" x14ac:dyDescent="0.2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</row>
    <row r="95" spans="1:55" ht="18.75" customHeight="1" x14ac:dyDescent="0.2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</row>
    <row r="96" spans="1:55" ht="18.75" customHeight="1" x14ac:dyDescent="0.2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</row>
    <row r="97" spans="1:55" ht="18.75" customHeight="1" x14ac:dyDescent="0.2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</row>
    <row r="98" spans="1:55" ht="18.75" customHeight="1" x14ac:dyDescent="0.2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</row>
    <row r="99" spans="1:55" ht="18.75" customHeight="1" x14ac:dyDescent="0.2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</row>
    <row r="100" spans="1:55" ht="18.75" customHeight="1" x14ac:dyDescent="0.2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</row>
    <row r="101" spans="1:55" ht="18.75" customHeight="1" x14ac:dyDescent="0.2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</row>
    <row r="102" spans="1:55" ht="18.75" customHeight="1" x14ac:dyDescent="0.2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</row>
    <row r="103" spans="1:55" ht="18.75" customHeight="1" x14ac:dyDescent="0.2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</row>
    <row r="104" spans="1:55" ht="18.75" customHeight="1" x14ac:dyDescent="0.2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</row>
    <row r="105" spans="1:55" ht="18.75" customHeight="1" x14ac:dyDescent="0.2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</row>
    <row r="106" spans="1:55" ht="18.75" customHeight="1" x14ac:dyDescent="0.2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</row>
    <row r="107" spans="1:55" ht="18.75" customHeight="1" x14ac:dyDescent="0.2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</row>
    <row r="108" spans="1:55" ht="18.75" customHeight="1" x14ac:dyDescent="0.2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</row>
    <row r="109" spans="1:55" ht="18.75" customHeight="1" x14ac:dyDescent="0.2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</row>
    <row r="110" spans="1:55" ht="18.75" customHeight="1" x14ac:dyDescent="0.2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</row>
    <row r="111" spans="1:55" ht="18.75" customHeight="1" x14ac:dyDescent="0.2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</row>
    <row r="112" spans="1:55" ht="18.75" customHeight="1" x14ac:dyDescent="0.2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</row>
    <row r="113" spans="1:55" ht="18.75" customHeight="1" x14ac:dyDescent="0.2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</row>
    <row r="114" spans="1:55" ht="18.75" customHeight="1" x14ac:dyDescent="0.2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</row>
    <row r="115" spans="1:55" ht="18.75" customHeight="1" x14ac:dyDescent="0.2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</row>
    <row r="116" spans="1:55" ht="18.75" customHeight="1" x14ac:dyDescent="0.2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</row>
    <row r="117" spans="1:55" ht="18.75" customHeight="1" x14ac:dyDescent="0.2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</row>
    <row r="118" spans="1:55" ht="18.75" customHeight="1" x14ac:dyDescent="0.2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</row>
    <row r="119" spans="1:55" ht="18.75" customHeight="1" x14ac:dyDescent="0.2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</row>
    <row r="120" spans="1:55" ht="18.75" customHeight="1" x14ac:dyDescent="0.2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</row>
    <row r="121" spans="1:55" ht="18.75" customHeight="1" x14ac:dyDescent="0.2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</row>
    <row r="122" spans="1:55" ht="18.75" customHeight="1" x14ac:dyDescent="0.2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</row>
    <row r="123" spans="1:55" ht="18.75" customHeight="1" x14ac:dyDescent="0.2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</row>
    <row r="124" spans="1:55" ht="18.75" customHeight="1" x14ac:dyDescent="0.2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</row>
    <row r="125" spans="1:55" ht="18.75" customHeight="1" x14ac:dyDescent="0.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</row>
    <row r="126" spans="1:55" ht="18.75" customHeight="1" x14ac:dyDescent="0.2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</row>
    <row r="127" spans="1:55" ht="18.75" customHeight="1" x14ac:dyDescent="0.2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</row>
    <row r="128" spans="1:55" ht="18.75" customHeight="1" x14ac:dyDescent="0.2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</row>
    <row r="129" spans="1:55" ht="18.75" customHeight="1" x14ac:dyDescent="0.2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</row>
    <row r="130" spans="1:55" ht="18.75" customHeight="1" x14ac:dyDescent="0.2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</row>
    <row r="131" spans="1:55" ht="18.75" customHeight="1" x14ac:dyDescent="0.2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</row>
    <row r="132" spans="1:55" ht="18.75" customHeight="1" x14ac:dyDescent="0.2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</row>
    <row r="133" spans="1:55" ht="18.75" customHeight="1" x14ac:dyDescent="0.2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</row>
    <row r="134" spans="1:55" ht="18.75" customHeight="1" x14ac:dyDescent="0.2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</row>
    <row r="135" spans="1:55" ht="18.75" customHeight="1" x14ac:dyDescent="0.2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</row>
    <row r="136" spans="1:55" ht="18.75" customHeight="1" x14ac:dyDescent="0.2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</row>
    <row r="137" spans="1:55" ht="18.75" customHeight="1" x14ac:dyDescent="0.2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</row>
    <row r="138" spans="1:55" ht="18.75" customHeight="1" x14ac:dyDescent="0.2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</row>
    <row r="139" spans="1:55" ht="18.75" customHeight="1" x14ac:dyDescent="0.2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</row>
    <row r="140" spans="1:55" ht="18.75" customHeight="1" x14ac:dyDescent="0.2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</row>
    <row r="141" spans="1:55" ht="18.75" customHeight="1" x14ac:dyDescent="0.2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</row>
    <row r="142" spans="1:55" ht="18.75" customHeight="1" x14ac:dyDescent="0.2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</row>
    <row r="143" spans="1:55" ht="18.75" customHeight="1" x14ac:dyDescent="0.2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</row>
    <row r="144" spans="1:55" ht="18.75" customHeight="1" x14ac:dyDescent="0.2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</row>
    <row r="145" spans="1:55" ht="18.75" customHeight="1" x14ac:dyDescent="0.2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</row>
    <row r="146" spans="1:55" ht="18.75" customHeight="1" x14ac:dyDescent="0.2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</row>
    <row r="147" spans="1:55" ht="18.75" customHeight="1" x14ac:dyDescent="0.2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</row>
    <row r="148" spans="1:55" ht="18.75" customHeight="1" x14ac:dyDescent="0.2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</row>
    <row r="149" spans="1:55" ht="18.75" customHeight="1" x14ac:dyDescent="0.2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</row>
    <row r="150" spans="1:55" ht="18.75" customHeight="1" x14ac:dyDescent="0.2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</row>
    <row r="151" spans="1:55" ht="18.75" customHeight="1" x14ac:dyDescent="0.2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</row>
    <row r="152" spans="1:55" ht="18.75" customHeight="1" x14ac:dyDescent="0.2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</row>
    <row r="153" spans="1:55" ht="18.75" customHeight="1" x14ac:dyDescent="0.2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</row>
    <row r="154" spans="1:55" ht="18.75" customHeight="1" x14ac:dyDescent="0.2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</row>
    <row r="155" spans="1:55" ht="18.75" customHeight="1" x14ac:dyDescent="0.2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</row>
    <row r="156" spans="1:55" ht="18.75" customHeight="1" x14ac:dyDescent="0.2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</row>
    <row r="157" spans="1:55" ht="18.75" customHeight="1" x14ac:dyDescent="0.2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</row>
    <row r="158" spans="1:55" ht="18.75" customHeight="1" x14ac:dyDescent="0.2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</row>
    <row r="159" spans="1:55" ht="18.75" customHeight="1" x14ac:dyDescent="0.2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</row>
    <row r="160" spans="1:55" ht="18.75" customHeight="1" x14ac:dyDescent="0.2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</row>
    <row r="161" spans="1:55" ht="18.75" customHeight="1" x14ac:dyDescent="0.2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</row>
    <row r="162" spans="1:55" ht="18.75" customHeight="1" x14ac:dyDescent="0.2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</row>
    <row r="163" spans="1:55" ht="18.75" customHeight="1" x14ac:dyDescent="0.2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</row>
    <row r="164" spans="1:55" ht="18.75" customHeight="1" x14ac:dyDescent="0.2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</row>
    <row r="165" spans="1:55" ht="18.75" customHeight="1" x14ac:dyDescent="0.2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</row>
    <row r="166" spans="1:55" ht="18.75" customHeight="1" x14ac:dyDescent="0.2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</row>
    <row r="167" spans="1:55" ht="18.75" customHeight="1" x14ac:dyDescent="0.2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</row>
    <row r="168" spans="1:55" ht="18.75" customHeight="1" x14ac:dyDescent="0.2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</row>
    <row r="169" spans="1:55" ht="18.75" customHeight="1" x14ac:dyDescent="0.2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</row>
    <row r="170" spans="1:55" ht="18.75" customHeight="1" x14ac:dyDescent="0.2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</row>
    <row r="171" spans="1:55" ht="18.75" customHeight="1" x14ac:dyDescent="0.2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</row>
    <row r="172" spans="1:55" ht="18.75" customHeight="1" x14ac:dyDescent="0.2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</row>
    <row r="173" spans="1:55" ht="18.75" customHeight="1" x14ac:dyDescent="0.2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</row>
    <row r="174" spans="1:55" ht="18.75" customHeight="1" x14ac:dyDescent="0.2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</row>
    <row r="175" spans="1:55" ht="18.75" customHeight="1" x14ac:dyDescent="0.2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</row>
    <row r="176" spans="1:55" ht="18.75" customHeight="1" x14ac:dyDescent="0.2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</row>
    <row r="177" spans="1:55" ht="18.75" customHeight="1" x14ac:dyDescent="0.2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</row>
    <row r="178" spans="1:55" ht="18.75" customHeight="1" x14ac:dyDescent="0.2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</row>
    <row r="179" spans="1:55" ht="18.75" customHeight="1" x14ac:dyDescent="0.2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</row>
    <row r="180" spans="1:55" ht="18.75" customHeight="1" x14ac:dyDescent="0.2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</row>
    <row r="181" spans="1:55" ht="18.75" customHeight="1" x14ac:dyDescent="0.2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</row>
    <row r="182" spans="1:55" ht="18.75" customHeight="1" x14ac:dyDescent="0.2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</row>
    <row r="183" spans="1:55" ht="18.75" customHeight="1" x14ac:dyDescent="0.2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</row>
    <row r="184" spans="1:55" ht="18.75" customHeight="1" x14ac:dyDescent="0.2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</row>
    <row r="185" spans="1:55" ht="18.75" customHeight="1" x14ac:dyDescent="0.2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</row>
    <row r="186" spans="1:55" ht="18.75" customHeight="1" x14ac:dyDescent="0.2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</row>
    <row r="187" spans="1:55" ht="18.75" customHeight="1" x14ac:dyDescent="0.2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</row>
    <row r="188" spans="1:55" ht="18.75" customHeight="1" x14ac:dyDescent="0.2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</row>
    <row r="189" spans="1:55" ht="18.75" customHeight="1" x14ac:dyDescent="0.2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</row>
    <row r="190" spans="1:55" ht="18.75" customHeight="1" x14ac:dyDescent="0.2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</row>
    <row r="191" spans="1:55" ht="18.75" customHeight="1" x14ac:dyDescent="0.2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</row>
    <row r="192" spans="1:55" ht="18.75" customHeight="1" x14ac:dyDescent="0.2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</row>
    <row r="193" spans="1:55" ht="18.75" customHeight="1" x14ac:dyDescent="0.2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</row>
    <row r="194" spans="1:55" ht="18.75" customHeight="1" x14ac:dyDescent="0.2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</row>
    <row r="195" spans="1:55" ht="18.75" customHeight="1" x14ac:dyDescent="0.2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</row>
    <row r="196" spans="1:55" ht="18.75" customHeight="1" x14ac:dyDescent="0.2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</row>
    <row r="197" spans="1:55" ht="18.75" customHeight="1" x14ac:dyDescent="0.2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</row>
    <row r="198" spans="1:55" ht="18.75" customHeight="1" x14ac:dyDescent="0.2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</row>
    <row r="199" spans="1:55" ht="18.75" customHeight="1" x14ac:dyDescent="0.2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</row>
    <row r="200" spans="1:55" ht="18.75" customHeight="1" x14ac:dyDescent="0.2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</row>
    <row r="201" spans="1:55" ht="18.75" customHeight="1" x14ac:dyDescent="0.2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</row>
    <row r="202" spans="1:55" ht="18.75" customHeight="1" x14ac:dyDescent="0.2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</row>
    <row r="203" spans="1:55" ht="18.75" customHeight="1" x14ac:dyDescent="0.2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</row>
    <row r="204" spans="1:55" ht="18.75" customHeight="1" x14ac:dyDescent="0.2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</row>
    <row r="205" spans="1:55" ht="18.75" customHeight="1" x14ac:dyDescent="0.2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</row>
    <row r="206" spans="1:55" ht="18.75" customHeight="1" x14ac:dyDescent="0.2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</row>
    <row r="207" spans="1:55" ht="18.75" customHeight="1" x14ac:dyDescent="0.2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</row>
    <row r="208" spans="1:55" ht="18.75" customHeight="1" x14ac:dyDescent="0.2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</row>
    <row r="209" spans="1:55" ht="18.75" customHeight="1" x14ac:dyDescent="0.2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</row>
    <row r="210" spans="1:55" ht="18.75" customHeight="1" x14ac:dyDescent="0.2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</row>
    <row r="211" spans="1:55" ht="18.75" customHeight="1" x14ac:dyDescent="0.2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</row>
    <row r="212" spans="1:55" ht="18.75" customHeight="1" x14ac:dyDescent="0.2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</row>
    <row r="213" spans="1:55" ht="18.75" customHeight="1" x14ac:dyDescent="0.2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</row>
    <row r="214" spans="1:55" ht="18.75" customHeight="1" x14ac:dyDescent="0.2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</row>
    <row r="215" spans="1:55" ht="18.75" customHeight="1" x14ac:dyDescent="0.2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</row>
    <row r="216" spans="1:55" ht="18.75" customHeight="1" x14ac:dyDescent="0.2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</row>
    <row r="217" spans="1:55" ht="18.75" customHeight="1" x14ac:dyDescent="0.2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</row>
    <row r="218" spans="1:55" ht="18.75" customHeight="1" x14ac:dyDescent="0.2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</row>
    <row r="219" spans="1:55" ht="18.75" customHeight="1" x14ac:dyDescent="0.2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</row>
    <row r="220" spans="1:55" ht="18.75" customHeight="1" x14ac:dyDescent="0.2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</row>
    <row r="221" spans="1:55" ht="18.75" customHeight="1" x14ac:dyDescent="0.2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</row>
    <row r="222" spans="1:55" ht="18.75" customHeight="1" x14ac:dyDescent="0.2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</row>
    <row r="223" spans="1:55" ht="18.75" customHeight="1" x14ac:dyDescent="0.2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</row>
    <row r="224" spans="1:55" ht="18.75" customHeight="1" x14ac:dyDescent="0.2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</row>
    <row r="225" spans="1:55" ht="18.75" customHeight="1" x14ac:dyDescent="0.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</row>
    <row r="226" spans="1:55" ht="18.75" customHeight="1" x14ac:dyDescent="0.2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</row>
    <row r="227" spans="1:55" ht="18.75" customHeight="1" x14ac:dyDescent="0.2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</row>
    <row r="228" spans="1:55" ht="18.75" customHeight="1" x14ac:dyDescent="0.2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</row>
    <row r="229" spans="1:55" ht="18.75" customHeight="1" x14ac:dyDescent="0.2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</row>
    <row r="230" spans="1:55" ht="18.75" customHeight="1" x14ac:dyDescent="0.2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</row>
    <row r="231" spans="1:55" ht="18.75" customHeight="1" x14ac:dyDescent="0.2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</row>
    <row r="232" spans="1:55" ht="18.75" customHeight="1" x14ac:dyDescent="0.2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</row>
    <row r="233" spans="1:55" ht="18.75" customHeight="1" x14ac:dyDescent="0.2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</row>
    <row r="234" spans="1:55" ht="18.75" customHeight="1" x14ac:dyDescent="0.2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</row>
    <row r="235" spans="1:55" ht="18.75" customHeight="1" x14ac:dyDescent="0.2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</row>
    <row r="236" spans="1:55" ht="18.75" customHeight="1" x14ac:dyDescent="0.2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</row>
    <row r="237" spans="1:55" ht="18.75" customHeight="1" x14ac:dyDescent="0.2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</row>
    <row r="238" spans="1:55" ht="18.75" customHeight="1" x14ac:dyDescent="0.2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</row>
    <row r="239" spans="1:55" ht="18.75" customHeight="1" x14ac:dyDescent="0.2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</row>
    <row r="240" spans="1:55" ht="18.75" customHeight="1" x14ac:dyDescent="0.2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</row>
    <row r="241" spans="1:55" ht="18.75" customHeight="1" x14ac:dyDescent="0.2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</row>
    <row r="242" spans="1:55" ht="18.75" customHeight="1" x14ac:dyDescent="0.2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</row>
    <row r="243" spans="1:55" ht="18.75" customHeight="1" x14ac:dyDescent="0.2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</row>
    <row r="244" spans="1:55" ht="15.75" customHeight="1" x14ac:dyDescent="0.25">
      <c r="T244" s="52"/>
    </row>
    <row r="245" spans="1:55" ht="15.75" customHeight="1" x14ac:dyDescent="0.25">
      <c r="T245" s="52"/>
    </row>
    <row r="246" spans="1:55" ht="15.75" customHeight="1" x14ac:dyDescent="0.25">
      <c r="T246" s="52"/>
    </row>
    <row r="247" spans="1:55" ht="15.75" customHeight="1" x14ac:dyDescent="0.25">
      <c r="T247" s="52"/>
    </row>
    <row r="248" spans="1:55" ht="15.75" customHeight="1" x14ac:dyDescent="0.25">
      <c r="T248" s="52"/>
    </row>
    <row r="249" spans="1:55" ht="15.75" customHeight="1" x14ac:dyDescent="0.25">
      <c r="T249" s="52"/>
    </row>
    <row r="250" spans="1:55" ht="15.75" customHeight="1" x14ac:dyDescent="0.25">
      <c r="T250" s="52"/>
    </row>
    <row r="251" spans="1:55" ht="15.75" customHeight="1" x14ac:dyDescent="0.25">
      <c r="T251" s="52"/>
    </row>
    <row r="252" spans="1:55" ht="15.75" customHeight="1" x14ac:dyDescent="0.25">
      <c r="T252" s="52"/>
    </row>
    <row r="253" spans="1:55" ht="15.75" customHeight="1" x14ac:dyDescent="0.25">
      <c r="T253" s="52"/>
    </row>
    <row r="254" spans="1:55" ht="15.75" customHeight="1" x14ac:dyDescent="0.25">
      <c r="T254" s="52"/>
    </row>
    <row r="255" spans="1:55" ht="15.75" customHeight="1" x14ac:dyDescent="0.25">
      <c r="T255" s="52"/>
    </row>
    <row r="256" spans="1:55" ht="15.75" customHeight="1" x14ac:dyDescent="0.25">
      <c r="T256" s="52"/>
    </row>
    <row r="257" spans="20:20" ht="15.75" customHeight="1" x14ac:dyDescent="0.25">
      <c r="T257" s="52"/>
    </row>
    <row r="258" spans="20:20" ht="15.75" customHeight="1" x14ac:dyDescent="0.25">
      <c r="T258" s="52"/>
    </row>
    <row r="259" spans="20:20" ht="15.75" customHeight="1" x14ac:dyDescent="0.25">
      <c r="T259" s="52"/>
    </row>
    <row r="260" spans="20:20" ht="15.75" customHeight="1" x14ac:dyDescent="0.25">
      <c r="T260" s="52"/>
    </row>
    <row r="261" spans="20:20" ht="15.75" customHeight="1" x14ac:dyDescent="0.25">
      <c r="T261" s="52"/>
    </row>
    <row r="262" spans="20:20" ht="15.75" customHeight="1" x14ac:dyDescent="0.25">
      <c r="T262" s="52"/>
    </row>
    <row r="263" spans="20:20" ht="15.75" customHeight="1" x14ac:dyDescent="0.25">
      <c r="T263" s="52"/>
    </row>
    <row r="264" spans="20:20" ht="15.75" customHeight="1" x14ac:dyDescent="0.25">
      <c r="T264" s="52"/>
    </row>
    <row r="265" spans="20:20" ht="15.75" customHeight="1" x14ac:dyDescent="0.25">
      <c r="T265" s="52"/>
    </row>
    <row r="266" spans="20:20" ht="15.75" customHeight="1" x14ac:dyDescent="0.25">
      <c r="T266" s="52"/>
    </row>
    <row r="267" spans="20:20" ht="15.75" customHeight="1" x14ac:dyDescent="0.25">
      <c r="T267" s="52"/>
    </row>
    <row r="268" spans="20:20" ht="15.75" customHeight="1" x14ac:dyDescent="0.25">
      <c r="T268" s="52"/>
    </row>
    <row r="269" spans="20:20" ht="15.75" customHeight="1" x14ac:dyDescent="0.25">
      <c r="T269" s="52"/>
    </row>
    <row r="270" spans="20:20" ht="15.75" customHeight="1" x14ac:dyDescent="0.25">
      <c r="T270" s="52"/>
    </row>
    <row r="271" spans="20:20" ht="15.75" customHeight="1" x14ac:dyDescent="0.25">
      <c r="T271" s="52"/>
    </row>
    <row r="272" spans="20:20" ht="15.75" customHeight="1" x14ac:dyDescent="0.25">
      <c r="T272" s="52"/>
    </row>
    <row r="273" spans="20:20" ht="15.75" customHeight="1" x14ac:dyDescent="0.25">
      <c r="T273" s="52"/>
    </row>
    <row r="274" spans="20:20" ht="15.75" customHeight="1" x14ac:dyDescent="0.25">
      <c r="T274" s="52"/>
    </row>
    <row r="275" spans="20:20" ht="15.75" customHeight="1" x14ac:dyDescent="0.25">
      <c r="T275" s="52"/>
    </row>
    <row r="276" spans="20:20" ht="15.75" customHeight="1" x14ac:dyDescent="0.25">
      <c r="T276" s="52"/>
    </row>
    <row r="277" spans="20:20" ht="15.75" customHeight="1" x14ac:dyDescent="0.25">
      <c r="T277" s="52"/>
    </row>
    <row r="278" spans="20:20" ht="15.75" customHeight="1" x14ac:dyDescent="0.25">
      <c r="T278" s="52"/>
    </row>
    <row r="279" spans="20:20" ht="15.75" customHeight="1" x14ac:dyDescent="0.25">
      <c r="T279" s="52"/>
    </row>
    <row r="280" spans="20:20" ht="15.75" customHeight="1" x14ac:dyDescent="0.25">
      <c r="T280" s="52"/>
    </row>
    <row r="281" spans="20:20" ht="15.75" customHeight="1" x14ac:dyDescent="0.25">
      <c r="T281" s="52"/>
    </row>
    <row r="282" spans="20:20" ht="15.75" customHeight="1" x14ac:dyDescent="0.25">
      <c r="T282" s="52"/>
    </row>
    <row r="283" spans="20:20" ht="15.75" customHeight="1" x14ac:dyDescent="0.25">
      <c r="T283" s="52"/>
    </row>
    <row r="284" spans="20:20" ht="15.75" customHeight="1" x14ac:dyDescent="0.25">
      <c r="T284" s="52"/>
    </row>
    <row r="285" spans="20:20" ht="15.75" customHeight="1" x14ac:dyDescent="0.25">
      <c r="T285" s="52"/>
    </row>
    <row r="286" spans="20:20" ht="15.75" customHeight="1" x14ac:dyDescent="0.25">
      <c r="T286" s="52"/>
    </row>
    <row r="287" spans="20:20" ht="15.75" customHeight="1" x14ac:dyDescent="0.25">
      <c r="T287" s="52"/>
    </row>
    <row r="288" spans="20:20" ht="15.75" customHeight="1" x14ac:dyDescent="0.25">
      <c r="T288" s="52"/>
    </row>
    <row r="289" spans="20:20" ht="15.75" customHeight="1" x14ac:dyDescent="0.25">
      <c r="T289" s="52"/>
    </row>
    <row r="290" spans="20:20" ht="15.75" customHeight="1" x14ac:dyDescent="0.25">
      <c r="T290" s="52"/>
    </row>
    <row r="291" spans="20:20" ht="15.75" customHeight="1" x14ac:dyDescent="0.25">
      <c r="T291" s="52"/>
    </row>
    <row r="292" spans="20:20" ht="15.75" customHeight="1" x14ac:dyDescent="0.25">
      <c r="T292" s="52"/>
    </row>
    <row r="293" spans="20:20" ht="15.75" customHeight="1" x14ac:dyDescent="0.25">
      <c r="T293" s="52"/>
    </row>
    <row r="294" spans="20:20" ht="15.75" customHeight="1" x14ac:dyDescent="0.25">
      <c r="T294" s="52"/>
    </row>
    <row r="295" spans="20:20" ht="15.75" customHeight="1" x14ac:dyDescent="0.25">
      <c r="T295" s="52"/>
    </row>
    <row r="296" spans="20:20" ht="15.75" customHeight="1" x14ac:dyDescent="0.25">
      <c r="T296" s="52"/>
    </row>
    <row r="297" spans="20:20" ht="15.75" customHeight="1" x14ac:dyDescent="0.25">
      <c r="T297" s="52"/>
    </row>
    <row r="298" spans="20:20" ht="15.75" customHeight="1" x14ac:dyDescent="0.25">
      <c r="T298" s="52"/>
    </row>
    <row r="299" spans="20:20" ht="15.75" customHeight="1" x14ac:dyDescent="0.25">
      <c r="T299" s="52"/>
    </row>
    <row r="300" spans="20:20" ht="15.75" customHeight="1" x14ac:dyDescent="0.25">
      <c r="T300" s="52"/>
    </row>
    <row r="301" spans="20:20" ht="15.75" customHeight="1" x14ac:dyDescent="0.25">
      <c r="T301" s="52"/>
    </row>
    <row r="302" spans="20:20" ht="15.75" customHeight="1" x14ac:dyDescent="0.25">
      <c r="T302" s="52"/>
    </row>
    <row r="303" spans="20:20" ht="15.75" customHeight="1" x14ac:dyDescent="0.25">
      <c r="T303" s="52"/>
    </row>
    <row r="304" spans="20:20" ht="15.75" customHeight="1" x14ac:dyDescent="0.25">
      <c r="T304" s="52"/>
    </row>
    <row r="305" spans="20:20" ht="15.75" customHeight="1" x14ac:dyDescent="0.25">
      <c r="T305" s="52"/>
    </row>
    <row r="306" spans="20:20" ht="15.75" customHeight="1" x14ac:dyDescent="0.25">
      <c r="T306" s="52"/>
    </row>
    <row r="307" spans="20:20" ht="15.75" customHeight="1" x14ac:dyDescent="0.25">
      <c r="T307" s="52"/>
    </row>
    <row r="308" spans="20:20" ht="15.75" customHeight="1" x14ac:dyDescent="0.25">
      <c r="T308" s="52"/>
    </row>
    <row r="309" spans="20:20" ht="15.75" customHeight="1" x14ac:dyDescent="0.25">
      <c r="T309" s="52"/>
    </row>
    <row r="310" spans="20:20" ht="15.75" customHeight="1" x14ac:dyDescent="0.25">
      <c r="T310" s="52"/>
    </row>
    <row r="311" spans="20:20" ht="15.75" customHeight="1" x14ac:dyDescent="0.25">
      <c r="T311" s="52"/>
    </row>
    <row r="312" spans="20:20" ht="15.75" customHeight="1" x14ac:dyDescent="0.25">
      <c r="T312" s="52"/>
    </row>
    <row r="313" spans="20:20" ht="15.75" customHeight="1" x14ac:dyDescent="0.25">
      <c r="T313" s="52"/>
    </row>
    <row r="314" spans="20:20" ht="15.75" customHeight="1" x14ac:dyDescent="0.25">
      <c r="T314" s="52"/>
    </row>
    <row r="315" spans="20:20" ht="15.75" customHeight="1" x14ac:dyDescent="0.25">
      <c r="T315" s="52"/>
    </row>
    <row r="316" spans="20:20" ht="15.75" customHeight="1" x14ac:dyDescent="0.25">
      <c r="T316" s="52"/>
    </row>
    <row r="317" spans="20:20" ht="15.75" customHeight="1" x14ac:dyDescent="0.25">
      <c r="T317" s="52"/>
    </row>
    <row r="318" spans="20:20" ht="15.75" customHeight="1" x14ac:dyDescent="0.25">
      <c r="T318" s="52"/>
    </row>
    <row r="319" spans="20:20" ht="15.75" customHeight="1" x14ac:dyDescent="0.25">
      <c r="T319" s="52"/>
    </row>
    <row r="320" spans="20:20" ht="15.75" customHeight="1" x14ac:dyDescent="0.25">
      <c r="T320" s="52"/>
    </row>
    <row r="321" spans="20:20" ht="15.75" customHeight="1" x14ac:dyDescent="0.25">
      <c r="T321" s="52"/>
    </row>
    <row r="322" spans="20:20" ht="15.75" customHeight="1" x14ac:dyDescent="0.25">
      <c r="T322" s="52"/>
    </row>
    <row r="323" spans="20:20" ht="15.75" customHeight="1" x14ac:dyDescent="0.25">
      <c r="T323" s="52"/>
    </row>
    <row r="324" spans="20:20" ht="15.75" customHeight="1" x14ac:dyDescent="0.25">
      <c r="T324" s="52"/>
    </row>
    <row r="325" spans="20:20" ht="15.75" customHeight="1" x14ac:dyDescent="0.25">
      <c r="T325" s="52"/>
    </row>
    <row r="326" spans="20:20" ht="15.75" customHeight="1" x14ac:dyDescent="0.25">
      <c r="T326" s="52"/>
    </row>
    <row r="327" spans="20:20" ht="15.75" customHeight="1" x14ac:dyDescent="0.25">
      <c r="T327" s="52"/>
    </row>
    <row r="328" spans="20:20" ht="15.75" customHeight="1" x14ac:dyDescent="0.25">
      <c r="T328" s="52"/>
    </row>
    <row r="329" spans="20:20" ht="15.75" customHeight="1" x14ac:dyDescent="0.25">
      <c r="T329" s="52"/>
    </row>
    <row r="330" spans="20:20" ht="15.75" customHeight="1" x14ac:dyDescent="0.25">
      <c r="T330" s="52"/>
    </row>
    <row r="331" spans="20:20" ht="15.75" customHeight="1" x14ac:dyDescent="0.25">
      <c r="T331" s="52"/>
    </row>
    <row r="332" spans="20:20" ht="15.75" customHeight="1" x14ac:dyDescent="0.25">
      <c r="T332" s="52"/>
    </row>
    <row r="333" spans="20:20" ht="15.75" customHeight="1" x14ac:dyDescent="0.25">
      <c r="T333" s="52"/>
    </row>
    <row r="334" spans="20:20" ht="15.75" customHeight="1" x14ac:dyDescent="0.25">
      <c r="T334" s="52"/>
    </row>
    <row r="335" spans="20:20" ht="15.75" customHeight="1" x14ac:dyDescent="0.25">
      <c r="T335" s="52"/>
    </row>
    <row r="336" spans="20:20" ht="15.75" customHeight="1" x14ac:dyDescent="0.25">
      <c r="T336" s="52"/>
    </row>
    <row r="337" spans="20:20" ht="15.75" customHeight="1" x14ac:dyDescent="0.25">
      <c r="T337" s="52"/>
    </row>
    <row r="338" spans="20:20" ht="15.75" customHeight="1" x14ac:dyDescent="0.25">
      <c r="T338" s="52"/>
    </row>
    <row r="339" spans="20:20" ht="15.75" customHeight="1" x14ac:dyDescent="0.25">
      <c r="T339" s="52"/>
    </row>
    <row r="340" spans="20:20" ht="15.75" customHeight="1" x14ac:dyDescent="0.25">
      <c r="T340" s="52"/>
    </row>
    <row r="341" spans="20:20" ht="15.75" customHeight="1" x14ac:dyDescent="0.25">
      <c r="T341" s="52"/>
    </row>
    <row r="342" spans="20:20" ht="15.75" customHeight="1" x14ac:dyDescent="0.25">
      <c r="T342" s="52"/>
    </row>
    <row r="343" spans="20:20" ht="15.75" customHeight="1" x14ac:dyDescent="0.25">
      <c r="T343" s="52"/>
    </row>
    <row r="344" spans="20:20" ht="15.75" customHeight="1" x14ac:dyDescent="0.25">
      <c r="T344" s="52"/>
    </row>
    <row r="345" spans="20:20" ht="15.75" customHeight="1" x14ac:dyDescent="0.25">
      <c r="T345" s="52"/>
    </row>
    <row r="346" spans="20:20" ht="15.75" customHeight="1" x14ac:dyDescent="0.25">
      <c r="T346" s="52"/>
    </row>
    <row r="347" spans="20:20" ht="15.75" customHeight="1" x14ac:dyDescent="0.25">
      <c r="T347" s="52"/>
    </row>
    <row r="348" spans="20:20" ht="15.75" customHeight="1" x14ac:dyDescent="0.25">
      <c r="T348" s="52"/>
    </row>
    <row r="349" spans="20:20" ht="15.75" customHeight="1" x14ac:dyDescent="0.25">
      <c r="T349" s="52"/>
    </row>
    <row r="350" spans="20:20" ht="15.75" customHeight="1" x14ac:dyDescent="0.25">
      <c r="T350" s="52"/>
    </row>
    <row r="351" spans="20:20" ht="15.75" customHeight="1" x14ac:dyDescent="0.25">
      <c r="T351" s="52"/>
    </row>
    <row r="352" spans="20:20" ht="15.75" customHeight="1" x14ac:dyDescent="0.25">
      <c r="T352" s="52"/>
    </row>
    <row r="353" spans="20:20" ht="15.75" customHeight="1" x14ac:dyDescent="0.25">
      <c r="T353" s="52"/>
    </row>
    <row r="354" spans="20:20" ht="15.75" customHeight="1" x14ac:dyDescent="0.25">
      <c r="T354" s="52"/>
    </row>
    <row r="355" spans="20:20" ht="15.75" customHeight="1" x14ac:dyDescent="0.25">
      <c r="T355" s="52"/>
    </row>
    <row r="356" spans="20:20" ht="15.75" customHeight="1" x14ac:dyDescent="0.25">
      <c r="T356" s="52"/>
    </row>
    <row r="357" spans="20:20" ht="15.75" customHeight="1" x14ac:dyDescent="0.25">
      <c r="T357" s="52"/>
    </row>
    <row r="358" spans="20:20" ht="15.75" customHeight="1" x14ac:dyDescent="0.25">
      <c r="T358" s="52"/>
    </row>
    <row r="359" spans="20:20" ht="15.75" customHeight="1" x14ac:dyDescent="0.25">
      <c r="T359" s="52"/>
    </row>
    <row r="360" spans="20:20" ht="15.75" customHeight="1" x14ac:dyDescent="0.25">
      <c r="T360" s="52"/>
    </row>
    <row r="361" spans="20:20" ht="15.75" customHeight="1" x14ac:dyDescent="0.25">
      <c r="T361" s="52"/>
    </row>
    <row r="362" spans="20:20" ht="15.75" customHeight="1" x14ac:dyDescent="0.25">
      <c r="T362" s="52"/>
    </row>
    <row r="363" spans="20:20" ht="15.75" customHeight="1" x14ac:dyDescent="0.25">
      <c r="T363" s="52"/>
    </row>
    <row r="364" spans="20:20" ht="15.75" customHeight="1" x14ac:dyDescent="0.25">
      <c r="T364" s="52"/>
    </row>
    <row r="365" spans="20:20" ht="15.75" customHeight="1" x14ac:dyDescent="0.25">
      <c r="T365" s="52"/>
    </row>
    <row r="366" spans="20:20" ht="15.75" customHeight="1" x14ac:dyDescent="0.25">
      <c r="T366" s="52"/>
    </row>
    <row r="367" spans="20:20" ht="15.75" customHeight="1" x14ac:dyDescent="0.25">
      <c r="T367" s="52"/>
    </row>
    <row r="368" spans="20:20" ht="15.75" customHeight="1" x14ac:dyDescent="0.25">
      <c r="T368" s="52"/>
    </row>
    <row r="369" spans="20:20" ht="15.75" customHeight="1" x14ac:dyDescent="0.25">
      <c r="T369" s="52"/>
    </row>
    <row r="370" spans="20:20" ht="15.75" customHeight="1" x14ac:dyDescent="0.25">
      <c r="T370" s="52"/>
    </row>
    <row r="371" spans="20:20" ht="15.75" customHeight="1" x14ac:dyDescent="0.25">
      <c r="T371" s="52"/>
    </row>
    <row r="372" spans="20:20" ht="15.75" customHeight="1" x14ac:dyDescent="0.25">
      <c r="T372" s="52"/>
    </row>
    <row r="373" spans="20:20" ht="15.75" customHeight="1" x14ac:dyDescent="0.25">
      <c r="T373" s="52"/>
    </row>
    <row r="374" spans="20:20" ht="15.75" customHeight="1" x14ac:dyDescent="0.25">
      <c r="T374" s="52"/>
    </row>
    <row r="375" spans="20:20" ht="15.75" customHeight="1" x14ac:dyDescent="0.25">
      <c r="T375" s="52"/>
    </row>
    <row r="376" spans="20:20" ht="15.75" customHeight="1" x14ac:dyDescent="0.25">
      <c r="T376" s="52"/>
    </row>
    <row r="377" spans="20:20" ht="15.75" customHeight="1" x14ac:dyDescent="0.25">
      <c r="T377" s="52"/>
    </row>
    <row r="378" spans="20:20" ht="15.75" customHeight="1" x14ac:dyDescent="0.25">
      <c r="T378" s="52"/>
    </row>
    <row r="379" spans="20:20" ht="15.75" customHeight="1" x14ac:dyDescent="0.25">
      <c r="T379" s="52"/>
    </row>
    <row r="380" spans="20:20" ht="15.75" customHeight="1" x14ac:dyDescent="0.25">
      <c r="T380" s="52"/>
    </row>
    <row r="381" spans="20:20" ht="15.75" customHeight="1" x14ac:dyDescent="0.25">
      <c r="T381" s="52"/>
    </row>
    <row r="382" spans="20:20" ht="15.75" customHeight="1" x14ac:dyDescent="0.25">
      <c r="T382" s="52"/>
    </row>
    <row r="383" spans="20:20" ht="15.75" customHeight="1" x14ac:dyDescent="0.25">
      <c r="T383" s="52"/>
    </row>
    <row r="384" spans="20:20" ht="15.75" customHeight="1" x14ac:dyDescent="0.25">
      <c r="T384" s="52"/>
    </row>
    <row r="385" spans="20:20" ht="15.75" customHeight="1" x14ac:dyDescent="0.25">
      <c r="T385" s="52"/>
    </row>
    <row r="386" spans="20:20" ht="15.75" customHeight="1" x14ac:dyDescent="0.25">
      <c r="T386" s="52"/>
    </row>
    <row r="387" spans="20:20" ht="15.75" customHeight="1" x14ac:dyDescent="0.25">
      <c r="T387" s="52"/>
    </row>
    <row r="388" spans="20:20" ht="15.75" customHeight="1" x14ac:dyDescent="0.25">
      <c r="T388" s="52"/>
    </row>
    <row r="389" spans="20:20" ht="15.75" customHeight="1" x14ac:dyDescent="0.25">
      <c r="T389" s="52"/>
    </row>
    <row r="390" spans="20:20" ht="15.75" customHeight="1" x14ac:dyDescent="0.25">
      <c r="T390" s="52"/>
    </row>
    <row r="391" spans="20:20" ht="15.75" customHeight="1" x14ac:dyDescent="0.25">
      <c r="T391" s="52"/>
    </row>
    <row r="392" spans="20:20" ht="15.75" customHeight="1" x14ac:dyDescent="0.25">
      <c r="T392" s="52"/>
    </row>
    <row r="393" spans="20:20" ht="15.75" customHeight="1" x14ac:dyDescent="0.25">
      <c r="T393" s="52"/>
    </row>
    <row r="394" spans="20:20" ht="15.75" customHeight="1" x14ac:dyDescent="0.25">
      <c r="T394" s="52"/>
    </row>
    <row r="395" spans="20:20" ht="15.75" customHeight="1" x14ac:dyDescent="0.25">
      <c r="T395" s="52"/>
    </row>
    <row r="396" spans="20:20" ht="15.75" customHeight="1" x14ac:dyDescent="0.25">
      <c r="T396" s="52"/>
    </row>
    <row r="397" spans="20:20" ht="15.75" customHeight="1" x14ac:dyDescent="0.25">
      <c r="T397" s="52"/>
    </row>
    <row r="398" spans="20:20" ht="15.75" customHeight="1" x14ac:dyDescent="0.25">
      <c r="T398" s="52"/>
    </row>
    <row r="399" spans="20:20" ht="15.75" customHeight="1" x14ac:dyDescent="0.25">
      <c r="T399" s="52"/>
    </row>
    <row r="400" spans="20:20" ht="15.75" customHeight="1" x14ac:dyDescent="0.25">
      <c r="T400" s="52"/>
    </row>
    <row r="401" spans="20:20" ht="15.75" customHeight="1" x14ac:dyDescent="0.25">
      <c r="T401" s="52"/>
    </row>
    <row r="402" spans="20:20" ht="15.75" customHeight="1" x14ac:dyDescent="0.25">
      <c r="T402" s="52"/>
    </row>
    <row r="403" spans="20:20" ht="15.75" customHeight="1" x14ac:dyDescent="0.25">
      <c r="T403" s="52"/>
    </row>
    <row r="404" spans="20:20" ht="15.75" customHeight="1" x14ac:dyDescent="0.25">
      <c r="T404" s="52"/>
    </row>
    <row r="405" spans="20:20" ht="15.75" customHeight="1" x14ac:dyDescent="0.25">
      <c r="T405" s="52"/>
    </row>
    <row r="406" spans="20:20" ht="15.75" customHeight="1" x14ac:dyDescent="0.25">
      <c r="T406" s="52"/>
    </row>
    <row r="407" spans="20:20" ht="15.75" customHeight="1" x14ac:dyDescent="0.25">
      <c r="T407" s="52"/>
    </row>
    <row r="408" spans="20:20" ht="15.75" customHeight="1" x14ac:dyDescent="0.25">
      <c r="T408" s="52"/>
    </row>
    <row r="409" spans="20:20" ht="15.75" customHeight="1" x14ac:dyDescent="0.25">
      <c r="T409" s="52"/>
    </row>
    <row r="410" spans="20:20" ht="15.75" customHeight="1" x14ac:dyDescent="0.25">
      <c r="T410" s="52"/>
    </row>
    <row r="411" spans="20:20" ht="15.75" customHeight="1" x14ac:dyDescent="0.25">
      <c r="T411" s="52"/>
    </row>
    <row r="412" spans="20:20" ht="15.75" customHeight="1" x14ac:dyDescent="0.25">
      <c r="T412" s="52"/>
    </row>
    <row r="413" spans="20:20" ht="15.75" customHeight="1" x14ac:dyDescent="0.25">
      <c r="T413" s="52"/>
    </row>
    <row r="414" spans="20:20" ht="15.75" customHeight="1" x14ac:dyDescent="0.25">
      <c r="T414" s="52"/>
    </row>
    <row r="415" spans="20:20" ht="15.75" customHeight="1" x14ac:dyDescent="0.25">
      <c r="T415" s="52"/>
    </row>
    <row r="416" spans="20:20" ht="15.75" customHeight="1" x14ac:dyDescent="0.25">
      <c r="T416" s="52"/>
    </row>
    <row r="417" spans="20:20" ht="15.75" customHeight="1" x14ac:dyDescent="0.25">
      <c r="T417" s="52"/>
    </row>
    <row r="418" spans="20:20" ht="15.75" customHeight="1" x14ac:dyDescent="0.25">
      <c r="T418" s="52"/>
    </row>
    <row r="419" spans="20:20" ht="15.75" customHeight="1" x14ac:dyDescent="0.25">
      <c r="T419" s="52"/>
    </row>
    <row r="420" spans="20:20" ht="15.75" customHeight="1" x14ac:dyDescent="0.25">
      <c r="T420" s="52"/>
    </row>
    <row r="421" spans="20:20" ht="15.75" customHeight="1" x14ac:dyDescent="0.25">
      <c r="T421" s="52"/>
    </row>
    <row r="422" spans="20:20" ht="15.75" customHeight="1" x14ac:dyDescent="0.25">
      <c r="T422" s="52"/>
    </row>
    <row r="423" spans="20:20" ht="15.75" customHeight="1" x14ac:dyDescent="0.25">
      <c r="T423" s="52"/>
    </row>
    <row r="424" spans="20:20" ht="15.75" customHeight="1" x14ac:dyDescent="0.25">
      <c r="T424" s="52"/>
    </row>
    <row r="425" spans="20:20" ht="15.75" customHeight="1" x14ac:dyDescent="0.25">
      <c r="T425" s="52"/>
    </row>
    <row r="426" spans="20:20" ht="15.75" customHeight="1" x14ac:dyDescent="0.25">
      <c r="T426" s="52"/>
    </row>
    <row r="427" spans="20:20" ht="15.75" customHeight="1" x14ac:dyDescent="0.25">
      <c r="T427" s="52"/>
    </row>
    <row r="428" spans="20:20" ht="15.75" customHeight="1" x14ac:dyDescent="0.25">
      <c r="T428" s="52"/>
    </row>
    <row r="429" spans="20:20" ht="15.75" customHeight="1" x14ac:dyDescent="0.25">
      <c r="T429" s="52"/>
    </row>
    <row r="430" spans="20:20" ht="15.75" customHeight="1" x14ac:dyDescent="0.25">
      <c r="T430" s="52"/>
    </row>
    <row r="431" spans="20:20" ht="15.75" customHeight="1" x14ac:dyDescent="0.25">
      <c r="T431" s="52"/>
    </row>
    <row r="432" spans="20:20" ht="15.75" customHeight="1" x14ac:dyDescent="0.25">
      <c r="T432" s="52"/>
    </row>
    <row r="433" spans="20:20" ht="15.75" customHeight="1" x14ac:dyDescent="0.25">
      <c r="T433" s="52"/>
    </row>
    <row r="434" spans="20:20" ht="15.75" customHeight="1" x14ac:dyDescent="0.25">
      <c r="T434" s="52"/>
    </row>
    <row r="435" spans="20:20" ht="15.75" customHeight="1" x14ac:dyDescent="0.25">
      <c r="T435" s="52"/>
    </row>
    <row r="436" spans="20:20" ht="15.75" customHeight="1" x14ac:dyDescent="0.25">
      <c r="T436" s="52"/>
    </row>
    <row r="437" spans="20:20" ht="15.75" customHeight="1" x14ac:dyDescent="0.25">
      <c r="T437" s="52"/>
    </row>
    <row r="438" spans="20:20" ht="15.75" customHeight="1" x14ac:dyDescent="0.25">
      <c r="T438" s="52"/>
    </row>
    <row r="439" spans="20:20" ht="15.75" customHeight="1" x14ac:dyDescent="0.25">
      <c r="T439" s="52"/>
    </row>
    <row r="440" spans="20:20" ht="15.75" customHeight="1" x14ac:dyDescent="0.25">
      <c r="T440" s="52"/>
    </row>
    <row r="441" spans="20:20" ht="15.75" customHeight="1" x14ac:dyDescent="0.25">
      <c r="T441" s="52"/>
    </row>
    <row r="442" spans="20:20" ht="15.75" customHeight="1" x14ac:dyDescent="0.25">
      <c r="T442" s="52"/>
    </row>
    <row r="443" spans="20:20" ht="15.75" customHeight="1" x14ac:dyDescent="0.25">
      <c r="T443" s="52"/>
    </row>
    <row r="444" spans="20:20" ht="15.75" customHeight="1" x14ac:dyDescent="0.25">
      <c r="T444" s="52"/>
    </row>
    <row r="445" spans="20:20" ht="15.75" customHeight="1" x14ac:dyDescent="0.25">
      <c r="T445" s="52"/>
    </row>
    <row r="446" spans="20:20" ht="15.75" customHeight="1" x14ac:dyDescent="0.25">
      <c r="T446" s="52"/>
    </row>
    <row r="447" spans="20:20" ht="15.75" customHeight="1" x14ac:dyDescent="0.25">
      <c r="T447" s="52"/>
    </row>
    <row r="448" spans="20:20" ht="15.75" customHeight="1" x14ac:dyDescent="0.25">
      <c r="T448" s="52"/>
    </row>
    <row r="449" spans="20:20" ht="15.75" customHeight="1" x14ac:dyDescent="0.25">
      <c r="T449" s="52"/>
    </row>
    <row r="450" spans="20:20" ht="15.75" customHeight="1" x14ac:dyDescent="0.25">
      <c r="T450" s="52"/>
    </row>
    <row r="451" spans="20:20" ht="15.75" customHeight="1" x14ac:dyDescent="0.25">
      <c r="T451" s="52"/>
    </row>
    <row r="452" spans="20:20" ht="15.75" customHeight="1" x14ac:dyDescent="0.25">
      <c r="T452" s="52"/>
    </row>
    <row r="453" spans="20:20" ht="15.75" customHeight="1" x14ac:dyDescent="0.25">
      <c r="T453" s="52"/>
    </row>
    <row r="454" spans="20:20" ht="15.75" customHeight="1" x14ac:dyDescent="0.25">
      <c r="T454" s="52"/>
    </row>
    <row r="455" spans="20:20" ht="15.75" customHeight="1" x14ac:dyDescent="0.25">
      <c r="T455" s="52"/>
    </row>
    <row r="456" spans="20:20" ht="15.75" customHeight="1" x14ac:dyDescent="0.25">
      <c r="T456" s="52"/>
    </row>
    <row r="457" spans="20:20" ht="15.75" customHeight="1" x14ac:dyDescent="0.25">
      <c r="T457" s="52"/>
    </row>
    <row r="458" spans="20:20" ht="15.75" customHeight="1" x14ac:dyDescent="0.25">
      <c r="T458" s="52"/>
    </row>
    <row r="459" spans="20:20" ht="15.75" customHeight="1" x14ac:dyDescent="0.25">
      <c r="T459" s="52"/>
    </row>
    <row r="460" spans="20:20" ht="15.75" customHeight="1" x14ac:dyDescent="0.25">
      <c r="T460" s="52"/>
    </row>
    <row r="461" spans="20:20" ht="15.75" customHeight="1" x14ac:dyDescent="0.25">
      <c r="T461" s="52"/>
    </row>
    <row r="462" spans="20:20" ht="15.75" customHeight="1" x14ac:dyDescent="0.25">
      <c r="T462" s="52"/>
    </row>
    <row r="463" spans="20:20" ht="15.75" customHeight="1" x14ac:dyDescent="0.25">
      <c r="T463" s="52"/>
    </row>
    <row r="464" spans="20:20" ht="15.75" customHeight="1" x14ac:dyDescent="0.25">
      <c r="T464" s="52"/>
    </row>
    <row r="465" spans="20:20" ht="15.75" customHeight="1" x14ac:dyDescent="0.25">
      <c r="T465" s="52"/>
    </row>
    <row r="466" spans="20:20" ht="15.75" customHeight="1" x14ac:dyDescent="0.25">
      <c r="T466" s="52"/>
    </row>
    <row r="467" spans="20:20" ht="15.75" customHeight="1" x14ac:dyDescent="0.25">
      <c r="T467" s="52"/>
    </row>
    <row r="468" spans="20:20" ht="15.75" customHeight="1" x14ac:dyDescent="0.25">
      <c r="T468" s="52"/>
    </row>
    <row r="469" spans="20:20" ht="15.75" customHeight="1" x14ac:dyDescent="0.25">
      <c r="T469" s="52"/>
    </row>
    <row r="470" spans="20:20" ht="15.75" customHeight="1" x14ac:dyDescent="0.25">
      <c r="T470" s="52"/>
    </row>
    <row r="471" spans="20:20" ht="15.75" customHeight="1" x14ac:dyDescent="0.25">
      <c r="T471" s="52"/>
    </row>
    <row r="472" spans="20:20" ht="15.75" customHeight="1" x14ac:dyDescent="0.25">
      <c r="T472" s="52"/>
    </row>
    <row r="473" spans="20:20" ht="15.75" customHeight="1" x14ac:dyDescent="0.25">
      <c r="T473" s="52"/>
    </row>
    <row r="474" spans="20:20" ht="15.75" customHeight="1" x14ac:dyDescent="0.25">
      <c r="T474" s="52"/>
    </row>
    <row r="475" spans="20:20" ht="15.75" customHeight="1" x14ac:dyDescent="0.25">
      <c r="T475" s="52"/>
    </row>
    <row r="476" spans="20:20" ht="15.75" customHeight="1" x14ac:dyDescent="0.25">
      <c r="T476" s="52"/>
    </row>
    <row r="477" spans="20:20" ht="15.75" customHeight="1" x14ac:dyDescent="0.25">
      <c r="T477" s="52"/>
    </row>
    <row r="478" spans="20:20" ht="15.75" customHeight="1" x14ac:dyDescent="0.25">
      <c r="T478" s="52"/>
    </row>
    <row r="479" spans="20:20" ht="15.75" customHeight="1" x14ac:dyDescent="0.25">
      <c r="T479" s="52"/>
    </row>
    <row r="480" spans="20:20" ht="15.75" customHeight="1" x14ac:dyDescent="0.25">
      <c r="T480" s="52"/>
    </row>
    <row r="481" spans="20:20" ht="15.75" customHeight="1" x14ac:dyDescent="0.25">
      <c r="T481" s="52"/>
    </row>
    <row r="482" spans="20:20" ht="15.75" customHeight="1" x14ac:dyDescent="0.25">
      <c r="T482" s="52"/>
    </row>
    <row r="483" spans="20:20" ht="15.75" customHeight="1" x14ac:dyDescent="0.25">
      <c r="T483" s="52"/>
    </row>
    <row r="484" spans="20:20" ht="15.75" customHeight="1" x14ac:dyDescent="0.25">
      <c r="T484" s="52"/>
    </row>
    <row r="485" spans="20:20" ht="15.75" customHeight="1" x14ac:dyDescent="0.25">
      <c r="T485" s="52"/>
    </row>
    <row r="486" spans="20:20" ht="15.75" customHeight="1" x14ac:dyDescent="0.25">
      <c r="T486" s="52"/>
    </row>
    <row r="487" spans="20:20" ht="15.75" customHeight="1" x14ac:dyDescent="0.25">
      <c r="T487" s="52"/>
    </row>
    <row r="488" spans="20:20" ht="15.75" customHeight="1" x14ac:dyDescent="0.25">
      <c r="T488" s="52"/>
    </row>
    <row r="489" spans="20:20" ht="15.75" customHeight="1" x14ac:dyDescent="0.25">
      <c r="T489" s="52"/>
    </row>
    <row r="490" spans="20:20" ht="15.75" customHeight="1" x14ac:dyDescent="0.25">
      <c r="T490" s="52"/>
    </row>
    <row r="491" spans="20:20" ht="15.75" customHeight="1" x14ac:dyDescent="0.25">
      <c r="T491" s="52"/>
    </row>
    <row r="492" spans="20:20" ht="15.75" customHeight="1" x14ac:dyDescent="0.25">
      <c r="T492" s="52"/>
    </row>
    <row r="493" spans="20:20" ht="15.75" customHeight="1" x14ac:dyDescent="0.25">
      <c r="T493" s="52"/>
    </row>
    <row r="494" spans="20:20" ht="15.75" customHeight="1" x14ac:dyDescent="0.25">
      <c r="T494" s="52"/>
    </row>
    <row r="495" spans="20:20" ht="15.75" customHeight="1" x14ac:dyDescent="0.25">
      <c r="T495" s="52"/>
    </row>
    <row r="496" spans="20:20" ht="15.75" customHeight="1" x14ac:dyDescent="0.25">
      <c r="T496" s="52"/>
    </row>
    <row r="497" spans="20:20" ht="15.75" customHeight="1" x14ac:dyDescent="0.25">
      <c r="T497" s="52"/>
    </row>
    <row r="498" spans="20:20" ht="15.75" customHeight="1" x14ac:dyDescent="0.25">
      <c r="T498" s="52"/>
    </row>
    <row r="499" spans="20:20" ht="15.75" customHeight="1" x14ac:dyDescent="0.25">
      <c r="T499" s="52"/>
    </row>
    <row r="500" spans="20:20" ht="15.75" customHeight="1" x14ac:dyDescent="0.25">
      <c r="T500" s="52"/>
    </row>
    <row r="501" spans="20:20" ht="15.75" customHeight="1" x14ac:dyDescent="0.25">
      <c r="T501" s="52"/>
    </row>
    <row r="502" spans="20:20" ht="15.75" customHeight="1" x14ac:dyDescent="0.25">
      <c r="T502" s="52"/>
    </row>
    <row r="503" spans="20:20" ht="15.75" customHeight="1" x14ac:dyDescent="0.25">
      <c r="T503" s="52"/>
    </row>
    <row r="504" spans="20:20" ht="15.75" customHeight="1" x14ac:dyDescent="0.25">
      <c r="T504" s="52"/>
    </row>
    <row r="505" spans="20:20" ht="15.75" customHeight="1" x14ac:dyDescent="0.25">
      <c r="T505" s="52"/>
    </row>
    <row r="506" spans="20:20" ht="15.75" customHeight="1" x14ac:dyDescent="0.25">
      <c r="T506" s="52"/>
    </row>
    <row r="507" spans="20:20" ht="15.75" customHeight="1" x14ac:dyDescent="0.25">
      <c r="T507" s="52"/>
    </row>
    <row r="508" spans="20:20" ht="15.75" customHeight="1" x14ac:dyDescent="0.25">
      <c r="T508" s="52"/>
    </row>
    <row r="509" spans="20:20" ht="15.75" customHeight="1" x14ac:dyDescent="0.25">
      <c r="T509" s="52"/>
    </row>
    <row r="510" spans="20:20" ht="15.75" customHeight="1" x14ac:dyDescent="0.25">
      <c r="T510" s="52"/>
    </row>
    <row r="511" spans="20:20" ht="15.75" customHeight="1" x14ac:dyDescent="0.25">
      <c r="T511" s="52"/>
    </row>
    <row r="512" spans="20:20" ht="15.75" customHeight="1" x14ac:dyDescent="0.25">
      <c r="T512" s="52"/>
    </row>
    <row r="513" spans="20:20" ht="15.75" customHeight="1" x14ac:dyDescent="0.25">
      <c r="T513" s="52"/>
    </row>
    <row r="514" spans="20:20" ht="15.75" customHeight="1" x14ac:dyDescent="0.25">
      <c r="T514" s="52"/>
    </row>
    <row r="515" spans="20:20" ht="15.75" customHeight="1" x14ac:dyDescent="0.25">
      <c r="T515" s="52"/>
    </row>
    <row r="516" spans="20:20" ht="15.75" customHeight="1" x14ac:dyDescent="0.25">
      <c r="T516" s="52"/>
    </row>
    <row r="517" spans="20:20" ht="15.75" customHeight="1" x14ac:dyDescent="0.25">
      <c r="T517" s="52"/>
    </row>
    <row r="518" spans="20:20" ht="15.75" customHeight="1" x14ac:dyDescent="0.25">
      <c r="T518" s="52"/>
    </row>
    <row r="519" spans="20:20" ht="15.75" customHeight="1" x14ac:dyDescent="0.25">
      <c r="T519" s="52"/>
    </row>
    <row r="520" spans="20:20" ht="15.75" customHeight="1" x14ac:dyDescent="0.25">
      <c r="T520" s="52"/>
    </row>
    <row r="521" spans="20:20" ht="15.75" customHeight="1" x14ac:dyDescent="0.25">
      <c r="T521" s="52"/>
    </row>
    <row r="522" spans="20:20" ht="15.75" customHeight="1" x14ac:dyDescent="0.25">
      <c r="T522" s="52"/>
    </row>
    <row r="523" spans="20:20" ht="15.75" customHeight="1" x14ac:dyDescent="0.25">
      <c r="T523" s="52"/>
    </row>
    <row r="524" spans="20:20" ht="15.75" customHeight="1" x14ac:dyDescent="0.25">
      <c r="T524" s="52"/>
    </row>
    <row r="525" spans="20:20" ht="15.75" customHeight="1" x14ac:dyDescent="0.25">
      <c r="T525" s="52"/>
    </row>
    <row r="526" spans="20:20" ht="15.75" customHeight="1" x14ac:dyDescent="0.25">
      <c r="T526" s="52"/>
    </row>
    <row r="527" spans="20:20" ht="15.75" customHeight="1" x14ac:dyDescent="0.25">
      <c r="T527" s="52"/>
    </row>
    <row r="528" spans="20:20" ht="15.75" customHeight="1" x14ac:dyDescent="0.25">
      <c r="T528" s="52"/>
    </row>
    <row r="529" spans="20:20" ht="15.75" customHeight="1" x14ac:dyDescent="0.25">
      <c r="T529" s="52"/>
    </row>
    <row r="530" spans="20:20" ht="15.75" customHeight="1" x14ac:dyDescent="0.25">
      <c r="T530" s="52"/>
    </row>
    <row r="531" spans="20:20" ht="15.75" customHeight="1" x14ac:dyDescent="0.25">
      <c r="T531" s="52"/>
    </row>
    <row r="532" spans="20:20" ht="15.75" customHeight="1" x14ac:dyDescent="0.25">
      <c r="T532" s="52"/>
    </row>
    <row r="533" spans="20:20" ht="15.75" customHeight="1" x14ac:dyDescent="0.25">
      <c r="T533" s="52"/>
    </row>
    <row r="534" spans="20:20" ht="15.75" customHeight="1" x14ac:dyDescent="0.25">
      <c r="T534" s="52"/>
    </row>
    <row r="535" spans="20:20" ht="15.75" customHeight="1" x14ac:dyDescent="0.25">
      <c r="T535" s="52"/>
    </row>
    <row r="536" spans="20:20" ht="15.75" customHeight="1" x14ac:dyDescent="0.25">
      <c r="T536" s="52"/>
    </row>
    <row r="537" spans="20:20" ht="15.75" customHeight="1" x14ac:dyDescent="0.25">
      <c r="T537" s="52"/>
    </row>
    <row r="538" spans="20:20" ht="15.75" customHeight="1" x14ac:dyDescent="0.25">
      <c r="T538" s="52"/>
    </row>
    <row r="539" spans="20:20" ht="15.75" customHeight="1" x14ac:dyDescent="0.25">
      <c r="T539" s="52"/>
    </row>
    <row r="540" spans="20:20" ht="15.75" customHeight="1" x14ac:dyDescent="0.25">
      <c r="T540" s="52"/>
    </row>
    <row r="541" spans="20:20" ht="15.75" customHeight="1" x14ac:dyDescent="0.25">
      <c r="T541" s="52"/>
    </row>
    <row r="542" spans="20:20" ht="15.75" customHeight="1" x14ac:dyDescent="0.25">
      <c r="T542" s="52"/>
    </row>
    <row r="543" spans="20:20" ht="15.75" customHeight="1" x14ac:dyDescent="0.25">
      <c r="T543" s="52"/>
    </row>
    <row r="544" spans="20:20" ht="15.75" customHeight="1" x14ac:dyDescent="0.25">
      <c r="T544" s="52"/>
    </row>
    <row r="545" spans="20:20" ht="15.75" customHeight="1" x14ac:dyDescent="0.25">
      <c r="T545" s="52"/>
    </row>
    <row r="546" spans="20:20" ht="15.75" customHeight="1" x14ac:dyDescent="0.25">
      <c r="T546" s="52"/>
    </row>
    <row r="547" spans="20:20" ht="15.75" customHeight="1" x14ac:dyDescent="0.25">
      <c r="T547" s="52"/>
    </row>
    <row r="548" spans="20:20" ht="15.75" customHeight="1" x14ac:dyDescent="0.25">
      <c r="T548" s="52"/>
    </row>
    <row r="549" spans="20:20" ht="15.75" customHeight="1" x14ac:dyDescent="0.25">
      <c r="T549" s="52"/>
    </row>
    <row r="550" spans="20:20" ht="15.75" customHeight="1" x14ac:dyDescent="0.25">
      <c r="T550" s="52"/>
    </row>
    <row r="551" spans="20:20" ht="15.75" customHeight="1" x14ac:dyDescent="0.25">
      <c r="T551" s="52"/>
    </row>
    <row r="552" spans="20:20" ht="15.75" customHeight="1" x14ac:dyDescent="0.25">
      <c r="T552" s="52"/>
    </row>
    <row r="553" spans="20:20" ht="15.75" customHeight="1" x14ac:dyDescent="0.25">
      <c r="T553" s="52"/>
    </row>
    <row r="554" spans="20:20" ht="15.75" customHeight="1" x14ac:dyDescent="0.25">
      <c r="T554" s="52"/>
    </row>
    <row r="555" spans="20:20" ht="15.75" customHeight="1" x14ac:dyDescent="0.25">
      <c r="T555" s="52"/>
    </row>
    <row r="556" spans="20:20" ht="15.75" customHeight="1" x14ac:dyDescent="0.25">
      <c r="T556" s="52"/>
    </row>
    <row r="557" spans="20:20" ht="15.75" customHeight="1" x14ac:dyDescent="0.25">
      <c r="T557" s="52"/>
    </row>
    <row r="558" spans="20:20" ht="15.75" customHeight="1" x14ac:dyDescent="0.25">
      <c r="T558" s="52"/>
    </row>
    <row r="559" spans="20:20" ht="15.75" customHeight="1" x14ac:dyDescent="0.25">
      <c r="T559" s="52"/>
    </row>
    <row r="560" spans="20:20" ht="15.75" customHeight="1" x14ac:dyDescent="0.25">
      <c r="T560" s="52"/>
    </row>
    <row r="561" spans="20:20" ht="15.75" customHeight="1" x14ac:dyDescent="0.25">
      <c r="T561" s="52"/>
    </row>
    <row r="562" spans="20:20" ht="15.75" customHeight="1" x14ac:dyDescent="0.25">
      <c r="T562" s="52"/>
    </row>
    <row r="563" spans="20:20" ht="15.75" customHeight="1" x14ac:dyDescent="0.25">
      <c r="T563" s="52"/>
    </row>
    <row r="564" spans="20:20" ht="15.75" customHeight="1" x14ac:dyDescent="0.25">
      <c r="T564" s="52"/>
    </row>
    <row r="565" spans="20:20" ht="15.75" customHeight="1" x14ac:dyDescent="0.25">
      <c r="T565" s="52"/>
    </row>
    <row r="566" spans="20:20" ht="15.75" customHeight="1" x14ac:dyDescent="0.25">
      <c r="T566" s="52"/>
    </row>
    <row r="567" spans="20:20" ht="15.75" customHeight="1" x14ac:dyDescent="0.25">
      <c r="T567" s="52"/>
    </row>
    <row r="568" spans="20:20" ht="15.75" customHeight="1" x14ac:dyDescent="0.25">
      <c r="T568" s="52"/>
    </row>
    <row r="569" spans="20:20" ht="15.75" customHeight="1" x14ac:dyDescent="0.25">
      <c r="T569" s="52"/>
    </row>
    <row r="570" spans="20:20" ht="15.75" customHeight="1" x14ac:dyDescent="0.25">
      <c r="T570" s="52"/>
    </row>
    <row r="571" spans="20:20" ht="15.75" customHeight="1" x14ac:dyDescent="0.25">
      <c r="T571" s="52"/>
    </row>
    <row r="572" spans="20:20" ht="15.75" customHeight="1" x14ac:dyDescent="0.25">
      <c r="T572" s="52"/>
    </row>
    <row r="573" spans="20:20" ht="15.75" customHeight="1" x14ac:dyDescent="0.25">
      <c r="T573" s="52"/>
    </row>
    <row r="574" spans="20:20" ht="15.75" customHeight="1" x14ac:dyDescent="0.25">
      <c r="T574" s="52"/>
    </row>
    <row r="575" spans="20:20" ht="15.75" customHeight="1" x14ac:dyDescent="0.25">
      <c r="T575" s="52"/>
    </row>
    <row r="576" spans="20:20" ht="15.75" customHeight="1" x14ac:dyDescent="0.25">
      <c r="T576" s="52"/>
    </row>
    <row r="577" spans="20:20" ht="15.75" customHeight="1" x14ac:dyDescent="0.25">
      <c r="T577" s="52"/>
    </row>
    <row r="578" spans="20:20" ht="15.75" customHeight="1" x14ac:dyDescent="0.25">
      <c r="T578" s="52"/>
    </row>
    <row r="579" spans="20:20" ht="15.75" customHeight="1" x14ac:dyDescent="0.25">
      <c r="T579" s="52"/>
    </row>
    <row r="580" spans="20:20" ht="15.75" customHeight="1" x14ac:dyDescent="0.25">
      <c r="T580" s="52"/>
    </row>
    <row r="581" spans="20:20" ht="15.75" customHeight="1" x14ac:dyDescent="0.25">
      <c r="T581" s="52"/>
    </row>
    <row r="582" spans="20:20" ht="15.75" customHeight="1" x14ac:dyDescent="0.25">
      <c r="T582" s="52"/>
    </row>
    <row r="583" spans="20:20" ht="15.75" customHeight="1" x14ac:dyDescent="0.25">
      <c r="T583" s="52"/>
    </row>
    <row r="584" spans="20:20" ht="15.75" customHeight="1" x14ac:dyDescent="0.25">
      <c r="T584" s="52"/>
    </row>
    <row r="585" spans="20:20" ht="15.75" customHeight="1" x14ac:dyDescent="0.25">
      <c r="T585" s="52"/>
    </row>
    <row r="586" spans="20:20" ht="15.75" customHeight="1" x14ac:dyDescent="0.25">
      <c r="T586" s="52"/>
    </row>
    <row r="587" spans="20:20" ht="15.75" customHeight="1" x14ac:dyDescent="0.25">
      <c r="T587" s="52"/>
    </row>
    <row r="588" spans="20:20" ht="15.75" customHeight="1" x14ac:dyDescent="0.25">
      <c r="T588" s="52"/>
    </row>
    <row r="589" spans="20:20" ht="15.75" customHeight="1" x14ac:dyDescent="0.25">
      <c r="T589" s="52"/>
    </row>
    <row r="590" spans="20:20" ht="15.75" customHeight="1" x14ac:dyDescent="0.25">
      <c r="T590" s="52"/>
    </row>
    <row r="591" spans="20:20" ht="15.75" customHeight="1" x14ac:dyDescent="0.25">
      <c r="T591" s="52"/>
    </row>
    <row r="592" spans="20:20" ht="15.75" customHeight="1" x14ac:dyDescent="0.25">
      <c r="T592" s="52"/>
    </row>
    <row r="593" spans="20:20" ht="15.75" customHeight="1" x14ac:dyDescent="0.25">
      <c r="T593" s="52"/>
    </row>
    <row r="594" spans="20:20" ht="15.75" customHeight="1" x14ac:dyDescent="0.25">
      <c r="T594" s="52"/>
    </row>
    <row r="595" spans="20:20" ht="15.75" customHeight="1" x14ac:dyDescent="0.25">
      <c r="T595" s="52"/>
    </row>
    <row r="596" spans="20:20" ht="15.75" customHeight="1" x14ac:dyDescent="0.25">
      <c r="T596" s="52"/>
    </row>
    <row r="597" spans="20:20" ht="15.75" customHeight="1" x14ac:dyDescent="0.25">
      <c r="T597" s="52"/>
    </row>
    <row r="598" spans="20:20" ht="15.75" customHeight="1" x14ac:dyDescent="0.25">
      <c r="T598" s="52"/>
    </row>
    <row r="599" spans="20:20" ht="15.75" customHeight="1" x14ac:dyDescent="0.25">
      <c r="T599" s="52"/>
    </row>
    <row r="600" spans="20:20" ht="15.75" customHeight="1" x14ac:dyDescent="0.25">
      <c r="T600" s="52"/>
    </row>
    <row r="601" spans="20:20" ht="15.75" customHeight="1" x14ac:dyDescent="0.25">
      <c r="T601" s="52"/>
    </row>
    <row r="602" spans="20:20" ht="15.75" customHeight="1" x14ac:dyDescent="0.25">
      <c r="T602" s="52"/>
    </row>
    <row r="603" spans="20:20" ht="15.75" customHeight="1" x14ac:dyDescent="0.25">
      <c r="T603" s="52"/>
    </row>
    <row r="604" spans="20:20" ht="15.75" customHeight="1" x14ac:dyDescent="0.25">
      <c r="T604" s="52"/>
    </row>
    <row r="605" spans="20:20" ht="15.75" customHeight="1" x14ac:dyDescent="0.25">
      <c r="T605" s="52"/>
    </row>
    <row r="606" spans="20:20" ht="15.75" customHeight="1" x14ac:dyDescent="0.25">
      <c r="T606" s="52"/>
    </row>
    <row r="607" spans="20:20" ht="15.75" customHeight="1" x14ac:dyDescent="0.25">
      <c r="T607" s="52"/>
    </row>
    <row r="608" spans="20:20" ht="15.75" customHeight="1" x14ac:dyDescent="0.25">
      <c r="T608" s="52"/>
    </row>
    <row r="609" spans="20:20" ht="15.75" customHeight="1" x14ac:dyDescent="0.25">
      <c r="T609" s="52"/>
    </row>
    <row r="610" spans="20:20" ht="15.75" customHeight="1" x14ac:dyDescent="0.25">
      <c r="T610" s="52"/>
    </row>
    <row r="611" spans="20:20" ht="15.75" customHeight="1" x14ac:dyDescent="0.25">
      <c r="T611" s="52"/>
    </row>
    <row r="612" spans="20:20" ht="15.75" customHeight="1" x14ac:dyDescent="0.25">
      <c r="T612" s="52"/>
    </row>
    <row r="613" spans="20:20" ht="15.75" customHeight="1" x14ac:dyDescent="0.25">
      <c r="T613" s="52"/>
    </row>
    <row r="614" spans="20:20" ht="15.75" customHeight="1" x14ac:dyDescent="0.25">
      <c r="T614" s="52"/>
    </row>
    <row r="615" spans="20:20" ht="15.75" customHeight="1" x14ac:dyDescent="0.25">
      <c r="T615" s="52"/>
    </row>
    <row r="616" spans="20:20" ht="15.75" customHeight="1" x14ac:dyDescent="0.25">
      <c r="T616" s="52"/>
    </row>
    <row r="617" spans="20:20" ht="15.75" customHeight="1" x14ac:dyDescent="0.25">
      <c r="T617" s="52"/>
    </row>
    <row r="618" spans="20:20" ht="15.75" customHeight="1" x14ac:dyDescent="0.25">
      <c r="T618" s="52"/>
    </row>
    <row r="619" spans="20:20" ht="15.75" customHeight="1" x14ac:dyDescent="0.25">
      <c r="T619" s="52"/>
    </row>
    <row r="620" spans="20:20" ht="15.75" customHeight="1" x14ac:dyDescent="0.25">
      <c r="T620" s="52"/>
    </row>
    <row r="621" spans="20:20" ht="15.75" customHeight="1" x14ac:dyDescent="0.25">
      <c r="T621" s="52"/>
    </row>
    <row r="622" spans="20:20" ht="15.75" customHeight="1" x14ac:dyDescent="0.25">
      <c r="T622" s="52"/>
    </row>
    <row r="623" spans="20:20" ht="15.75" customHeight="1" x14ac:dyDescent="0.25">
      <c r="T623" s="52"/>
    </row>
    <row r="624" spans="20:20" ht="15.75" customHeight="1" x14ac:dyDescent="0.25">
      <c r="T624" s="52"/>
    </row>
    <row r="625" spans="20:20" ht="15.75" customHeight="1" x14ac:dyDescent="0.25">
      <c r="T625" s="52"/>
    </row>
    <row r="626" spans="20:20" ht="15.75" customHeight="1" x14ac:dyDescent="0.25">
      <c r="T626" s="52"/>
    </row>
    <row r="627" spans="20:20" ht="15.75" customHeight="1" x14ac:dyDescent="0.25">
      <c r="T627" s="52"/>
    </row>
    <row r="628" spans="20:20" ht="15.75" customHeight="1" x14ac:dyDescent="0.25">
      <c r="T628" s="52"/>
    </row>
    <row r="629" spans="20:20" ht="15.75" customHeight="1" x14ac:dyDescent="0.25">
      <c r="T629" s="52"/>
    </row>
    <row r="630" spans="20:20" ht="15.75" customHeight="1" x14ac:dyDescent="0.25">
      <c r="T630" s="52"/>
    </row>
    <row r="631" spans="20:20" ht="15.75" customHeight="1" x14ac:dyDescent="0.25">
      <c r="T631" s="52"/>
    </row>
    <row r="632" spans="20:20" ht="15.75" customHeight="1" x14ac:dyDescent="0.25">
      <c r="T632" s="52"/>
    </row>
    <row r="633" spans="20:20" ht="15.75" customHeight="1" x14ac:dyDescent="0.25">
      <c r="T633" s="52"/>
    </row>
    <row r="634" spans="20:20" ht="15.75" customHeight="1" x14ac:dyDescent="0.25">
      <c r="T634" s="52"/>
    </row>
    <row r="635" spans="20:20" ht="15.75" customHeight="1" x14ac:dyDescent="0.25">
      <c r="T635" s="52"/>
    </row>
    <row r="636" spans="20:20" ht="15.75" customHeight="1" x14ac:dyDescent="0.25">
      <c r="T636" s="52"/>
    </row>
    <row r="637" spans="20:20" ht="15.75" customHeight="1" x14ac:dyDescent="0.25">
      <c r="T637" s="52"/>
    </row>
    <row r="638" spans="20:20" ht="15.75" customHeight="1" x14ac:dyDescent="0.25">
      <c r="T638" s="52"/>
    </row>
    <row r="639" spans="20:20" ht="15.75" customHeight="1" x14ac:dyDescent="0.25">
      <c r="T639" s="52"/>
    </row>
    <row r="640" spans="20:20" ht="15.75" customHeight="1" x14ac:dyDescent="0.25">
      <c r="T640" s="52"/>
    </row>
    <row r="641" spans="20:20" ht="15.75" customHeight="1" x14ac:dyDescent="0.25">
      <c r="T641" s="52"/>
    </row>
    <row r="642" spans="20:20" ht="15.75" customHeight="1" x14ac:dyDescent="0.25">
      <c r="T642" s="52"/>
    </row>
    <row r="643" spans="20:20" ht="15.75" customHeight="1" x14ac:dyDescent="0.25">
      <c r="T643" s="52"/>
    </row>
    <row r="644" spans="20:20" ht="15.75" customHeight="1" x14ac:dyDescent="0.25">
      <c r="T644" s="52"/>
    </row>
    <row r="645" spans="20:20" ht="15.75" customHeight="1" x14ac:dyDescent="0.25">
      <c r="T645" s="52"/>
    </row>
    <row r="646" spans="20:20" ht="15.75" customHeight="1" x14ac:dyDescent="0.25">
      <c r="T646" s="52"/>
    </row>
    <row r="647" spans="20:20" ht="15.75" customHeight="1" x14ac:dyDescent="0.25">
      <c r="T647" s="52"/>
    </row>
    <row r="648" spans="20:20" ht="15.75" customHeight="1" x14ac:dyDescent="0.25">
      <c r="T648" s="52"/>
    </row>
    <row r="649" spans="20:20" ht="15.75" customHeight="1" x14ac:dyDescent="0.25">
      <c r="T649" s="52"/>
    </row>
    <row r="650" spans="20:20" ht="15.75" customHeight="1" x14ac:dyDescent="0.25">
      <c r="T650" s="52"/>
    </row>
    <row r="651" spans="20:20" ht="15.75" customHeight="1" x14ac:dyDescent="0.25">
      <c r="T651" s="52"/>
    </row>
    <row r="652" spans="20:20" ht="15.75" customHeight="1" x14ac:dyDescent="0.25">
      <c r="T652" s="52"/>
    </row>
    <row r="653" spans="20:20" ht="15.75" customHeight="1" x14ac:dyDescent="0.25">
      <c r="T653" s="52"/>
    </row>
    <row r="654" spans="20:20" ht="15.75" customHeight="1" x14ac:dyDescent="0.25">
      <c r="T654" s="52"/>
    </row>
    <row r="655" spans="20:20" ht="15.75" customHeight="1" x14ac:dyDescent="0.25">
      <c r="T655" s="52"/>
    </row>
    <row r="656" spans="20:20" ht="15.75" customHeight="1" x14ac:dyDescent="0.25">
      <c r="T656" s="52"/>
    </row>
    <row r="657" spans="20:20" ht="15.75" customHeight="1" x14ac:dyDescent="0.25">
      <c r="T657" s="52"/>
    </row>
    <row r="658" spans="20:20" ht="15.75" customHeight="1" x14ac:dyDescent="0.25">
      <c r="T658" s="52"/>
    </row>
    <row r="659" spans="20:20" ht="15.75" customHeight="1" x14ac:dyDescent="0.25">
      <c r="T659" s="52"/>
    </row>
    <row r="660" spans="20:20" ht="15.75" customHeight="1" x14ac:dyDescent="0.25">
      <c r="T660" s="52"/>
    </row>
    <row r="661" spans="20:20" ht="15.75" customHeight="1" x14ac:dyDescent="0.25">
      <c r="T661" s="52"/>
    </row>
    <row r="662" spans="20:20" ht="15.75" customHeight="1" x14ac:dyDescent="0.25">
      <c r="T662" s="52"/>
    </row>
    <row r="663" spans="20:20" ht="15.75" customHeight="1" x14ac:dyDescent="0.25">
      <c r="T663" s="52"/>
    </row>
    <row r="664" spans="20:20" ht="15.75" customHeight="1" x14ac:dyDescent="0.25">
      <c r="T664" s="52"/>
    </row>
    <row r="665" spans="20:20" ht="15.75" customHeight="1" x14ac:dyDescent="0.25">
      <c r="T665" s="52"/>
    </row>
    <row r="666" spans="20:20" ht="15.75" customHeight="1" x14ac:dyDescent="0.25">
      <c r="T666" s="52"/>
    </row>
    <row r="667" spans="20:20" ht="15.75" customHeight="1" x14ac:dyDescent="0.25">
      <c r="T667" s="52"/>
    </row>
    <row r="668" spans="20:20" ht="15.75" customHeight="1" x14ac:dyDescent="0.25">
      <c r="T668" s="52"/>
    </row>
    <row r="669" spans="20:20" ht="15.75" customHeight="1" x14ac:dyDescent="0.25">
      <c r="T669" s="52"/>
    </row>
    <row r="670" spans="20:20" ht="15.75" customHeight="1" x14ac:dyDescent="0.25">
      <c r="T670" s="52"/>
    </row>
    <row r="671" spans="20:20" ht="15.75" customHeight="1" x14ac:dyDescent="0.25">
      <c r="T671" s="52"/>
    </row>
    <row r="672" spans="20:20" ht="15.75" customHeight="1" x14ac:dyDescent="0.25">
      <c r="T672" s="52"/>
    </row>
    <row r="673" spans="20:20" ht="15.75" customHeight="1" x14ac:dyDescent="0.25">
      <c r="T673" s="52"/>
    </row>
    <row r="674" spans="20:20" ht="15.75" customHeight="1" x14ac:dyDescent="0.25">
      <c r="T674" s="52"/>
    </row>
    <row r="675" spans="20:20" ht="15.75" customHeight="1" x14ac:dyDescent="0.25">
      <c r="T675" s="52"/>
    </row>
    <row r="676" spans="20:20" ht="15.75" customHeight="1" x14ac:dyDescent="0.25">
      <c r="T676" s="52"/>
    </row>
    <row r="677" spans="20:20" ht="15.75" customHeight="1" x14ac:dyDescent="0.25">
      <c r="T677" s="52"/>
    </row>
    <row r="678" spans="20:20" ht="15.75" customHeight="1" x14ac:dyDescent="0.25">
      <c r="T678" s="52"/>
    </row>
    <row r="679" spans="20:20" ht="15.75" customHeight="1" x14ac:dyDescent="0.25">
      <c r="T679" s="52"/>
    </row>
    <row r="680" spans="20:20" ht="15.75" customHeight="1" x14ac:dyDescent="0.25">
      <c r="T680" s="52"/>
    </row>
    <row r="681" spans="20:20" ht="15.75" customHeight="1" x14ac:dyDescent="0.25">
      <c r="T681" s="52"/>
    </row>
    <row r="682" spans="20:20" ht="15.75" customHeight="1" x14ac:dyDescent="0.25">
      <c r="T682" s="52"/>
    </row>
    <row r="683" spans="20:20" ht="15.75" customHeight="1" x14ac:dyDescent="0.25">
      <c r="T683" s="52"/>
    </row>
    <row r="684" spans="20:20" ht="15.75" customHeight="1" x14ac:dyDescent="0.25">
      <c r="T684" s="52"/>
    </row>
    <row r="685" spans="20:20" ht="15.75" customHeight="1" x14ac:dyDescent="0.25">
      <c r="T685" s="52"/>
    </row>
    <row r="686" spans="20:20" ht="15.75" customHeight="1" x14ac:dyDescent="0.25">
      <c r="T686" s="52"/>
    </row>
    <row r="687" spans="20:20" ht="15.75" customHeight="1" x14ac:dyDescent="0.25">
      <c r="T687" s="52"/>
    </row>
    <row r="688" spans="20:20" ht="15.75" customHeight="1" x14ac:dyDescent="0.25">
      <c r="T688" s="52"/>
    </row>
    <row r="689" spans="20:20" ht="15.75" customHeight="1" x14ac:dyDescent="0.25">
      <c r="T689" s="52"/>
    </row>
    <row r="690" spans="20:20" ht="15.75" customHeight="1" x14ac:dyDescent="0.25">
      <c r="T690" s="52"/>
    </row>
    <row r="691" spans="20:20" ht="15.75" customHeight="1" x14ac:dyDescent="0.25">
      <c r="T691" s="52"/>
    </row>
    <row r="692" spans="20:20" ht="15.75" customHeight="1" x14ac:dyDescent="0.25">
      <c r="T692" s="52"/>
    </row>
    <row r="693" spans="20:20" ht="15.75" customHeight="1" x14ac:dyDescent="0.25">
      <c r="T693" s="52"/>
    </row>
    <row r="694" spans="20:20" ht="15.75" customHeight="1" x14ac:dyDescent="0.25">
      <c r="T694" s="52"/>
    </row>
    <row r="695" spans="20:20" ht="15.75" customHeight="1" x14ac:dyDescent="0.25">
      <c r="T695" s="52"/>
    </row>
    <row r="696" spans="20:20" ht="15.75" customHeight="1" x14ac:dyDescent="0.25">
      <c r="T696" s="52"/>
    </row>
    <row r="697" spans="20:20" ht="15.75" customHeight="1" x14ac:dyDescent="0.25">
      <c r="T697" s="52"/>
    </row>
    <row r="698" spans="20:20" ht="15.75" customHeight="1" x14ac:dyDescent="0.25">
      <c r="T698" s="52"/>
    </row>
    <row r="699" spans="20:20" ht="15.75" customHeight="1" x14ac:dyDescent="0.25">
      <c r="T699" s="52"/>
    </row>
    <row r="700" spans="20:20" ht="15.75" customHeight="1" x14ac:dyDescent="0.25">
      <c r="T700" s="52"/>
    </row>
    <row r="701" spans="20:20" ht="15.75" customHeight="1" x14ac:dyDescent="0.25">
      <c r="T701" s="52"/>
    </row>
    <row r="702" spans="20:20" ht="15.75" customHeight="1" x14ac:dyDescent="0.25">
      <c r="T702" s="52"/>
    </row>
    <row r="703" spans="20:20" ht="15.75" customHeight="1" x14ac:dyDescent="0.25">
      <c r="T703" s="52"/>
    </row>
    <row r="704" spans="20:20" ht="15.75" customHeight="1" x14ac:dyDescent="0.25">
      <c r="T704" s="52"/>
    </row>
    <row r="705" spans="20:20" ht="15.75" customHeight="1" x14ac:dyDescent="0.25">
      <c r="T705" s="52"/>
    </row>
    <row r="706" spans="20:20" ht="15.75" customHeight="1" x14ac:dyDescent="0.25">
      <c r="T706" s="52"/>
    </row>
    <row r="707" spans="20:20" ht="15.75" customHeight="1" x14ac:dyDescent="0.25">
      <c r="T707" s="52"/>
    </row>
    <row r="708" spans="20:20" ht="15.75" customHeight="1" x14ac:dyDescent="0.25">
      <c r="T708" s="52"/>
    </row>
    <row r="709" spans="20:20" ht="15.75" customHeight="1" x14ac:dyDescent="0.25">
      <c r="T709" s="52"/>
    </row>
    <row r="710" spans="20:20" ht="15.75" customHeight="1" x14ac:dyDescent="0.25">
      <c r="T710" s="52"/>
    </row>
    <row r="711" spans="20:20" ht="15.75" customHeight="1" x14ac:dyDescent="0.25">
      <c r="T711" s="52"/>
    </row>
    <row r="712" spans="20:20" ht="15.75" customHeight="1" x14ac:dyDescent="0.25">
      <c r="T712" s="52"/>
    </row>
    <row r="713" spans="20:20" ht="15.75" customHeight="1" x14ac:dyDescent="0.25">
      <c r="T713" s="52"/>
    </row>
    <row r="714" spans="20:20" ht="15.75" customHeight="1" x14ac:dyDescent="0.25">
      <c r="T714" s="52"/>
    </row>
    <row r="715" spans="20:20" ht="15.75" customHeight="1" x14ac:dyDescent="0.25">
      <c r="T715" s="52"/>
    </row>
    <row r="716" spans="20:20" ht="15.75" customHeight="1" x14ac:dyDescent="0.25">
      <c r="T716" s="52"/>
    </row>
    <row r="717" spans="20:20" ht="15.75" customHeight="1" x14ac:dyDescent="0.25">
      <c r="T717" s="52"/>
    </row>
    <row r="718" spans="20:20" ht="15.75" customHeight="1" x14ac:dyDescent="0.25">
      <c r="T718" s="52"/>
    </row>
    <row r="719" spans="20:20" ht="15.75" customHeight="1" x14ac:dyDescent="0.25">
      <c r="T719" s="52"/>
    </row>
    <row r="720" spans="20:20" ht="15.75" customHeight="1" x14ac:dyDescent="0.25">
      <c r="T720" s="52"/>
    </row>
    <row r="721" spans="20:20" ht="15.75" customHeight="1" x14ac:dyDescent="0.25">
      <c r="T721" s="52"/>
    </row>
    <row r="722" spans="20:20" ht="15.75" customHeight="1" x14ac:dyDescent="0.25">
      <c r="T722" s="52"/>
    </row>
    <row r="723" spans="20:20" ht="15.75" customHeight="1" x14ac:dyDescent="0.25">
      <c r="T723" s="52"/>
    </row>
    <row r="724" spans="20:20" ht="15.75" customHeight="1" x14ac:dyDescent="0.25">
      <c r="T724" s="52"/>
    </row>
    <row r="725" spans="20:20" ht="15.75" customHeight="1" x14ac:dyDescent="0.25">
      <c r="T725" s="52"/>
    </row>
    <row r="726" spans="20:20" ht="15.75" customHeight="1" x14ac:dyDescent="0.25">
      <c r="T726" s="52"/>
    </row>
    <row r="727" spans="20:20" ht="15.75" customHeight="1" x14ac:dyDescent="0.25">
      <c r="T727" s="52"/>
    </row>
    <row r="728" spans="20:20" ht="15.75" customHeight="1" x14ac:dyDescent="0.25">
      <c r="T728" s="52"/>
    </row>
    <row r="729" spans="20:20" ht="15.75" customHeight="1" x14ac:dyDescent="0.25">
      <c r="T729" s="52"/>
    </row>
    <row r="730" spans="20:20" ht="15.75" customHeight="1" x14ac:dyDescent="0.25">
      <c r="T730" s="52"/>
    </row>
    <row r="731" spans="20:20" ht="15.75" customHeight="1" x14ac:dyDescent="0.25">
      <c r="T731" s="52"/>
    </row>
    <row r="732" spans="20:20" ht="15.75" customHeight="1" x14ac:dyDescent="0.25">
      <c r="T732" s="52"/>
    </row>
    <row r="733" spans="20:20" ht="15.75" customHeight="1" x14ac:dyDescent="0.25">
      <c r="T733" s="52"/>
    </row>
    <row r="734" spans="20:20" ht="15.75" customHeight="1" x14ac:dyDescent="0.25">
      <c r="T734" s="52"/>
    </row>
    <row r="735" spans="20:20" ht="15.75" customHeight="1" x14ac:dyDescent="0.25">
      <c r="T735" s="52"/>
    </row>
    <row r="736" spans="20:20" ht="15.75" customHeight="1" x14ac:dyDescent="0.25">
      <c r="T736" s="52"/>
    </row>
    <row r="737" spans="20:20" ht="15.75" customHeight="1" x14ac:dyDescent="0.25">
      <c r="T737" s="52"/>
    </row>
    <row r="738" spans="20:20" ht="15.75" customHeight="1" x14ac:dyDescent="0.25">
      <c r="T738" s="52"/>
    </row>
    <row r="739" spans="20:20" ht="15.75" customHeight="1" x14ac:dyDescent="0.25">
      <c r="T739" s="52"/>
    </row>
    <row r="740" spans="20:20" ht="15.75" customHeight="1" x14ac:dyDescent="0.25">
      <c r="T740" s="52"/>
    </row>
    <row r="741" spans="20:20" ht="15.75" customHeight="1" x14ac:dyDescent="0.25">
      <c r="T741" s="52"/>
    </row>
    <row r="742" spans="20:20" ht="15.75" customHeight="1" x14ac:dyDescent="0.25">
      <c r="T742" s="52"/>
    </row>
    <row r="743" spans="20:20" ht="15.75" customHeight="1" x14ac:dyDescent="0.25">
      <c r="T743" s="52"/>
    </row>
    <row r="744" spans="20:20" ht="15.75" customHeight="1" x14ac:dyDescent="0.25">
      <c r="T744" s="52"/>
    </row>
    <row r="745" spans="20:20" ht="15.75" customHeight="1" x14ac:dyDescent="0.25">
      <c r="T745" s="52"/>
    </row>
    <row r="746" spans="20:20" ht="15.75" customHeight="1" x14ac:dyDescent="0.25">
      <c r="T746" s="52"/>
    </row>
    <row r="747" spans="20:20" ht="15.75" customHeight="1" x14ac:dyDescent="0.25">
      <c r="T747" s="52"/>
    </row>
    <row r="748" spans="20:20" ht="15.75" customHeight="1" x14ac:dyDescent="0.25">
      <c r="T748" s="52"/>
    </row>
    <row r="749" spans="20:20" ht="15.75" customHeight="1" x14ac:dyDescent="0.25">
      <c r="T749" s="52"/>
    </row>
    <row r="750" spans="20:20" ht="15.75" customHeight="1" x14ac:dyDescent="0.25">
      <c r="T750" s="52"/>
    </row>
    <row r="751" spans="20:20" ht="15.75" customHeight="1" x14ac:dyDescent="0.25">
      <c r="T751" s="52"/>
    </row>
    <row r="752" spans="20:20" ht="15.75" customHeight="1" x14ac:dyDescent="0.25">
      <c r="T752" s="52"/>
    </row>
    <row r="753" spans="20:20" ht="15.75" customHeight="1" x14ac:dyDescent="0.25">
      <c r="T753" s="52"/>
    </row>
    <row r="754" spans="20:20" ht="15.75" customHeight="1" x14ac:dyDescent="0.25">
      <c r="T754" s="52"/>
    </row>
    <row r="755" spans="20:20" ht="15.75" customHeight="1" x14ac:dyDescent="0.25">
      <c r="T755" s="52"/>
    </row>
    <row r="756" spans="20:20" ht="15.75" customHeight="1" x14ac:dyDescent="0.25">
      <c r="T756" s="52"/>
    </row>
    <row r="757" spans="20:20" ht="15.75" customHeight="1" x14ac:dyDescent="0.25">
      <c r="T757" s="52"/>
    </row>
    <row r="758" spans="20:20" ht="15.75" customHeight="1" x14ac:dyDescent="0.25">
      <c r="T758" s="52"/>
    </row>
    <row r="759" spans="20:20" ht="15.75" customHeight="1" x14ac:dyDescent="0.25">
      <c r="T759" s="52"/>
    </row>
    <row r="760" spans="20:20" ht="15.75" customHeight="1" x14ac:dyDescent="0.25">
      <c r="T760" s="52"/>
    </row>
    <row r="761" spans="20:20" ht="15.75" customHeight="1" x14ac:dyDescent="0.25">
      <c r="T761" s="52"/>
    </row>
    <row r="762" spans="20:20" ht="15.75" customHeight="1" x14ac:dyDescent="0.25">
      <c r="T762" s="52"/>
    </row>
    <row r="763" spans="20:20" ht="15.75" customHeight="1" x14ac:dyDescent="0.25">
      <c r="T763" s="52"/>
    </row>
    <row r="764" spans="20:20" ht="15.75" customHeight="1" x14ac:dyDescent="0.25">
      <c r="T764" s="52"/>
    </row>
    <row r="765" spans="20:20" ht="15.75" customHeight="1" x14ac:dyDescent="0.25">
      <c r="T765" s="52"/>
    </row>
    <row r="766" spans="20:20" ht="15.75" customHeight="1" x14ac:dyDescent="0.25">
      <c r="T766" s="52"/>
    </row>
    <row r="767" spans="20:20" ht="15.75" customHeight="1" x14ac:dyDescent="0.25">
      <c r="T767" s="52"/>
    </row>
    <row r="768" spans="20:20" ht="15.75" customHeight="1" x14ac:dyDescent="0.25">
      <c r="T768" s="52"/>
    </row>
    <row r="769" spans="20:20" ht="15.75" customHeight="1" x14ac:dyDescent="0.25">
      <c r="T769" s="52"/>
    </row>
    <row r="770" spans="20:20" ht="15.75" customHeight="1" x14ac:dyDescent="0.25">
      <c r="T770" s="52"/>
    </row>
    <row r="771" spans="20:20" ht="15.75" customHeight="1" x14ac:dyDescent="0.25">
      <c r="T771" s="52"/>
    </row>
    <row r="772" spans="20:20" ht="15.75" customHeight="1" x14ac:dyDescent="0.25">
      <c r="T772" s="52"/>
    </row>
    <row r="773" spans="20:20" ht="15.75" customHeight="1" x14ac:dyDescent="0.25">
      <c r="T773" s="52"/>
    </row>
    <row r="774" spans="20:20" ht="15.75" customHeight="1" x14ac:dyDescent="0.25">
      <c r="T774" s="52"/>
    </row>
    <row r="775" spans="20:20" ht="15.75" customHeight="1" x14ac:dyDescent="0.25">
      <c r="T775" s="52"/>
    </row>
    <row r="776" spans="20:20" ht="15.75" customHeight="1" x14ac:dyDescent="0.25">
      <c r="T776" s="52"/>
    </row>
    <row r="777" spans="20:20" ht="15.75" customHeight="1" x14ac:dyDescent="0.25">
      <c r="T777" s="52"/>
    </row>
    <row r="778" spans="20:20" ht="15.75" customHeight="1" x14ac:dyDescent="0.25">
      <c r="T778" s="52"/>
    </row>
    <row r="779" spans="20:20" ht="15.75" customHeight="1" x14ac:dyDescent="0.25">
      <c r="T779" s="52"/>
    </row>
    <row r="780" spans="20:20" ht="15.75" customHeight="1" x14ac:dyDescent="0.25">
      <c r="T780" s="52"/>
    </row>
    <row r="781" spans="20:20" ht="15.75" customHeight="1" x14ac:dyDescent="0.25">
      <c r="T781" s="52"/>
    </row>
    <row r="782" spans="20:20" ht="15.75" customHeight="1" x14ac:dyDescent="0.25">
      <c r="T782" s="52"/>
    </row>
    <row r="783" spans="20:20" ht="15.75" customHeight="1" x14ac:dyDescent="0.25">
      <c r="T783" s="52"/>
    </row>
    <row r="784" spans="20:20" ht="15.75" customHeight="1" x14ac:dyDescent="0.25">
      <c r="T784" s="52"/>
    </row>
    <row r="785" spans="20:20" ht="15.75" customHeight="1" x14ac:dyDescent="0.25">
      <c r="T785" s="52"/>
    </row>
    <row r="786" spans="20:20" ht="15.75" customHeight="1" x14ac:dyDescent="0.25">
      <c r="T786" s="52"/>
    </row>
    <row r="787" spans="20:20" ht="15.75" customHeight="1" x14ac:dyDescent="0.25">
      <c r="T787" s="52"/>
    </row>
    <row r="788" spans="20:20" ht="15.75" customHeight="1" x14ac:dyDescent="0.25">
      <c r="T788" s="52"/>
    </row>
    <row r="789" spans="20:20" ht="15.75" customHeight="1" x14ac:dyDescent="0.25">
      <c r="T789" s="52"/>
    </row>
    <row r="790" spans="20:20" ht="15.75" customHeight="1" x14ac:dyDescent="0.25">
      <c r="T790" s="52"/>
    </row>
    <row r="791" spans="20:20" ht="15.75" customHeight="1" x14ac:dyDescent="0.25">
      <c r="T791" s="52"/>
    </row>
    <row r="792" spans="20:20" ht="15.75" customHeight="1" x14ac:dyDescent="0.25">
      <c r="T792" s="52"/>
    </row>
    <row r="793" spans="20:20" ht="15.75" customHeight="1" x14ac:dyDescent="0.25">
      <c r="T793" s="52"/>
    </row>
    <row r="794" spans="20:20" ht="15.75" customHeight="1" x14ac:dyDescent="0.25">
      <c r="T794" s="52"/>
    </row>
    <row r="795" spans="20:20" ht="15.75" customHeight="1" x14ac:dyDescent="0.25">
      <c r="T795" s="52"/>
    </row>
    <row r="796" spans="20:20" ht="15.75" customHeight="1" x14ac:dyDescent="0.25">
      <c r="T796" s="52"/>
    </row>
    <row r="797" spans="20:20" ht="15.75" customHeight="1" x14ac:dyDescent="0.25">
      <c r="T797" s="52"/>
    </row>
    <row r="798" spans="20:20" ht="15.75" customHeight="1" x14ac:dyDescent="0.25">
      <c r="T798" s="52"/>
    </row>
    <row r="799" spans="20:20" ht="15.75" customHeight="1" x14ac:dyDescent="0.25">
      <c r="T799" s="52"/>
    </row>
    <row r="800" spans="20:20" ht="15.75" customHeight="1" x14ac:dyDescent="0.25">
      <c r="T800" s="52"/>
    </row>
    <row r="801" spans="20:20" ht="15.75" customHeight="1" x14ac:dyDescent="0.25">
      <c r="T801" s="52"/>
    </row>
    <row r="802" spans="20:20" ht="15.75" customHeight="1" x14ac:dyDescent="0.25">
      <c r="T802" s="52"/>
    </row>
    <row r="803" spans="20:20" ht="15.75" customHeight="1" x14ac:dyDescent="0.25">
      <c r="T803" s="52"/>
    </row>
    <row r="804" spans="20:20" ht="15.75" customHeight="1" x14ac:dyDescent="0.25">
      <c r="T804" s="52"/>
    </row>
    <row r="805" spans="20:20" ht="15.75" customHeight="1" x14ac:dyDescent="0.25">
      <c r="T805" s="52"/>
    </row>
    <row r="806" spans="20:20" ht="15.75" customHeight="1" x14ac:dyDescent="0.25">
      <c r="T806" s="52"/>
    </row>
    <row r="807" spans="20:20" ht="15.75" customHeight="1" x14ac:dyDescent="0.25">
      <c r="T807" s="52"/>
    </row>
    <row r="808" spans="20:20" ht="15.75" customHeight="1" x14ac:dyDescent="0.25">
      <c r="T808" s="52"/>
    </row>
    <row r="809" spans="20:20" ht="15.75" customHeight="1" x14ac:dyDescent="0.25">
      <c r="T809" s="52"/>
    </row>
    <row r="810" spans="20:20" ht="15.75" customHeight="1" x14ac:dyDescent="0.25">
      <c r="T810" s="52"/>
    </row>
    <row r="811" spans="20:20" ht="15.75" customHeight="1" x14ac:dyDescent="0.25">
      <c r="T811" s="52"/>
    </row>
    <row r="812" spans="20:20" ht="15.75" customHeight="1" x14ac:dyDescent="0.25">
      <c r="T812" s="52"/>
    </row>
    <row r="813" spans="20:20" ht="15.75" customHeight="1" x14ac:dyDescent="0.25">
      <c r="T813" s="52"/>
    </row>
    <row r="814" spans="20:20" ht="15.75" customHeight="1" x14ac:dyDescent="0.25">
      <c r="T814" s="52"/>
    </row>
    <row r="815" spans="20:20" ht="15.75" customHeight="1" x14ac:dyDescent="0.25">
      <c r="T815" s="52"/>
    </row>
    <row r="816" spans="20:20" ht="15.75" customHeight="1" x14ac:dyDescent="0.25">
      <c r="T816" s="52"/>
    </row>
    <row r="817" spans="20:20" ht="15.75" customHeight="1" x14ac:dyDescent="0.25">
      <c r="T817" s="52"/>
    </row>
    <row r="818" spans="20:20" ht="15.75" customHeight="1" x14ac:dyDescent="0.25">
      <c r="T818" s="52"/>
    </row>
    <row r="819" spans="20:20" ht="15.75" customHeight="1" x14ac:dyDescent="0.25">
      <c r="T819" s="52"/>
    </row>
    <row r="820" spans="20:20" ht="15.75" customHeight="1" x14ac:dyDescent="0.25">
      <c r="T820" s="52"/>
    </row>
    <row r="821" spans="20:20" ht="15.75" customHeight="1" x14ac:dyDescent="0.25">
      <c r="T821" s="52"/>
    </row>
    <row r="822" spans="20:20" ht="15.75" customHeight="1" x14ac:dyDescent="0.25">
      <c r="T822" s="52"/>
    </row>
    <row r="823" spans="20:20" ht="15.75" customHeight="1" x14ac:dyDescent="0.25">
      <c r="T823" s="52"/>
    </row>
    <row r="824" spans="20:20" ht="15.75" customHeight="1" x14ac:dyDescent="0.25">
      <c r="T824" s="52"/>
    </row>
    <row r="825" spans="20:20" ht="15.75" customHeight="1" x14ac:dyDescent="0.25">
      <c r="T825" s="52"/>
    </row>
    <row r="826" spans="20:20" ht="15.75" customHeight="1" x14ac:dyDescent="0.25">
      <c r="T826" s="52"/>
    </row>
    <row r="827" spans="20:20" ht="15.75" customHeight="1" x14ac:dyDescent="0.25">
      <c r="T827" s="52"/>
    </row>
    <row r="828" spans="20:20" ht="15.75" customHeight="1" x14ac:dyDescent="0.25">
      <c r="T828" s="52"/>
    </row>
    <row r="829" spans="20:20" ht="15.75" customHeight="1" x14ac:dyDescent="0.25">
      <c r="T829" s="52"/>
    </row>
    <row r="830" spans="20:20" ht="15.75" customHeight="1" x14ac:dyDescent="0.25">
      <c r="T830" s="52"/>
    </row>
    <row r="831" spans="20:20" ht="15.75" customHeight="1" x14ac:dyDescent="0.25">
      <c r="T831" s="52"/>
    </row>
    <row r="832" spans="20:20" ht="15.75" customHeight="1" x14ac:dyDescent="0.25">
      <c r="T832" s="52"/>
    </row>
    <row r="833" spans="20:20" ht="15.75" customHeight="1" x14ac:dyDescent="0.25">
      <c r="T833" s="52"/>
    </row>
    <row r="834" spans="20:20" ht="15.75" customHeight="1" x14ac:dyDescent="0.25">
      <c r="T834" s="52"/>
    </row>
    <row r="835" spans="20:20" ht="15.75" customHeight="1" x14ac:dyDescent="0.25">
      <c r="T835" s="52"/>
    </row>
    <row r="836" spans="20:20" ht="15.75" customHeight="1" x14ac:dyDescent="0.25">
      <c r="T836" s="52"/>
    </row>
    <row r="837" spans="20:20" ht="15.75" customHeight="1" x14ac:dyDescent="0.25">
      <c r="T837" s="52"/>
    </row>
    <row r="838" spans="20:20" ht="15.75" customHeight="1" x14ac:dyDescent="0.25">
      <c r="T838" s="52"/>
    </row>
    <row r="839" spans="20:20" ht="15.75" customHeight="1" x14ac:dyDescent="0.25">
      <c r="T839" s="52"/>
    </row>
    <row r="840" spans="20:20" ht="15.75" customHeight="1" x14ac:dyDescent="0.25">
      <c r="T840" s="52"/>
    </row>
    <row r="841" spans="20:20" ht="15.75" customHeight="1" x14ac:dyDescent="0.25">
      <c r="T841" s="52"/>
    </row>
    <row r="842" spans="20:20" ht="15.75" customHeight="1" x14ac:dyDescent="0.25">
      <c r="T842" s="52"/>
    </row>
    <row r="843" spans="20:20" ht="15.75" customHeight="1" x14ac:dyDescent="0.25">
      <c r="T843" s="52"/>
    </row>
    <row r="844" spans="20:20" ht="15.75" customHeight="1" x14ac:dyDescent="0.25">
      <c r="T844" s="52"/>
    </row>
    <row r="845" spans="20:20" ht="15.75" customHeight="1" x14ac:dyDescent="0.25">
      <c r="T845" s="52"/>
    </row>
    <row r="846" spans="20:20" ht="15.75" customHeight="1" x14ac:dyDescent="0.25">
      <c r="T846" s="52"/>
    </row>
    <row r="847" spans="20:20" ht="15.75" customHeight="1" x14ac:dyDescent="0.25">
      <c r="T847" s="52"/>
    </row>
    <row r="848" spans="20:20" ht="15.75" customHeight="1" x14ac:dyDescent="0.25">
      <c r="T848" s="52"/>
    </row>
    <row r="849" spans="20:20" ht="15.75" customHeight="1" x14ac:dyDescent="0.25">
      <c r="T849" s="52"/>
    </row>
    <row r="850" spans="20:20" ht="15.75" customHeight="1" x14ac:dyDescent="0.25">
      <c r="T850" s="52"/>
    </row>
    <row r="851" spans="20:20" ht="15.75" customHeight="1" x14ac:dyDescent="0.25">
      <c r="T851" s="52"/>
    </row>
    <row r="852" spans="20:20" ht="15.75" customHeight="1" x14ac:dyDescent="0.25">
      <c r="T852" s="52"/>
    </row>
    <row r="853" spans="20:20" ht="15.75" customHeight="1" x14ac:dyDescent="0.25">
      <c r="T853" s="52"/>
    </row>
    <row r="854" spans="20:20" ht="15.75" customHeight="1" x14ac:dyDescent="0.25">
      <c r="T854" s="52"/>
    </row>
    <row r="855" spans="20:20" ht="15.75" customHeight="1" x14ac:dyDescent="0.25">
      <c r="T855" s="52"/>
    </row>
    <row r="856" spans="20:20" ht="15.75" customHeight="1" x14ac:dyDescent="0.25">
      <c r="T856" s="52"/>
    </row>
    <row r="857" spans="20:20" ht="15.75" customHeight="1" x14ac:dyDescent="0.25">
      <c r="T857" s="52"/>
    </row>
    <row r="858" spans="20:20" ht="15.75" customHeight="1" x14ac:dyDescent="0.25">
      <c r="T858" s="52"/>
    </row>
    <row r="859" spans="20:20" ht="15.75" customHeight="1" x14ac:dyDescent="0.25">
      <c r="T859" s="52"/>
    </row>
    <row r="860" spans="20:20" ht="15.75" customHeight="1" x14ac:dyDescent="0.25">
      <c r="T860" s="52"/>
    </row>
    <row r="861" spans="20:20" ht="15.75" customHeight="1" x14ac:dyDescent="0.25">
      <c r="T861" s="52"/>
    </row>
    <row r="862" spans="20:20" ht="15.75" customHeight="1" x14ac:dyDescent="0.25">
      <c r="T862" s="52"/>
    </row>
    <row r="863" spans="20:20" ht="15.75" customHeight="1" x14ac:dyDescent="0.25">
      <c r="T863" s="52"/>
    </row>
    <row r="864" spans="20:20" ht="15.75" customHeight="1" x14ac:dyDescent="0.25">
      <c r="T864" s="52"/>
    </row>
    <row r="865" spans="20:20" ht="15.75" customHeight="1" x14ac:dyDescent="0.25">
      <c r="T865" s="52"/>
    </row>
    <row r="866" spans="20:20" ht="15.75" customHeight="1" x14ac:dyDescent="0.25">
      <c r="T866" s="52"/>
    </row>
    <row r="867" spans="20:20" ht="15.75" customHeight="1" x14ac:dyDescent="0.25">
      <c r="T867" s="52"/>
    </row>
    <row r="868" spans="20:20" ht="15.75" customHeight="1" x14ac:dyDescent="0.25">
      <c r="T868" s="52"/>
    </row>
    <row r="869" spans="20:20" ht="15.75" customHeight="1" x14ac:dyDescent="0.25">
      <c r="T869" s="52"/>
    </row>
    <row r="870" spans="20:20" ht="15.75" customHeight="1" x14ac:dyDescent="0.25">
      <c r="T870" s="52"/>
    </row>
    <row r="871" spans="20:20" ht="15.75" customHeight="1" x14ac:dyDescent="0.25">
      <c r="T871" s="52"/>
    </row>
    <row r="872" spans="20:20" ht="15.75" customHeight="1" x14ac:dyDescent="0.25">
      <c r="T872" s="52"/>
    </row>
    <row r="873" spans="20:20" ht="15.75" customHeight="1" x14ac:dyDescent="0.25">
      <c r="T873" s="52"/>
    </row>
    <row r="874" spans="20:20" ht="15.75" customHeight="1" x14ac:dyDescent="0.25">
      <c r="T874" s="52"/>
    </row>
    <row r="875" spans="20:20" ht="15.75" customHeight="1" x14ac:dyDescent="0.25">
      <c r="T875" s="52"/>
    </row>
    <row r="876" spans="20:20" ht="15.75" customHeight="1" x14ac:dyDescent="0.25">
      <c r="T876" s="52"/>
    </row>
    <row r="877" spans="20:20" ht="15.75" customHeight="1" x14ac:dyDescent="0.25">
      <c r="T877" s="52"/>
    </row>
    <row r="878" spans="20:20" ht="15.75" customHeight="1" x14ac:dyDescent="0.25">
      <c r="T878" s="52"/>
    </row>
    <row r="879" spans="20:20" ht="15.75" customHeight="1" x14ac:dyDescent="0.25">
      <c r="T879" s="52"/>
    </row>
    <row r="880" spans="20:20" ht="15.75" customHeight="1" x14ac:dyDescent="0.25">
      <c r="T880" s="52"/>
    </row>
    <row r="881" spans="20:20" ht="15.75" customHeight="1" x14ac:dyDescent="0.25">
      <c r="T881" s="52"/>
    </row>
    <row r="882" spans="20:20" ht="15.75" customHeight="1" x14ac:dyDescent="0.25">
      <c r="T882" s="52"/>
    </row>
    <row r="883" spans="20:20" ht="15.75" customHeight="1" x14ac:dyDescent="0.25">
      <c r="T883" s="52"/>
    </row>
    <row r="884" spans="20:20" ht="15.75" customHeight="1" x14ac:dyDescent="0.25">
      <c r="T884" s="52"/>
    </row>
    <row r="885" spans="20:20" ht="15.75" customHeight="1" x14ac:dyDescent="0.25">
      <c r="T885" s="52"/>
    </row>
    <row r="886" spans="20:20" ht="15.75" customHeight="1" x14ac:dyDescent="0.25">
      <c r="T886" s="52"/>
    </row>
    <row r="887" spans="20:20" ht="15.75" customHeight="1" x14ac:dyDescent="0.25">
      <c r="T887" s="52"/>
    </row>
    <row r="888" spans="20:20" ht="15.75" customHeight="1" x14ac:dyDescent="0.25">
      <c r="T888" s="52"/>
    </row>
    <row r="889" spans="20:20" ht="15.75" customHeight="1" x14ac:dyDescent="0.25">
      <c r="T889" s="52"/>
    </row>
    <row r="890" spans="20:20" ht="15.75" customHeight="1" x14ac:dyDescent="0.25">
      <c r="T890" s="52"/>
    </row>
    <row r="891" spans="20:20" ht="15.75" customHeight="1" x14ac:dyDescent="0.25">
      <c r="T891" s="52"/>
    </row>
    <row r="892" spans="20:20" ht="15.75" customHeight="1" x14ac:dyDescent="0.25">
      <c r="T892" s="52"/>
    </row>
    <row r="893" spans="20:20" ht="15.75" customHeight="1" x14ac:dyDescent="0.25">
      <c r="T893" s="52"/>
    </row>
    <row r="894" spans="20:20" ht="15.75" customHeight="1" x14ac:dyDescent="0.25">
      <c r="T894" s="52"/>
    </row>
    <row r="895" spans="20:20" ht="15.75" customHeight="1" x14ac:dyDescent="0.25">
      <c r="T895" s="52"/>
    </row>
    <row r="896" spans="20:20" ht="15.75" customHeight="1" x14ac:dyDescent="0.25">
      <c r="T896" s="52"/>
    </row>
    <row r="897" spans="20:20" ht="15.75" customHeight="1" x14ac:dyDescent="0.25">
      <c r="T897" s="52"/>
    </row>
    <row r="898" spans="20:20" ht="15.75" customHeight="1" x14ac:dyDescent="0.25">
      <c r="T898" s="52"/>
    </row>
    <row r="899" spans="20:20" ht="15.75" customHeight="1" x14ac:dyDescent="0.25">
      <c r="T899" s="52"/>
    </row>
    <row r="900" spans="20:20" ht="15.75" customHeight="1" x14ac:dyDescent="0.25">
      <c r="T900" s="52"/>
    </row>
    <row r="901" spans="20:20" ht="15.75" customHeight="1" x14ac:dyDescent="0.25">
      <c r="T901" s="52"/>
    </row>
    <row r="902" spans="20:20" ht="15.75" customHeight="1" x14ac:dyDescent="0.25">
      <c r="T902" s="52"/>
    </row>
    <row r="903" spans="20:20" ht="15.75" customHeight="1" x14ac:dyDescent="0.25">
      <c r="T903" s="52"/>
    </row>
    <row r="904" spans="20:20" ht="15.75" customHeight="1" x14ac:dyDescent="0.25">
      <c r="T904" s="52"/>
    </row>
    <row r="905" spans="20:20" ht="15.75" customHeight="1" x14ac:dyDescent="0.25">
      <c r="T905" s="52"/>
    </row>
    <row r="906" spans="20:20" ht="15.75" customHeight="1" x14ac:dyDescent="0.25">
      <c r="T906" s="52"/>
    </row>
    <row r="907" spans="20:20" ht="15.75" customHeight="1" x14ac:dyDescent="0.25">
      <c r="T907" s="52"/>
    </row>
    <row r="908" spans="20:20" ht="15.75" customHeight="1" x14ac:dyDescent="0.25">
      <c r="T908" s="52"/>
    </row>
    <row r="909" spans="20:20" ht="15.75" customHeight="1" x14ac:dyDescent="0.25">
      <c r="T909" s="52"/>
    </row>
    <row r="910" spans="20:20" ht="15.75" customHeight="1" x14ac:dyDescent="0.25">
      <c r="T910" s="52"/>
    </row>
    <row r="911" spans="20:20" ht="15.75" customHeight="1" x14ac:dyDescent="0.25">
      <c r="T911" s="52"/>
    </row>
    <row r="912" spans="20:20" ht="15.75" customHeight="1" x14ac:dyDescent="0.25">
      <c r="T912" s="52"/>
    </row>
    <row r="913" spans="20:20" ht="15.75" customHeight="1" x14ac:dyDescent="0.25">
      <c r="T913" s="52"/>
    </row>
    <row r="914" spans="20:20" ht="15.75" customHeight="1" x14ac:dyDescent="0.25">
      <c r="T914" s="52"/>
    </row>
    <row r="915" spans="20:20" ht="15.75" customHeight="1" x14ac:dyDescent="0.25">
      <c r="T915" s="52"/>
    </row>
    <row r="916" spans="20:20" ht="15.75" customHeight="1" x14ac:dyDescent="0.25">
      <c r="T916" s="52"/>
    </row>
    <row r="917" spans="20:20" ht="15.75" customHeight="1" x14ac:dyDescent="0.25">
      <c r="T917" s="52"/>
    </row>
    <row r="918" spans="20:20" ht="15.75" customHeight="1" x14ac:dyDescent="0.25">
      <c r="T918" s="52"/>
    </row>
    <row r="919" spans="20:20" ht="15.75" customHeight="1" x14ac:dyDescent="0.25">
      <c r="T919" s="52"/>
    </row>
    <row r="920" spans="20:20" ht="15.75" customHeight="1" x14ac:dyDescent="0.25">
      <c r="T920" s="52"/>
    </row>
    <row r="921" spans="20:20" ht="15.75" customHeight="1" x14ac:dyDescent="0.25">
      <c r="T921" s="52"/>
    </row>
    <row r="922" spans="20:20" ht="15.75" customHeight="1" x14ac:dyDescent="0.25">
      <c r="T922" s="52"/>
    </row>
    <row r="923" spans="20:20" ht="15.75" customHeight="1" x14ac:dyDescent="0.25">
      <c r="T923" s="52"/>
    </row>
    <row r="924" spans="20:20" ht="15.75" customHeight="1" x14ac:dyDescent="0.25">
      <c r="T924" s="52"/>
    </row>
    <row r="925" spans="20:20" ht="15.75" customHeight="1" x14ac:dyDescent="0.25">
      <c r="T925" s="52"/>
    </row>
    <row r="926" spans="20:20" ht="15.75" customHeight="1" x14ac:dyDescent="0.25">
      <c r="T926" s="52"/>
    </row>
    <row r="927" spans="20:20" ht="15.75" customHeight="1" x14ac:dyDescent="0.25">
      <c r="T927" s="52"/>
    </row>
    <row r="928" spans="20:20" ht="15.75" customHeight="1" x14ac:dyDescent="0.25">
      <c r="T928" s="52"/>
    </row>
    <row r="929" spans="20:20" ht="15.75" customHeight="1" x14ac:dyDescent="0.25">
      <c r="T929" s="52"/>
    </row>
    <row r="930" spans="20:20" ht="15.75" customHeight="1" x14ac:dyDescent="0.25">
      <c r="T930" s="52"/>
    </row>
    <row r="931" spans="20:20" ht="15.75" customHeight="1" x14ac:dyDescent="0.25">
      <c r="T931" s="52"/>
    </row>
    <row r="932" spans="20:20" ht="15.75" customHeight="1" x14ac:dyDescent="0.25">
      <c r="T932" s="52"/>
    </row>
    <row r="933" spans="20:20" ht="15.75" customHeight="1" x14ac:dyDescent="0.25">
      <c r="T933" s="52"/>
    </row>
    <row r="934" spans="20:20" ht="15.75" customHeight="1" x14ac:dyDescent="0.25">
      <c r="T934" s="52"/>
    </row>
    <row r="935" spans="20:20" ht="15.75" customHeight="1" x14ac:dyDescent="0.25">
      <c r="T935" s="52"/>
    </row>
    <row r="936" spans="20:20" ht="15.75" customHeight="1" x14ac:dyDescent="0.25">
      <c r="T936" s="52"/>
    </row>
    <row r="937" spans="20:20" ht="15.75" customHeight="1" x14ac:dyDescent="0.25">
      <c r="T937" s="52"/>
    </row>
    <row r="938" spans="20:20" ht="15.75" customHeight="1" x14ac:dyDescent="0.25">
      <c r="T938" s="52"/>
    </row>
    <row r="939" spans="20:20" ht="15.75" customHeight="1" x14ac:dyDescent="0.25">
      <c r="T939" s="52"/>
    </row>
    <row r="940" spans="20:20" ht="15.75" customHeight="1" x14ac:dyDescent="0.25">
      <c r="T940" s="52"/>
    </row>
    <row r="941" spans="20:20" ht="15.75" customHeight="1" x14ac:dyDescent="0.25">
      <c r="T941" s="52"/>
    </row>
    <row r="942" spans="20:20" ht="15.75" customHeight="1" x14ac:dyDescent="0.25">
      <c r="T942" s="52"/>
    </row>
    <row r="943" spans="20:20" ht="15.75" customHeight="1" x14ac:dyDescent="0.25">
      <c r="T943" s="52"/>
    </row>
    <row r="944" spans="20:20" ht="15.75" customHeight="1" x14ac:dyDescent="0.25">
      <c r="T944" s="52"/>
    </row>
    <row r="945" spans="20:20" ht="15.75" customHeight="1" x14ac:dyDescent="0.25">
      <c r="T945" s="52"/>
    </row>
    <row r="946" spans="20:20" ht="15.75" customHeight="1" x14ac:dyDescent="0.25">
      <c r="T946" s="52"/>
    </row>
    <row r="947" spans="20:20" ht="15.75" customHeight="1" x14ac:dyDescent="0.25">
      <c r="T947" s="52"/>
    </row>
    <row r="948" spans="20:20" ht="15.75" customHeight="1" x14ac:dyDescent="0.25">
      <c r="T948" s="52"/>
    </row>
    <row r="949" spans="20:20" ht="15.75" customHeight="1" x14ac:dyDescent="0.25">
      <c r="T949" s="52"/>
    </row>
    <row r="950" spans="20:20" ht="15.75" customHeight="1" x14ac:dyDescent="0.25">
      <c r="T950" s="52"/>
    </row>
    <row r="951" spans="20:20" ht="15.75" customHeight="1" x14ac:dyDescent="0.25">
      <c r="T951" s="52"/>
    </row>
    <row r="952" spans="20:20" ht="15.75" customHeight="1" x14ac:dyDescent="0.25">
      <c r="T952" s="52"/>
    </row>
    <row r="953" spans="20:20" ht="15.75" customHeight="1" x14ac:dyDescent="0.25">
      <c r="T953" s="52"/>
    </row>
    <row r="954" spans="20:20" ht="15.75" customHeight="1" x14ac:dyDescent="0.25">
      <c r="T954" s="52"/>
    </row>
    <row r="955" spans="20:20" ht="15.75" customHeight="1" x14ac:dyDescent="0.25">
      <c r="T955" s="52"/>
    </row>
    <row r="956" spans="20:20" ht="15.75" customHeight="1" x14ac:dyDescent="0.25">
      <c r="T956" s="52"/>
    </row>
    <row r="957" spans="20:20" ht="15.75" customHeight="1" x14ac:dyDescent="0.25">
      <c r="T957" s="52"/>
    </row>
    <row r="958" spans="20:20" ht="15.75" customHeight="1" x14ac:dyDescent="0.25">
      <c r="T958" s="52"/>
    </row>
    <row r="959" spans="20:20" ht="15.75" customHeight="1" x14ac:dyDescent="0.25">
      <c r="T959" s="52"/>
    </row>
    <row r="960" spans="20:20" ht="15.75" customHeight="1" x14ac:dyDescent="0.25">
      <c r="T960" s="52"/>
    </row>
    <row r="961" spans="20:20" ht="15.75" customHeight="1" x14ac:dyDescent="0.25">
      <c r="T961" s="52"/>
    </row>
    <row r="962" spans="20:20" ht="15.75" customHeight="1" x14ac:dyDescent="0.25">
      <c r="T962" s="52"/>
    </row>
    <row r="963" spans="20:20" ht="15.75" customHeight="1" x14ac:dyDescent="0.25">
      <c r="T963" s="52"/>
    </row>
    <row r="964" spans="20:20" ht="15.75" customHeight="1" x14ac:dyDescent="0.25">
      <c r="T964" s="52"/>
    </row>
    <row r="965" spans="20:20" ht="15.75" customHeight="1" x14ac:dyDescent="0.25">
      <c r="T965" s="52"/>
    </row>
    <row r="966" spans="20:20" ht="15.75" customHeight="1" x14ac:dyDescent="0.25">
      <c r="T966" s="52"/>
    </row>
    <row r="967" spans="20:20" ht="15.75" customHeight="1" x14ac:dyDescent="0.25">
      <c r="T967" s="52"/>
    </row>
    <row r="968" spans="20:20" ht="15.75" customHeight="1" x14ac:dyDescent="0.25">
      <c r="T968" s="52"/>
    </row>
    <row r="969" spans="20:20" ht="15.75" customHeight="1" x14ac:dyDescent="0.25">
      <c r="T969" s="52"/>
    </row>
    <row r="970" spans="20:20" ht="15.75" customHeight="1" x14ac:dyDescent="0.25">
      <c r="T970" s="52"/>
    </row>
    <row r="971" spans="20:20" ht="15.75" customHeight="1" x14ac:dyDescent="0.25">
      <c r="T971" s="52"/>
    </row>
    <row r="972" spans="20:20" ht="15.75" customHeight="1" x14ac:dyDescent="0.25">
      <c r="T972" s="52"/>
    </row>
    <row r="973" spans="20:20" ht="15.75" customHeight="1" x14ac:dyDescent="0.25">
      <c r="T973" s="52"/>
    </row>
    <row r="974" spans="20:20" ht="15.75" customHeight="1" x14ac:dyDescent="0.25">
      <c r="T974" s="52"/>
    </row>
    <row r="975" spans="20:20" ht="15.75" customHeight="1" x14ac:dyDescent="0.25">
      <c r="T975" s="52"/>
    </row>
    <row r="976" spans="20:20" ht="15.75" customHeight="1" x14ac:dyDescent="0.25">
      <c r="T976" s="52"/>
    </row>
    <row r="977" spans="20:20" ht="15.75" customHeight="1" x14ac:dyDescent="0.25">
      <c r="T977" s="52"/>
    </row>
    <row r="978" spans="20:20" ht="15.75" customHeight="1" x14ac:dyDescent="0.25">
      <c r="T978" s="52"/>
    </row>
    <row r="979" spans="20:20" ht="15.75" customHeight="1" x14ac:dyDescent="0.25">
      <c r="T979" s="52"/>
    </row>
    <row r="980" spans="20:20" ht="15.75" customHeight="1" x14ac:dyDescent="0.25">
      <c r="T980" s="52"/>
    </row>
    <row r="981" spans="20:20" ht="15.75" customHeight="1" x14ac:dyDescent="0.25">
      <c r="T981" s="52"/>
    </row>
    <row r="982" spans="20:20" ht="15.75" customHeight="1" x14ac:dyDescent="0.25">
      <c r="T982" s="52"/>
    </row>
    <row r="983" spans="20:20" ht="15.75" customHeight="1" x14ac:dyDescent="0.25">
      <c r="T983" s="52"/>
    </row>
    <row r="984" spans="20:20" ht="15.75" customHeight="1" x14ac:dyDescent="0.25">
      <c r="T984" s="52"/>
    </row>
    <row r="985" spans="20:20" ht="15.75" customHeight="1" x14ac:dyDescent="0.25">
      <c r="T985" s="52"/>
    </row>
    <row r="986" spans="20:20" ht="15.75" customHeight="1" x14ac:dyDescent="0.25">
      <c r="T986" s="52"/>
    </row>
    <row r="987" spans="20:20" ht="15.75" customHeight="1" x14ac:dyDescent="0.25">
      <c r="T987" s="52"/>
    </row>
    <row r="988" spans="20:20" ht="15.75" customHeight="1" x14ac:dyDescent="0.25">
      <c r="T988" s="52"/>
    </row>
    <row r="989" spans="20:20" ht="15.75" customHeight="1" x14ac:dyDescent="0.25">
      <c r="T989" s="52"/>
    </row>
    <row r="990" spans="20:20" ht="15.75" customHeight="1" x14ac:dyDescent="0.25">
      <c r="T990" s="52"/>
    </row>
    <row r="991" spans="20:20" ht="15.75" customHeight="1" x14ac:dyDescent="0.25">
      <c r="T991" s="52"/>
    </row>
    <row r="992" spans="20:20" ht="15.75" customHeight="1" x14ac:dyDescent="0.25">
      <c r="T992" s="52"/>
    </row>
  </sheetData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FDE9-D2E0-4FA7-99EE-5F4653C068DA}">
  <dimension ref="B1:O9"/>
  <sheetViews>
    <sheetView workbookViewId="0">
      <selection activeCell="C1" sqref="C1:O1"/>
    </sheetView>
  </sheetViews>
  <sheetFormatPr defaultRowHeight="15" x14ac:dyDescent="0.2"/>
  <sheetData>
    <row r="1" spans="2:15" x14ac:dyDescent="0.2">
      <c r="B1" s="90" t="s">
        <v>358</v>
      </c>
      <c r="C1" s="91">
        <v>1</v>
      </c>
      <c r="D1" s="91">
        <v>2</v>
      </c>
      <c r="E1" s="91">
        <v>3</v>
      </c>
      <c r="F1" s="91">
        <v>4</v>
      </c>
      <c r="G1" s="91">
        <v>5</v>
      </c>
      <c r="H1" s="91">
        <v>6</v>
      </c>
      <c r="I1" s="91">
        <v>7</v>
      </c>
      <c r="J1" s="91">
        <v>8</v>
      </c>
      <c r="K1" s="91">
        <v>9</v>
      </c>
      <c r="L1" s="91">
        <v>10</v>
      </c>
      <c r="M1" s="91">
        <v>11</v>
      </c>
      <c r="N1" s="91">
        <v>12</v>
      </c>
      <c r="O1" s="91">
        <v>13</v>
      </c>
    </row>
    <row r="2" spans="2:15" x14ac:dyDescent="0.2">
      <c r="B2" s="93" t="s">
        <v>103</v>
      </c>
      <c r="C2" s="96">
        <v>1</v>
      </c>
      <c r="D2" s="96">
        <v>9</v>
      </c>
      <c r="E2" s="96">
        <v>17</v>
      </c>
      <c r="F2" s="96">
        <v>25</v>
      </c>
      <c r="G2" s="96">
        <v>33</v>
      </c>
      <c r="H2" s="96">
        <v>41</v>
      </c>
      <c r="I2" s="96">
        <v>49</v>
      </c>
      <c r="J2" s="96">
        <v>57</v>
      </c>
      <c r="K2" s="96">
        <v>65</v>
      </c>
      <c r="L2" s="96">
        <v>73</v>
      </c>
      <c r="M2" s="96">
        <v>81</v>
      </c>
      <c r="N2" s="92">
        <v>81</v>
      </c>
      <c r="O2" s="92">
        <v>89</v>
      </c>
    </row>
    <row r="3" spans="2:15" x14ac:dyDescent="0.2">
      <c r="B3" s="94" t="s">
        <v>104</v>
      </c>
      <c r="C3" s="96">
        <v>2</v>
      </c>
      <c r="D3" s="96">
        <v>10</v>
      </c>
      <c r="E3" s="96">
        <v>18</v>
      </c>
      <c r="F3" s="96">
        <v>26</v>
      </c>
      <c r="G3" s="96">
        <v>34</v>
      </c>
      <c r="H3" s="96">
        <v>42</v>
      </c>
      <c r="I3" s="96">
        <v>50</v>
      </c>
      <c r="J3" s="96">
        <v>58</v>
      </c>
      <c r="K3" s="96">
        <v>66</v>
      </c>
      <c r="L3" s="96">
        <v>74</v>
      </c>
      <c r="M3" s="96">
        <v>82</v>
      </c>
      <c r="N3" s="92">
        <v>82</v>
      </c>
      <c r="O3" s="92">
        <v>90</v>
      </c>
    </row>
    <row r="4" spans="2:15" x14ac:dyDescent="0.2">
      <c r="B4" s="94" t="s">
        <v>105</v>
      </c>
      <c r="C4" s="96">
        <v>3</v>
      </c>
      <c r="D4" s="96">
        <v>11</v>
      </c>
      <c r="E4" s="96">
        <v>19</v>
      </c>
      <c r="F4" s="96">
        <v>27</v>
      </c>
      <c r="G4" s="96">
        <v>35</v>
      </c>
      <c r="H4" s="96">
        <v>43</v>
      </c>
      <c r="I4" s="96">
        <v>51</v>
      </c>
      <c r="J4" s="96">
        <v>59</v>
      </c>
      <c r="K4" s="96">
        <v>67</v>
      </c>
      <c r="L4" s="96">
        <v>75</v>
      </c>
      <c r="M4" s="96">
        <v>83</v>
      </c>
      <c r="N4" s="92">
        <v>83</v>
      </c>
      <c r="O4" s="92">
        <v>91</v>
      </c>
    </row>
    <row r="5" spans="2:15" x14ac:dyDescent="0.2">
      <c r="B5" s="94" t="s">
        <v>106</v>
      </c>
      <c r="C5" s="96">
        <v>4</v>
      </c>
      <c r="D5" s="96">
        <v>12</v>
      </c>
      <c r="E5" s="96">
        <v>20</v>
      </c>
      <c r="F5" s="96">
        <v>28</v>
      </c>
      <c r="G5" s="96">
        <v>36</v>
      </c>
      <c r="H5" s="96">
        <v>44</v>
      </c>
      <c r="I5" s="96">
        <v>52</v>
      </c>
      <c r="J5" s="96">
        <v>60</v>
      </c>
      <c r="K5" s="96">
        <v>68</v>
      </c>
      <c r="L5" s="96">
        <v>76</v>
      </c>
      <c r="M5" s="96">
        <v>84</v>
      </c>
      <c r="N5" s="92">
        <v>84</v>
      </c>
      <c r="O5" s="92">
        <v>92</v>
      </c>
    </row>
    <row r="6" spans="2:15" x14ac:dyDescent="0.2">
      <c r="B6" s="94" t="s">
        <v>107</v>
      </c>
      <c r="C6" s="96">
        <v>5</v>
      </c>
      <c r="D6" s="96">
        <v>13</v>
      </c>
      <c r="E6" s="96">
        <v>21</v>
      </c>
      <c r="F6" s="96">
        <v>29</v>
      </c>
      <c r="G6" s="96">
        <v>37</v>
      </c>
      <c r="H6" s="96">
        <v>45</v>
      </c>
      <c r="I6" s="96">
        <v>53</v>
      </c>
      <c r="J6" s="96">
        <v>61</v>
      </c>
      <c r="K6" s="96">
        <v>69</v>
      </c>
      <c r="L6" s="96">
        <v>77</v>
      </c>
      <c r="M6" s="96">
        <v>85</v>
      </c>
      <c r="N6" s="92">
        <v>85</v>
      </c>
      <c r="O6" s="92">
        <v>93</v>
      </c>
    </row>
    <row r="7" spans="2:15" x14ac:dyDescent="0.2">
      <c r="B7" s="94" t="s">
        <v>109</v>
      </c>
      <c r="C7" s="96">
        <v>6</v>
      </c>
      <c r="D7" s="96">
        <v>14</v>
      </c>
      <c r="E7" s="96">
        <v>22</v>
      </c>
      <c r="F7" s="96">
        <v>30</v>
      </c>
      <c r="G7" s="96">
        <v>38</v>
      </c>
      <c r="H7" s="96">
        <v>46</v>
      </c>
      <c r="I7" s="96">
        <v>54</v>
      </c>
      <c r="J7" s="96">
        <v>62</v>
      </c>
      <c r="K7" s="96">
        <v>70</v>
      </c>
      <c r="L7" s="96">
        <v>78</v>
      </c>
      <c r="M7" s="96">
        <v>86</v>
      </c>
      <c r="N7" s="92">
        <v>86</v>
      </c>
      <c r="O7" s="92">
        <v>94</v>
      </c>
    </row>
    <row r="8" spans="2:15" x14ac:dyDescent="0.2">
      <c r="B8" s="94" t="s">
        <v>110</v>
      </c>
      <c r="C8" s="96">
        <v>7</v>
      </c>
      <c r="D8" s="96">
        <v>15</v>
      </c>
      <c r="E8" s="96">
        <v>23</v>
      </c>
      <c r="F8" s="96">
        <v>31</v>
      </c>
      <c r="G8" s="96">
        <v>39</v>
      </c>
      <c r="H8" s="96">
        <v>47</v>
      </c>
      <c r="I8" s="96">
        <v>55</v>
      </c>
      <c r="J8" s="96">
        <v>63</v>
      </c>
      <c r="K8" s="96">
        <v>71</v>
      </c>
      <c r="L8" s="96">
        <v>79</v>
      </c>
      <c r="M8" s="96">
        <v>87</v>
      </c>
      <c r="N8" s="92">
        <v>87</v>
      </c>
      <c r="O8" s="92">
        <v>95</v>
      </c>
    </row>
    <row r="9" spans="2:15" x14ac:dyDescent="0.2">
      <c r="B9" s="95" t="s">
        <v>111</v>
      </c>
      <c r="C9" s="96">
        <v>8</v>
      </c>
      <c r="D9" s="96">
        <v>16</v>
      </c>
      <c r="E9" s="96">
        <v>24</v>
      </c>
      <c r="F9" s="96">
        <v>32</v>
      </c>
      <c r="G9" s="96">
        <v>40</v>
      </c>
      <c r="H9" s="96">
        <v>48</v>
      </c>
      <c r="I9" s="96">
        <v>56</v>
      </c>
      <c r="J9" s="96">
        <v>64</v>
      </c>
      <c r="K9" s="96">
        <v>72</v>
      </c>
      <c r="L9" s="96">
        <v>80</v>
      </c>
      <c r="M9" s="96">
        <v>88</v>
      </c>
      <c r="N9" s="92">
        <v>88</v>
      </c>
      <c r="O9" s="92">
        <v>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8CE49A1292C450498E4600B684838BA2" ma:contentTypeVersion="17" ma:contentTypeDescription="สร้างเอกสารใหม่" ma:contentTypeScope="" ma:versionID="2367283f8a43c694fdc4cd535e033a75">
  <xsd:schema xmlns:xsd="http://www.w3.org/2001/XMLSchema" xmlns:xs="http://www.w3.org/2001/XMLSchema" xmlns:p="http://schemas.microsoft.com/office/2006/metadata/properties" xmlns:ns2="8314fe93-3a1a-4fb2-bd32-af07ca353472" xmlns:ns3="f9d58756-22cf-4450-94ad-1eb07dea15e6" targetNamespace="http://schemas.microsoft.com/office/2006/metadata/properties" ma:root="true" ma:fieldsID="29b2ea073572e731daf06b72764cd933" ns2:_="" ns3:_="">
    <xsd:import namespace="8314fe93-3a1a-4fb2-bd32-af07ca353472"/>
    <xsd:import namespace="f9d58756-22cf-4450-94ad-1eb07dea1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14fe93-3a1a-4fb2-bd32-af07ca3534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3" nillable="true" ma:taxonomy="true" ma:internalName="lcf76f155ced4ddcb4097134ff3c332f" ma:taxonomyFieldName="MediaServiceImageTags" ma:displayName="แท็กรูป" ma:readOnly="false" ma:fieldId="{5cf76f15-5ced-4ddc-b409-7134ff3c332f}" ma:taxonomyMulti="true" ma:sspId="f5bb4d80-07e5-4615-ab0a-903bd76b5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d58756-22cf-4450-94ad-1eb07dea15e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d90d0fe-ed6a-4314-9fc0-c1b65c4ee0e9}" ma:internalName="TaxCatchAll" ma:showField="CatchAllData" ma:web="f9d58756-22cf-4450-94ad-1eb07dea15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9d58756-22cf-4450-94ad-1eb07dea15e6" xsi:nil="true"/>
    <lcf76f155ced4ddcb4097134ff3c332f xmlns="8314fe93-3a1a-4fb2-bd32-af07ca35347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64101B6-E7FD-4108-A182-1714FD736A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0B499A-7DF0-404F-BA7E-78B255216C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14fe93-3a1a-4fb2-bd32-af07ca353472"/>
    <ds:schemaRef ds:uri="f9d58756-22cf-4450-94ad-1eb07dea1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D0709C-947C-42BA-A413-2A26F691A022}">
  <ds:schemaRefs>
    <ds:schemaRef ds:uri="http://schemas.microsoft.com/office/2006/metadata/properties"/>
    <ds:schemaRef ds:uri="http://schemas.microsoft.com/office/infopath/2007/PartnerControls"/>
    <ds:schemaRef ds:uri="f9d58756-22cf-4450-94ad-1eb07dea15e6"/>
    <ds:schemaRef ds:uri="8314fe93-3a1a-4fb2-bd32-af07ca3534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working sheet </vt:lpstr>
      <vt:lpstr>PCRTemplate</vt:lpstr>
      <vt:lpstr>realtime_data</vt:lpstr>
      <vt:lpstr>list</vt:lpstr>
      <vt:lpstr>96well</vt:lpstr>
      <vt:lpstr>'working sheet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Janjira Thaipadungpanit</dc:creator>
  <cp:keywords/>
  <dc:description/>
  <cp:lastModifiedBy>Preedanuch Thongchan</cp:lastModifiedBy>
  <cp:revision/>
  <dcterms:created xsi:type="dcterms:W3CDTF">2022-04-19T01:32:29Z</dcterms:created>
  <dcterms:modified xsi:type="dcterms:W3CDTF">2025-06-06T02:31:00Z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0x0101008CE49A1292C450498E4600B684838BA2</vt:lpwstr>
  </property>
  <property fmtid="{D5CDD505-2E9C-101B-9397-08002B2CF9AE}" pid="3" name="MediaServiceImageTags">
    <vt:lpwstr/>
  </property>
</Properties>
</file>