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F77136A3-5BD0-41DC-9931-61C852D497E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'!$A$1:$M$79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<sst xmlns="http://schemas.openxmlformats.org/spreadsheetml/2006/main" count="2444" uniqueCount="474">
  <si>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</si>
  <si>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</si>
  <si>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</si>
  <si>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</si>
  <si>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</si>
  <si>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</si>
  <si>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</si>
  <si>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</si>
  <si>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</si>
  <si>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</si>
  <si>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</si>
  <si>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</si>
  <si>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</si>
  <si>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</si>
  <si>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</si>
  <si>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</si>
  <si>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</si>
  <si>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</si>
  <si>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</si>
  <si>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</si>
  <si>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</si>
  <si>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</si>
  <si>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</si>
  <si>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</si>
  <si>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</si>
  <si>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</si>
  <si>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</si>
  <si>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</si>
  <si>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</si>
  <si>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</si>
  <si>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</si>
  <si>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</si>
  <si>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</si>
  <si>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</si>
  <si>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</si>
  <si>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</si>
  <si>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</si>
  <si>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</si>
  <si>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</si>
  <si>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</si>
  <si>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</si>
  <si>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</si>
  <si>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</si>
  <si>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</si>
  <si>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</si>
  <si>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</si>
  <si>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</si>
  <si>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</si>
  <si>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</si>
  <si>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</si>
  <si>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</si>
  <si>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</si>
  <si>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</si>
  <si>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</si>
  <si>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</si>
  <si>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</si>
  <si>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</si>
  <si>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</si>
  <si>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</si>
  <si>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</si>
  <si>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</si>
  <si>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</si>
  <si>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</si>
  <si>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</si>
  <si>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</si>
  <si>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</si>
  <si>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</si>
  <si>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</si>
  <si>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</si>
  <si>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</si>
  <si>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</si>
  <si>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</si>
  <si>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</si>
  <si>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</si>
  <si>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</si>
  <si>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</si>
  <si>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</si>
  <si>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</si>
  <si>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</si>
  <si>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</si>
  <si>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</si>
  <si>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</si>
  <si>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</si>
  <si>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</si>
  <si>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</si>
  <si>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</si>
  <si>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</si>
  <si>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</si>
  <si>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</si>
  <si>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</si>
  <si>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</si>
  <si>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</si>
  <si>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</si>
  <si>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</si>
  <si>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</si>
  <si>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</si>
  <si>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</si>
  <si>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</si>
  <si>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</si>
  <si>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</si>
  <si>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</si>
  <si>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</si>
  <si>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</si>
  <si>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</si>
  <si>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</si>
  <si>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</si>
  <si>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</si>
  <si>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</si>
  <si>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</si>
  <si>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</si>
  <si>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</si>
  <si>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</si>
  <si>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</si>
  <si>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</si>
  <si>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</si>
  <si>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</si>
  <si>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</si>
  <si>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</si>
  <si>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</si>
  <si>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</si>
  <si>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</si>
  <si>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</si>
  <si>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</si>
  <si>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</si>
  <si>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</si>
  <si>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</si>
  <si>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</si>
  <si>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</si>
  <si>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</si>
  <si>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</si>
  <si>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</si>
  <si>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</si>
  <si>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</si>
  <si>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</si>
  <si>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</si>
  <si>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</si>
  <si>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</si>
  <si>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</si>
  <si>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</si>
  <si>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</si>
  <si>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</si>
  <si>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</si>
  <si>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</si>
  <si>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</si>
  <si>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</si>
  <si>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</si>
  <si>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</si>
  <si>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</si>
  <si>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</si>
  <si>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</si>
  <si>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</si>
  <si>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</si>
  <si>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</si>
  <si>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</si>
  <si>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</si>
  <si>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</si>
  <si>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</si>
  <si>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</si>
  <si>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</si>
  <si>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</si>
  <si>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</si>
  <si>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</si>
  <si>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</si>
  <si>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</si>
  <si>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</si>
  <si>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</si>
  <si>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</si>
  <si>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</si>
  <si>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</si>
  <si>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</si>
  <si>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</si>
  <si>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</si>
  <si>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</si>
  <si>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</si>
  <si>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</si>
  <si>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</si>
  <si>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</si>
  <si>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</si>
  <si>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</si>
  <si>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</si>
  <si>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</si>
  <si>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</si>
  <si>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</si>
  <si>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</si>
  <si>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</si>
  <si>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</si>
  <si>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</si>
  <si>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</si>
  <si>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</si>
  <si>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</si>
  <si>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</si>
  <si>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</si>
  <si>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</si>
  <si>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</si>
  <si>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</si>
  <si>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</si>
  <si>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</si>
  <si>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</si>
  <si>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</si>
  <si>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</si>
  <si>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</si>
  <si>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</si>
  <si>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</si>
  <si>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</si>
  <si>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</si>
  <si>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</si>
  <si>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</si>
  <si>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</si>
  <si>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</si>
  <si>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</si>
  <si>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</si>
  <si>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</si>
  <si>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</si>
  <si>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</si>
  <si>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</si>
  <si>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</si>
  <si>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</si>
  <si>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</si>
  <si>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</si>
  <si>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</si>
  <si>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</si>
  <si>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</si>
  <si>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</si>
  <si>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</si>
  <si>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</si>
  <si>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</si>
  <si>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</si>
  <si>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</si>
  <si>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</si>
  <si>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</si>
  <si>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</si>
  <si>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</si>
  <si>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</si>
  <si>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</si>
  <si>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</si>
  <si>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</si>
  <si>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</si>
  <si>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</si>
  <si>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</si>
  <si>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</si>
  <si>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</si>
  <si>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</si>
  <si>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</si>
  <si>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</si>
  <si>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</si>
  <si>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</si>
  <si>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</si>
  <si>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</si>
  <si>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</si>
  <si>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</si>
  <si>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</si>
  <si>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</si>
  <si>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</si>
  <si>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</si>
  <si>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</si>
  <si>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</si>
  <si>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</si>
  <si>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</si>
  <si>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</si>
  <si>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</si>
  <si>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</si>
  <si>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</si>
  <si>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</si>
  <si>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</si>
  <si>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</si>
  <si>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</si>
  <si>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</si>
  <si>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</si>
  <si>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</si>
  <si>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</si>
  <si>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</si>
  <si>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</si>
  <si>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</si>
  <si>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</si>
  <si>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</si>
  <si>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</si>
  <si>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</si>
  <si>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</si>
  <si>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</si>
  <si>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</si>
  <si>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</si>
  <si>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</si>
  <si>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</si>
  <si>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</si>
  <si>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</si>
  <si>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</si>
  <si>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</si>
  <si>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</si>
  <si>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</si>
  <si>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</si>
  <si>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</si>
  <si>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</si>
  <si>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</si>
  <si>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</si>
  <si>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</si>
  <si>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</si>
  <si>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</si>
  <si>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</si>
  <si>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</si>
  <si>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</si>
  <si>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</si>
  <si>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</si>
  <si>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</si>
  <si>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</si>
  <si>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</si>
  <si>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</si>
  <si>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</si>
  <si>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</si>
  <si>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</si>
  <si>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</si>
  <si>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</si>
  <si>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</si>
  <si>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</si>
  <si>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</si>
  <si>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</si>
  <si>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</si>
  <si>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</si>
  <si>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</si>
  <si>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</si>
  <si>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</si>
  <si>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</si>
  <si>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</si>
  <si>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</si>
  <si>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</si>
  <si>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</si>
  <si>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</si>
  <si>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</si>
  <si>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</si>
  <si>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</si>
  <si>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</si>
  <si>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</si>
  <si>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</si>
  <si>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</si>
  <si>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</si>
  <si>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</si>
  <si>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</si>
  <si>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</si>
  <si>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</si>
  <si>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</si>
  <si>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</si>
  <si>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</si>
  <si>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</si>
  <si>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</si>
  <si>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</si>
  <si>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</si>
  <si>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</si>
  <si>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</si>
  <si>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</si>
  <si>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</si>
  <si>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</si>
  <si>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</si>
  <si>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</si>
  <si>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</si>
  <si>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</si>
  <si>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</si>
  <si>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</si>
  <si>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</si>
  <si>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</si>
  <si>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</si>
  <si>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PaR</t>
  </si>
  <si>
    <t>Blood_Virus_Plate.pltd</t>
  </si>
  <si>
    <t>NEG</t>
  </si>
  <si>
    <t>NEG Pass</t>
  </si>
  <si>
    <t>0/80</t>
  </si>
  <si>
    <t>DENV</t>
  </si>
  <si>
    <t>NA-SEA-039-04-25</t>
  </si>
  <si>
    <t>NA-SEA-039-05-33</t>
  </si>
  <si>
    <t>NA-SEA-039-06-41</t>
  </si>
  <si>
    <t>NA-SEA-039-07-49</t>
  </si>
  <si>
    <t>NA-SEA-039-08-57</t>
  </si>
  <si>
    <t>NA-SEA-039-09-65</t>
  </si>
  <si>
    <t>NA-SEA-039-10-73</t>
  </si>
  <si>
    <t>NA-SEA-039-11-81</t>
  </si>
  <si>
    <t>NA-SEA-039-12-89</t>
  </si>
  <si>
    <t>NA-SEA-040-01-01</t>
  </si>
  <si>
    <t>Je_3</t>
  </si>
  <si>
    <t>Den1_3</t>
  </si>
  <si>
    <t>NA-SEA-039-04-26</t>
  </si>
  <si>
    <t>NA-SEA-039-05-34</t>
  </si>
  <si>
    <t>NA-SEA-039-06-42</t>
  </si>
  <si>
    <t>NA-SEA-039-07-50</t>
  </si>
  <si>
    <t>NA-SEA-039-08-58</t>
  </si>
  <si>
    <t>NA-SEA-039-09-66</t>
  </si>
  <si>
    <t>NA-SEA-039-10-74</t>
  </si>
  <si>
    <t>NA-SEA-039-11-82</t>
  </si>
  <si>
    <t>NA-SEA-039-12-90</t>
  </si>
  <si>
    <t>NA-SEA-040-01-02</t>
  </si>
  <si>
    <t>Je_2</t>
  </si>
  <si>
    <t>Den1_2</t>
  </si>
  <si>
    <t>NA-SEA-039-04-27</t>
  </si>
  <si>
    <t>NA-SEA-039-05-35</t>
  </si>
  <si>
    <t>NA-SEA-039-06-43</t>
  </si>
  <si>
    <t>NA-SEA-039-07-51</t>
  </si>
  <si>
    <t>NA-SEA-039-08-59</t>
  </si>
  <si>
    <t>NA-SEA-039-09-67</t>
  </si>
  <si>
    <t>NA-SEA-039-10-75</t>
  </si>
  <si>
    <t>NA-SEA-039-11-83</t>
  </si>
  <si>
    <t>NA-SEA-039-12-91</t>
  </si>
  <si>
    <t>NA-SEA-040-01-03</t>
  </si>
  <si>
    <t>Je_1</t>
  </si>
  <si>
    <t>Den1_1</t>
  </si>
  <si>
    <t>NA-SEA-039-04-28</t>
  </si>
  <si>
    <t>NA-SEA-039-05-36</t>
  </si>
  <si>
    <t>NA-SEA-039-06-44</t>
  </si>
  <si>
    <t>NA-SEA-039-07-52</t>
  </si>
  <si>
    <t>NA-SEA-039-08-60</t>
  </si>
  <si>
    <t>NA-SEA-039-09-68</t>
  </si>
  <si>
    <t>NA-SEA-039-10-76</t>
  </si>
  <si>
    <t>NA-SEA-039-11-84</t>
  </si>
  <si>
    <t>NA-SEA-039-12-92</t>
  </si>
  <si>
    <t>NA-SEA-040-01-04</t>
  </si>
  <si>
    <t>Je_0</t>
  </si>
  <si>
    <t>Den1_0</t>
  </si>
  <si>
    <t>NA-SEA-039-04-29</t>
  </si>
  <si>
    <t>NA-SEA-039-05-37</t>
  </si>
  <si>
    <t>NA-SEA-039-06-45</t>
  </si>
  <si>
    <t>NA-SEA-039-07-53</t>
  </si>
  <si>
    <t>NA-SEA-039-08-61</t>
  </si>
  <si>
    <t>NA-SEA-039-09-69</t>
  </si>
  <si>
    <t>NA-SEA-039-10-77</t>
  </si>
  <si>
    <t>NA-SEA-039-11-85</t>
  </si>
  <si>
    <t>NA-SEA-039-12-93</t>
  </si>
  <si>
    <t>NA-SEA-040-01-05</t>
  </si>
  <si>
    <t>NA-SEA-039-04-30</t>
  </si>
  <si>
    <t>NA-SEA-039-05-38</t>
  </si>
  <si>
    <t>NA-SEA-039-06-46</t>
  </si>
  <si>
    <t>NA-SEA-039-07-54</t>
  </si>
  <si>
    <t>NA-SEA-039-08-62</t>
  </si>
  <si>
    <t>NA-SEA-039-09-70</t>
  </si>
  <si>
    <t>NA-SEA-039-10-78</t>
  </si>
  <si>
    <t>NA-SEA-039-11-86</t>
  </si>
  <si>
    <t>NA-SEA-039-12-94</t>
  </si>
  <si>
    <t>NA-SEA-040-01-06</t>
  </si>
  <si>
    <t>NA-SEA-039-04-31</t>
  </si>
  <si>
    <t>NA-SEA-039-05-39</t>
  </si>
  <si>
    <t>NA-SEA-039-06-47</t>
  </si>
  <si>
    <t>NA-SEA-039-07-55</t>
  </si>
  <si>
    <t>NA-SEA-039-08-63</t>
  </si>
  <si>
    <t>NA-SEA-039-09-71</t>
  </si>
  <si>
    <t>NA-SEA-039-10-79</t>
  </si>
  <si>
    <t>NA-SEA-039-11-87</t>
  </si>
  <si>
    <t>NA-SEA-039-12-95</t>
  </si>
  <si>
    <t>NA-SEA-040-01-07</t>
  </si>
  <si>
    <t>NA-SEA-039-04-32</t>
  </si>
  <si>
    <t>NA-SEA-039-05-40</t>
  </si>
  <si>
    <t>NA-SEA-039-06-48</t>
  </si>
  <si>
    <t>NA-SEA-039-07-56</t>
  </si>
  <si>
    <t>NA-SEA-039-08-64</t>
  </si>
  <si>
    <t>NA-SEA-039-09-72</t>
  </si>
  <si>
    <t>NA-SEA-039-10-80</t>
  </si>
  <si>
    <t>NA-SEA-039-11-88</t>
  </si>
  <si>
    <t>NA-SEA-039-12-96</t>
  </si>
  <si>
    <t>NA-SEA-040-01-08</t>
  </si>
  <si>
    <t>WBAssay02_SEACTN_20231107_Ba775</t>
  </si>
  <si>
    <t>Je1CDZ-Clinical sample-Chiang Rai-5</t>
  </si>
  <si>
    <t>380-100</t>
  </si>
  <si>
    <t>700-400</t>
  </si>
  <si>
    <t>1600-1000</t>
  </si>
  <si>
    <t>29.49-36.19</t>
  </si>
  <si>
    <t>27.44-36.94</t>
  </si>
  <si>
    <t>26.45-35.97</t>
  </si>
  <si>
    <t>2/80</t>
  </si>
  <si>
    <t>aBa775_WBVir02_63_5_20231107_161753_795BR20506_20241202_20250324.pcrd</t>
  </si>
  <si>
    <t>11/07/2023 09:18:51 UTC</t>
  </si>
  <si>
    <t>11/07/2023 10:54:30 UTC</t>
  </si>
  <si>
    <t>Je Pass</t>
  </si>
  <si>
    <t>De Pass</t>
  </si>
  <si>
    <t>Linear Signal</t>
  </si>
  <si>
    <t>Content</t>
  </si>
  <si>
    <t>Unkn</t>
  </si>
  <si>
    <t>Pos Ctrl</t>
  </si>
  <si>
    <t>Neg Ctrl</t>
  </si>
  <si>
    <t>Noise TEX at 450 RFU</t>
  </si>
  <si>
    <t>Noise Cy5.5 at 120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</si>
</sst>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9" tint="-0.499984740745262"/>
      <name val="Arial"/>
      <family val="2"/>
    </font>
    <font>
      <sz val="12"/>
      <color theme="5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 style="dashDotDot">
        <color theme="0" tint="-0.24994659260841701"/>
      </left>
      <right/>
      <top style="dashDotDot">
        <color theme="0" tint="-0.24994659260841701"/>
      </top>
      <bottom style="dashDotDot">
        <color theme="0" tint="-0.24994659260841701"/>
      </bottom>
      <diagonal/>
    </border>
    <border>
      <left/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/>
      <right/>
      <top style="dashDotDot">
        <color theme="0" tint="-0.24994659260841701"/>
      </top>
      <bottom style="dashDotDot">
        <color theme="0" tint="-0.24994659260841701"/>
      </bottom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80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59" fillId="0" borderId="18" xfId="0" applyFont="1" applyBorder="1"/>
    <xf numFmtId="0" fontId="60" fillId="0" borderId="12" xfId="4" applyFont="1" applyBorder="1" applyAlignment="1">
      <alignment horizontal="center"/>
    </xf>
    <xf numFmtId="0" fontId="61" fillId="0" borderId="12" xfId="4" applyFont="1" applyBorder="1" applyAlignment="1">
      <alignment horizontal="center"/>
    </xf>
    <xf numFmtId="0" fontId="28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42" fillId="0" borderId="21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59" fillId="0" borderId="21" xfId="0" applyFont="1" applyBorder="1" applyAlignment="1">
      <alignment vertical="center"/>
    </xf>
    <xf numFmtId="0" fontId="59" fillId="0" borderId="18" xfId="0" applyFont="1" applyBorder="1" applyAlignment="1">
      <alignment horizontal="center" vertical="center"/>
    </xf>
    <xf numFmtId="0" fontId="7" fillId="0" borderId="7" xfId="4" applyFont="1" applyBorder="1" applyAlignment="1">
      <alignment horizontal="left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101"/>
  <sheetViews>
    <sheetView view="pageBreakPreview" topLeftCell="A38" zoomScale="60" zoomScaleNormal="60" zoomScalePageLayoutView="30" workbookViewId="0">
      <selection activeCell="F66" sqref="F66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9.4414062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453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359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45237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454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79" t="s">
        <v>14</v>
      </c>
      <c r="D11" s="179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8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99" t="s">
        <v>19</v>
      </c>
      <c r="D13" s="100" t="s">
        <v>20</v>
      </c>
      <c r="E13" s="101" t="s">
        <v>21</v>
      </c>
      <c r="F13" s="102"/>
      <c r="G13" s="103">
        <v>1</v>
      </c>
      <c r="H13" s="98">
        <v>45694</v>
      </c>
      <c r="I13" s="104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2">
        <v>45678</v>
      </c>
      <c r="E15" s="131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8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5" t="s">
        <v>26</v>
      </c>
      <c r="C18" s="106"/>
      <c r="D18" s="106"/>
      <c r="E18" s="107">
        <v>88</v>
      </c>
      <c r="F18" s="108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6" t="s">
        <v>28</v>
      </c>
      <c r="C19" s="106"/>
      <c r="D19" s="106"/>
      <c r="E19" s="107">
        <v>4</v>
      </c>
      <c r="F19" s="108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6" t="s">
        <v>30</v>
      </c>
      <c r="C20" s="106"/>
      <c r="D20" s="106"/>
      <c r="E20" s="107">
        <v>1</v>
      </c>
      <c r="F20" s="108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6" t="s">
        <v>32</v>
      </c>
      <c r="C21" s="106"/>
      <c r="D21" s="106"/>
      <c r="E21" s="109">
        <f>(E18+E19+E20)</f>
        <v>93</v>
      </c>
      <c r="F21" s="108"/>
      <c r="G21" s="4"/>
      <c r="H21" s="137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6" t="s">
        <v>34</v>
      </c>
      <c r="C22" s="110"/>
      <c r="D22" s="110"/>
      <c r="E22" s="109">
        <f>ROUND(E21*1.07,0)</f>
        <v>100</v>
      </c>
      <c r="F22" s="111"/>
      <c r="G22" s="4"/>
      <c r="H22" s="137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2" t="s">
        <v>36</v>
      </c>
      <c r="C23" s="112"/>
      <c r="D23" s="112"/>
      <c r="E23" s="112"/>
      <c r="F23" s="111"/>
      <c r="G23" s="4"/>
      <c r="H23" s="137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3" t="s">
        <v>38</v>
      </c>
      <c r="C24" s="108"/>
      <c r="D24" s="114" t="s">
        <v>39</v>
      </c>
      <c r="E24" s="114" t="str">
        <f>$E$22 &amp;"X"</f>
        <v>100X</v>
      </c>
      <c r="F24" s="112"/>
      <c r="G24" s="4"/>
      <c r="H24" s="137" t="s">
        <v>40</v>
      </c>
      <c r="J24" s="10"/>
      <c r="K24" s="10"/>
      <c r="L24" s="7"/>
      <c r="M24" s="4"/>
    </row>
    <row r="25" spans="1:13" ht="26.25" x14ac:dyDescent="0.4">
      <c r="A25" s="4"/>
      <c r="B25" s="115" t="s">
        <v>41</v>
      </c>
      <c r="C25" s="115"/>
      <c r="D25" s="116">
        <v>5</v>
      </c>
      <c r="E25" s="117">
        <f>D25*$E$22</f>
        <v>500</v>
      </c>
      <c r="F25" s="112"/>
      <c r="G25" s="4"/>
      <c r="H25" s="137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0" t="s">
        <v>43</v>
      </c>
      <c r="C26" s="110"/>
      <c r="D26" s="118">
        <v>10</v>
      </c>
      <c r="E26" s="119">
        <f>D26*$E$22</f>
        <v>1000</v>
      </c>
      <c r="F26" s="108"/>
      <c r="G26" s="4"/>
      <c r="L26" s="4"/>
      <c r="M26" s="4"/>
    </row>
    <row r="27" spans="1:13" ht="27" thickBot="1" x14ac:dyDescent="0.45">
      <c r="A27" s="4"/>
      <c r="B27" s="112" t="s">
        <v>44</v>
      </c>
      <c r="C27" s="112"/>
      <c r="D27" s="120">
        <v>5</v>
      </c>
      <c r="E27" s="119"/>
      <c r="F27" s="112"/>
      <c r="G27" s="4"/>
      <c r="H27" s="151" t="s">
        <v>45</v>
      </c>
      <c r="I27" s="152"/>
      <c r="J27" s="152"/>
      <c r="K27" s="152"/>
      <c r="L27" s="153"/>
      <c r="M27" s="153"/>
    </row>
    <row r="28" spans="1:13" ht="43.5" thickTop="1" thickBot="1" x14ac:dyDescent="0.45">
      <c r="A28" s="4"/>
      <c r="B28" s="121" t="s">
        <v>46</v>
      </c>
      <c r="C28" s="121"/>
      <c r="D28" s="122">
        <f>SUM(D25:D27)</f>
        <v>20</v>
      </c>
      <c r="E28" s="123">
        <f>SUM(E24:E27)</f>
        <v>1500</v>
      </c>
      <c r="F28" s="112" t="str">
        <f>"--&gt; aliquoting to"</f>
        <v>--&gt; aliquoting to</v>
      </c>
      <c r="G28" s="4"/>
      <c r="H28" s="154" t="s">
        <v>47</v>
      </c>
      <c r="I28" s="154" t="s">
        <v>48</v>
      </c>
      <c r="J28" s="154" t="s">
        <v>49</v>
      </c>
      <c r="K28" s="154" t="s">
        <v>50</v>
      </c>
      <c r="L28" s="155" t="s">
        <v>51</v>
      </c>
      <c r="M28" s="154" t="s">
        <v>52</v>
      </c>
    </row>
    <row r="29" spans="1:13" ht="27" thickTop="1" x14ac:dyDescent="0.4">
      <c r="A29" s="4"/>
      <c r="B29" s="124"/>
      <c r="C29" s="125"/>
      <c r="D29" s="125"/>
      <c r="E29" s="125"/>
      <c r="F29" s="112">
        <f>E28/$E$22</f>
        <v>15</v>
      </c>
      <c r="G29" s="4" t="s">
        <v>53</v>
      </c>
      <c r="H29" s="156">
        <v>16.5</v>
      </c>
      <c r="I29" s="156">
        <v>12</v>
      </c>
      <c r="J29" s="156">
        <v>5</v>
      </c>
      <c r="K29" s="157">
        <f>H29*I29*J29</f>
        <v>990</v>
      </c>
      <c r="L29" s="156">
        <f>H29*I29</f>
        <v>198</v>
      </c>
      <c r="M29" s="156" t="s">
        <v>54</v>
      </c>
    </row>
    <row r="30" spans="1:13" ht="26.25" x14ac:dyDescent="0.4">
      <c r="A30" s="4"/>
      <c r="B30" s="124"/>
      <c r="C30" s="125"/>
      <c r="D30" s="125"/>
      <c r="E30" s="125"/>
      <c r="F30" s="112"/>
      <c r="G30" s="4"/>
      <c r="H30" s="157">
        <v>16.5</v>
      </c>
      <c r="I30" s="157">
        <v>11</v>
      </c>
      <c r="J30" s="157">
        <v>3</v>
      </c>
      <c r="K30" s="157">
        <f>H30*I30*J30</f>
        <v>544.5</v>
      </c>
      <c r="L30" s="156">
        <f>ROUNDDOWN(H30*I30,0)</f>
        <v>181</v>
      </c>
      <c r="M30" s="156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7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7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7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29"/>
      <c r="I37" s="129"/>
      <c r="J37" s="129"/>
      <c r="K37" s="129"/>
      <c r="L37" s="130"/>
      <c r="M37" s="129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6"/>
      <c r="I38" s="126"/>
      <c r="J38" s="126"/>
      <c r="K38" s="127"/>
      <c r="L38" s="128"/>
      <c r="M38" s="128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48" t="s">
        <v>78</v>
      </c>
      <c r="D40" s="148" t="s">
        <v>79</v>
      </c>
      <c r="E40" s="148" t="s">
        <v>80</v>
      </c>
      <c r="F40" s="149" t="s">
        <v>81</v>
      </c>
      <c r="G40" s="150" t="s">
        <v>82</v>
      </c>
      <c r="H40" s="149" t="s">
        <v>83</v>
      </c>
      <c r="I40" s="150" t="s">
        <v>84</v>
      </c>
      <c r="J40" s="150" t="s">
        <v>85</v>
      </c>
      <c r="K40" s="150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5" t="s">
        <v>455</v>
      </c>
      <c r="H41" s="135" t="s">
        <v>458</v>
      </c>
      <c r="I41" s="135" t="s">
        <v>90</v>
      </c>
      <c r="J41" s="135" t="s">
        <v>91</v>
      </c>
      <c r="K41" s="134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6" t="s">
        <v>456</v>
      </c>
      <c r="H42" s="136" t="s">
        <v>459</v>
      </c>
      <c r="I42" s="136" t="s">
        <v>96</v>
      </c>
      <c r="J42" s="134" t="s">
        <v>92</v>
      </c>
      <c r="K42" s="139" t="s">
        <v>363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5" t="s">
        <v>457</v>
      </c>
      <c r="H43" s="135" t="s">
        <v>460</v>
      </c>
      <c r="I43" s="138" t="s">
        <v>96</v>
      </c>
      <c r="J43" s="134" t="s">
        <v>92</v>
      </c>
      <c r="K43" s="140" t="s">
        <v>461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6" t="s">
        <v>92</v>
      </c>
      <c r="H44" s="136" t="s">
        <v>92</v>
      </c>
      <c r="I44" s="136" t="s">
        <v>90</v>
      </c>
      <c r="J44" s="134" t="s">
        <v>92</v>
      </c>
      <c r="K44" s="139" t="s">
        <v>363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365</v>
      </c>
      <c r="C49" s="166" t="s">
        <v>366</v>
      </c>
      <c r="D49" s="77" t="s">
        <v>367</v>
      </c>
      <c r="E49" s="77" t="s">
        <v>368</v>
      </c>
      <c r="F49" s="77" t="s">
        <v>369</v>
      </c>
      <c r="G49" s="77" t="s">
        <v>370</v>
      </c>
      <c r="H49" s="77" t="s">
        <v>371</v>
      </c>
      <c r="I49" s="77" t="s">
        <v>372</v>
      </c>
      <c r="J49" s="77" t="s">
        <v>373</v>
      </c>
      <c r="K49" s="77" t="s">
        <v>374</v>
      </c>
      <c r="L49" s="97" t="s">
        <v>375</v>
      </c>
      <c r="M49" s="97" t="s">
        <v>376</v>
      </c>
      <c r="N49" s="7"/>
      <c r="S49" s="4"/>
    </row>
    <row r="50" spans="1:19" ht="21" x14ac:dyDescent="0.35">
      <c r="A50" s="86" t="s">
        <v>104</v>
      </c>
      <c r="B50" s="77" t="s">
        <v>377</v>
      </c>
      <c r="C50" s="77" t="s">
        <v>378</v>
      </c>
      <c r="D50" s="77" t="s">
        <v>379</v>
      </c>
      <c r="E50" s="77" t="s">
        <v>380</v>
      </c>
      <c r="F50" s="77" t="s">
        <v>381</v>
      </c>
      <c r="G50" s="77" t="s">
        <v>382</v>
      </c>
      <c r="H50" s="77" t="s">
        <v>383</v>
      </c>
      <c r="I50" s="77" t="s">
        <v>384</v>
      </c>
      <c r="J50" s="77" t="s">
        <v>385</v>
      </c>
      <c r="K50" s="77" t="s">
        <v>386</v>
      </c>
      <c r="L50" s="97" t="s">
        <v>387</v>
      </c>
      <c r="M50" s="97" t="s">
        <v>388</v>
      </c>
      <c r="N50" s="7"/>
      <c r="S50" s="4"/>
    </row>
    <row r="51" spans="1:19" ht="21" x14ac:dyDescent="0.35">
      <c r="A51" s="86" t="s">
        <v>105</v>
      </c>
      <c r="B51" s="77" t="s">
        <v>389</v>
      </c>
      <c r="C51" s="77" t="s">
        <v>390</v>
      </c>
      <c r="D51" s="77" t="s">
        <v>391</v>
      </c>
      <c r="E51" s="77" t="s">
        <v>392</v>
      </c>
      <c r="F51" s="77" t="s">
        <v>393</v>
      </c>
      <c r="G51" s="77" t="s">
        <v>394</v>
      </c>
      <c r="H51" s="77" t="s">
        <v>395</v>
      </c>
      <c r="I51" s="77" t="s">
        <v>396</v>
      </c>
      <c r="J51" s="77" t="s">
        <v>397</v>
      </c>
      <c r="K51" s="77" t="s">
        <v>398</v>
      </c>
      <c r="L51" s="97" t="s">
        <v>399</v>
      </c>
      <c r="M51" s="97" t="s">
        <v>400</v>
      </c>
      <c r="N51" s="7"/>
      <c r="S51" s="4"/>
    </row>
    <row r="52" spans="1:19" ht="21" x14ac:dyDescent="0.35">
      <c r="A52" s="86" t="s">
        <v>106</v>
      </c>
      <c r="B52" s="77" t="s">
        <v>401</v>
      </c>
      <c r="C52" s="77" t="s">
        <v>402</v>
      </c>
      <c r="D52" s="77" t="s">
        <v>403</v>
      </c>
      <c r="E52" s="77" t="s">
        <v>404</v>
      </c>
      <c r="F52" s="77" t="s">
        <v>405</v>
      </c>
      <c r="G52" s="77" t="s">
        <v>406</v>
      </c>
      <c r="H52" s="77" t="s">
        <v>407</v>
      </c>
      <c r="I52" s="77" t="s">
        <v>408</v>
      </c>
      <c r="J52" s="77" t="s">
        <v>409</v>
      </c>
      <c r="K52" s="77" t="s">
        <v>410</v>
      </c>
      <c r="L52" s="97" t="s">
        <v>411</v>
      </c>
      <c r="M52" s="97" t="s">
        <v>412</v>
      </c>
      <c r="N52" s="7"/>
      <c r="S52" s="4"/>
    </row>
    <row r="53" spans="1:19" ht="21" x14ac:dyDescent="0.35">
      <c r="A53" s="86" t="s">
        <v>107</v>
      </c>
      <c r="B53" s="77" t="s">
        <v>413</v>
      </c>
      <c r="C53" s="77" t="s">
        <v>414</v>
      </c>
      <c r="D53" s="77" t="s">
        <v>415</v>
      </c>
      <c r="E53" s="77" t="s">
        <v>416</v>
      </c>
      <c r="F53" s="77" t="s">
        <v>417</v>
      </c>
      <c r="G53" s="77" t="s">
        <v>418</v>
      </c>
      <c r="H53" s="77" t="s">
        <v>419</v>
      </c>
      <c r="I53" s="77" t="s">
        <v>420</v>
      </c>
      <c r="J53" s="77" t="s">
        <v>421</v>
      </c>
      <c r="K53" s="77" t="s">
        <v>422</v>
      </c>
      <c r="L53" s="97"/>
      <c r="M53" s="97"/>
      <c r="N53" s="7"/>
      <c r="S53" s="4"/>
    </row>
    <row r="54" spans="1:19" ht="21" x14ac:dyDescent="0.35">
      <c r="A54" s="86" t="s">
        <v>109</v>
      </c>
      <c r="B54" s="77" t="s">
        <v>423</v>
      </c>
      <c r="C54" s="77" t="s">
        <v>424</v>
      </c>
      <c r="D54" s="77" t="s">
        <v>425</v>
      </c>
      <c r="E54" s="77" t="s">
        <v>426</v>
      </c>
      <c r="F54" s="77" t="s">
        <v>427</v>
      </c>
      <c r="G54" s="77" t="s">
        <v>428</v>
      </c>
      <c r="H54" s="77" t="s">
        <v>429</v>
      </c>
      <c r="I54" s="77" t="s">
        <v>430</v>
      </c>
      <c r="J54" s="77" t="s">
        <v>431</v>
      </c>
      <c r="K54" s="77" t="s">
        <v>432</v>
      </c>
      <c r="L54" s="97"/>
      <c r="M54" s="97"/>
      <c r="N54" s="7"/>
      <c r="S54" s="4"/>
    </row>
    <row r="55" spans="1:19" ht="21" x14ac:dyDescent="0.35">
      <c r="A55" s="86" t="s">
        <v>110</v>
      </c>
      <c r="B55" s="77" t="s">
        <v>433</v>
      </c>
      <c r="C55" s="77" t="s">
        <v>434</v>
      </c>
      <c r="D55" s="77" t="s">
        <v>435</v>
      </c>
      <c r="E55" s="77" t="s">
        <v>436</v>
      </c>
      <c r="F55" s="77" t="s">
        <v>437</v>
      </c>
      <c r="G55" s="77" t="s">
        <v>438</v>
      </c>
      <c r="H55" s="77" t="s">
        <v>439</v>
      </c>
      <c r="I55" s="77" t="s">
        <v>440</v>
      </c>
      <c r="J55" s="77" t="s">
        <v>441</v>
      </c>
      <c r="K55" s="77" t="s">
        <v>442</v>
      </c>
      <c r="L55" s="97"/>
      <c r="M55" s="97"/>
      <c r="N55" s="7"/>
      <c r="S55" s="4"/>
    </row>
    <row r="56" spans="1:19" ht="21" x14ac:dyDescent="0.25">
      <c r="A56" s="87" t="s">
        <v>111</v>
      </c>
      <c r="B56" s="77" t="s">
        <v>443</v>
      </c>
      <c r="C56" s="77" t="s">
        <v>444</v>
      </c>
      <c r="D56" s="77" t="s">
        <v>445</v>
      </c>
      <c r="E56" s="77" t="s">
        <v>446</v>
      </c>
      <c r="F56" s="77" t="s">
        <v>447</v>
      </c>
      <c r="G56" s="77" t="s">
        <v>448</v>
      </c>
      <c r="H56" s="77" t="s">
        <v>449</v>
      </c>
      <c r="I56" s="77" t="s">
        <v>450</v>
      </c>
      <c r="J56" s="77" t="s">
        <v>451</v>
      </c>
      <c r="K56" s="77" t="s">
        <v>452</v>
      </c>
      <c r="L56" s="169" t="s">
        <v>361</v>
      </c>
      <c r="M56" s="168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7"/>
      <c r="B58" s="142" t="s">
        <v>112</v>
      </c>
      <c r="C58" s="142" t="s">
        <v>113</v>
      </c>
      <c r="D58" s="142" t="s">
        <v>114</v>
      </c>
      <c r="E58" s="142" t="s">
        <v>115</v>
      </c>
      <c r="F58" s="142" t="s">
        <v>116</v>
      </c>
      <c r="G58" s="142" t="s">
        <v>117</v>
      </c>
      <c r="H58" s="142" t="s">
        <v>118</v>
      </c>
      <c r="I58" s="142" t="s">
        <v>119</v>
      </c>
      <c r="J58" s="142" t="s">
        <v>120</v>
      </c>
      <c r="K58" s="175"/>
      <c r="L58" s="165"/>
      <c r="M58" s="26"/>
      <c r="N58" s="7"/>
    </row>
    <row r="59" spans="1:19" ht="21" x14ac:dyDescent="0.25">
      <c r="A59" s="147"/>
      <c r="B59" s="144" t="s">
        <v>103</v>
      </c>
      <c r="C59" s="144">
        <v>11</v>
      </c>
      <c r="D59" s="144" t="s">
        <v>375</v>
      </c>
      <c r="E59" s="144">
        <v>32.948807461124197</v>
      </c>
      <c r="F59" s="144">
        <v>27.439060290415899</v>
      </c>
      <c r="G59" s="144" t="s">
        <v>121</v>
      </c>
      <c r="H59" s="144" t="s">
        <v>121</v>
      </c>
      <c r="I59" s="163" t="s">
        <v>465</v>
      </c>
      <c r="J59" s="144"/>
      <c r="K59" s="173"/>
      <c r="M59" s="26"/>
      <c r="N59" s="7"/>
    </row>
    <row r="60" spans="1:19" ht="21" x14ac:dyDescent="0.25">
      <c r="A60" s="147"/>
      <c r="B60" s="144" t="s">
        <v>103</v>
      </c>
      <c r="C60" s="144">
        <v>12</v>
      </c>
      <c r="D60" s="144" t="s">
        <v>376</v>
      </c>
      <c r="E60" s="144">
        <v>31.089935283569499</v>
      </c>
      <c r="F60" s="144" t="s">
        <v>121</v>
      </c>
      <c r="G60" s="144" t="s">
        <v>121</v>
      </c>
      <c r="H60" s="144">
        <v>26.451471324799499</v>
      </c>
      <c r="I60" s="163" t="s">
        <v>466</v>
      </c>
      <c r="J60" s="163"/>
      <c r="K60" s="176"/>
      <c r="M60" s="26"/>
      <c r="N60" s="7"/>
    </row>
    <row r="61" spans="1:19" ht="21" x14ac:dyDescent="0.25">
      <c r="A61" s="147"/>
      <c r="B61" s="144" t="s">
        <v>104</v>
      </c>
      <c r="C61" s="144">
        <v>11</v>
      </c>
      <c r="D61" s="144" t="s">
        <v>387</v>
      </c>
      <c r="E61" s="144">
        <v>33.158118680531899</v>
      </c>
      <c r="F61" s="144">
        <v>31.9306316198366</v>
      </c>
      <c r="G61" s="144" t="s">
        <v>121</v>
      </c>
      <c r="H61" s="144" t="s">
        <v>121</v>
      </c>
      <c r="I61" s="163" t="s">
        <v>465</v>
      </c>
      <c r="J61" s="144"/>
      <c r="K61" s="173"/>
      <c r="L61" s="26"/>
      <c r="M61" s="26"/>
      <c r="N61" s="7"/>
    </row>
    <row r="62" spans="1:19" ht="21" x14ac:dyDescent="0.25">
      <c r="A62" s="147"/>
      <c r="B62" s="144" t="s">
        <v>104</v>
      </c>
      <c r="C62" s="144">
        <v>12</v>
      </c>
      <c r="D62" s="144" t="s">
        <v>388</v>
      </c>
      <c r="E62" s="144">
        <v>30.941589101715898</v>
      </c>
      <c r="F62" s="144" t="s">
        <v>121</v>
      </c>
      <c r="G62" s="144" t="s">
        <v>121</v>
      </c>
      <c r="H62" s="144">
        <v>29.634568885751602</v>
      </c>
      <c r="I62" s="163" t="s">
        <v>466</v>
      </c>
      <c r="J62" s="144"/>
      <c r="K62" s="173"/>
      <c r="L62" s="26"/>
      <c r="M62" s="26"/>
      <c r="N62" s="7"/>
    </row>
    <row r="63" spans="1:19" ht="21" x14ac:dyDescent="0.25">
      <c r="A63" s="147"/>
      <c r="B63" s="144" t="s">
        <v>105</v>
      </c>
      <c r="C63" s="144">
        <v>11</v>
      </c>
      <c r="D63" s="144" t="s">
        <v>399</v>
      </c>
      <c r="E63" s="144">
        <v>33.121271868443799</v>
      </c>
      <c r="F63" s="144">
        <v>34.879904069864601</v>
      </c>
      <c r="G63" s="144" t="s">
        <v>121</v>
      </c>
      <c r="H63" s="144" t="s">
        <v>121</v>
      </c>
      <c r="I63" s="163" t="s">
        <v>465</v>
      </c>
      <c r="J63" s="144"/>
      <c r="K63" s="173"/>
      <c r="L63" s="26"/>
      <c r="M63" s="26"/>
      <c r="N63" s="7"/>
    </row>
    <row r="64" spans="1:19" ht="21" x14ac:dyDescent="0.25">
      <c r="A64" s="147"/>
      <c r="B64" s="144" t="s">
        <v>105</v>
      </c>
      <c r="C64" s="144">
        <v>12</v>
      </c>
      <c r="D64" s="144" t="s">
        <v>400</v>
      </c>
      <c r="E64" s="144">
        <v>32.189245492533701</v>
      </c>
      <c r="F64" s="144" t="s">
        <v>121</v>
      </c>
      <c r="G64" s="144" t="s">
        <v>121</v>
      </c>
      <c r="H64" s="144">
        <v>32.678858322530701</v>
      </c>
      <c r="I64" s="163" t="s">
        <v>466</v>
      </c>
      <c r="J64" s="144"/>
      <c r="K64" s="173"/>
      <c r="L64" s="26"/>
      <c r="M64" s="26"/>
      <c r="N64" s="7"/>
    </row>
    <row r="65" spans="1:14" ht="21" x14ac:dyDescent="0.25">
      <c r="A65" s="147"/>
      <c r="B65" s="144" t="s">
        <v>106</v>
      </c>
      <c r="C65" s="144">
        <v>3</v>
      </c>
      <c r="D65" s="144" t="s">
        <v>403</v>
      </c>
      <c r="E65" s="144">
        <v>32.756426622647297</v>
      </c>
      <c r="F65" s="144" t="s">
        <v>121</v>
      </c>
      <c r="G65" s="144" t="s">
        <v>121</v>
      </c>
      <c r="H65" s="144">
        <v>27.969572589705798</v>
      </c>
      <c r="I65" s="163" t="s">
        <v>364</v>
      </c>
      <c r="J65" s="163"/>
      <c r="K65" s="176"/>
      <c r="L65" s="26"/>
      <c r="M65" s="26"/>
      <c r="N65" s="7"/>
    </row>
    <row r="66" spans="1:14" ht="21" x14ac:dyDescent="0.25">
      <c r="A66" s="147"/>
      <c r="B66" s="144" t="s">
        <v>106</v>
      </c>
      <c r="C66" s="144">
        <v>11</v>
      </c>
      <c r="D66" s="144" t="s">
        <v>411</v>
      </c>
      <c r="E66" s="144">
        <v>32.743056316885102</v>
      </c>
      <c r="F66" s="144">
        <v>36.940450524269899</v>
      </c>
      <c r="G66" s="144" t="s">
        <v>121</v>
      </c>
      <c r="H66" s="144" t="s">
        <v>121</v>
      </c>
      <c r="I66" s="163" t="s">
        <v>465</v>
      </c>
      <c r="J66" s="163"/>
      <c r="K66" s="176"/>
      <c r="L66" s="26"/>
      <c r="M66" s="26"/>
      <c r="N66" s="7"/>
    </row>
    <row r="67" spans="1:14" ht="21" x14ac:dyDescent="0.25">
      <c r="A67" s="147"/>
      <c r="B67" s="144" t="s">
        <v>106</v>
      </c>
      <c r="C67" s="144">
        <v>12</v>
      </c>
      <c r="D67" s="144" t="s">
        <v>412</v>
      </c>
      <c r="E67" s="144">
        <v>32.780918666731402</v>
      </c>
      <c r="F67" s="144" t="s">
        <v>121</v>
      </c>
      <c r="G67" s="144" t="s">
        <v>121</v>
      </c>
      <c r="H67" s="144">
        <v>35.973673218502803</v>
      </c>
      <c r="I67" s="163" t="s">
        <v>466</v>
      </c>
      <c r="J67" s="163"/>
      <c r="K67" s="176"/>
      <c r="L67" s="26"/>
      <c r="M67" s="26"/>
      <c r="N67" s="7"/>
    </row>
    <row r="68" spans="1:14" ht="21" x14ac:dyDescent="0.25">
      <c r="A68" s="147"/>
      <c r="B68" s="144" t="s">
        <v>107</v>
      </c>
      <c r="C68" s="144">
        <v>9</v>
      </c>
      <c r="D68" s="144" t="s">
        <v>421</v>
      </c>
      <c r="E68" s="144">
        <v>31.3754924636632</v>
      </c>
      <c r="F68" s="144" t="s">
        <v>121</v>
      </c>
      <c r="G68" s="144" t="s">
        <v>121</v>
      </c>
      <c r="H68" s="144">
        <v>30.098741608642101</v>
      </c>
      <c r="I68" s="163" t="s">
        <v>364</v>
      </c>
      <c r="J68" s="144"/>
      <c r="K68" s="173"/>
      <c r="L68" s="26"/>
      <c r="M68" s="26"/>
      <c r="N68" s="7"/>
    </row>
    <row r="69" spans="1:14" ht="21" x14ac:dyDescent="0.25">
      <c r="A69" s="147"/>
      <c r="B69" s="144" t="s">
        <v>111</v>
      </c>
      <c r="C69" s="144">
        <v>11</v>
      </c>
      <c r="D69" s="144" t="s">
        <v>361</v>
      </c>
      <c r="E69" s="144">
        <v>33.652584930996497</v>
      </c>
      <c r="F69" s="144" t="s">
        <v>121</v>
      </c>
      <c r="G69" s="144" t="s">
        <v>121</v>
      </c>
      <c r="H69" s="144" t="s">
        <v>121</v>
      </c>
      <c r="I69" s="163" t="s">
        <v>362</v>
      </c>
      <c r="J69" s="178"/>
      <c r="K69" s="173"/>
      <c r="L69" s="26"/>
      <c r="M69" s="26"/>
      <c r="N69" s="7"/>
    </row>
    <row r="70" spans="1:14" ht="20.100000000000001" customHeight="1" x14ac:dyDescent="0.2">
      <c r="B70" s="146" t="s">
        <v>111</v>
      </c>
      <c r="C70" s="146">
        <v>12</v>
      </c>
      <c r="D70" s="146" t="s">
        <v>108</v>
      </c>
      <c r="E70" s="146" t="s">
        <v>121</v>
      </c>
      <c r="F70" s="146" t="s">
        <v>121</v>
      </c>
      <c r="G70" s="146" t="s">
        <v>121</v>
      </c>
      <c r="H70" s="146" t="s">
        <v>121</v>
      </c>
      <c r="I70" s="171" t="s">
        <v>122</v>
      </c>
      <c r="J70" s="146"/>
      <c r="K70" s="173"/>
    </row>
    <row r="71" spans="1:14" ht="20.100000000000001" customHeight="1" x14ac:dyDescent="0.2">
      <c r="B71" s="144"/>
      <c r="C71" s="144"/>
      <c r="D71" s="144"/>
      <c r="E71" s="144"/>
      <c r="F71" s="144"/>
      <c r="G71" s="144"/>
      <c r="H71" s="144"/>
      <c r="I71" s="163"/>
      <c r="J71" s="172"/>
      <c r="K71" s="173"/>
    </row>
    <row r="72" spans="1:14" ht="15" customHeight="1" x14ac:dyDescent="0.25">
      <c r="B72" s="159" t="s">
        <v>123</v>
      </c>
      <c r="C72" s="7" t="s">
        <v>124</v>
      </c>
      <c r="E72" s="159" t="s">
        <v>125</v>
      </c>
      <c r="G72" s="44" t="s">
        <v>126</v>
      </c>
      <c r="I72" s="159" t="s">
        <v>127</v>
      </c>
      <c r="J72" s="44" t="s">
        <v>128</v>
      </c>
      <c r="K72" s="173"/>
    </row>
    <row r="73" spans="1:14" ht="15" customHeight="1" x14ac:dyDescent="0.25">
      <c r="B73" s="159" t="s">
        <v>129</v>
      </c>
      <c r="C73" s="160">
        <v>45702</v>
      </c>
      <c r="E73" s="159" t="s">
        <v>129</v>
      </c>
      <c r="G73" s="161">
        <v>45728</v>
      </c>
      <c r="I73" s="159" t="s">
        <v>129</v>
      </c>
      <c r="J73" s="164">
        <v>45747</v>
      </c>
      <c r="K73" s="177"/>
    </row>
    <row r="74" spans="1:14" ht="15" customHeight="1" x14ac:dyDescent="0.2">
      <c r="B74" s="146"/>
      <c r="C74" s="146"/>
      <c r="D74" s="146"/>
      <c r="E74" s="146"/>
      <c r="F74" s="146"/>
      <c r="G74" s="146"/>
      <c r="H74" s="146"/>
      <c r="I74" s="171"/>
      <c r="J74" s="172"/>
      <c r="K74" s="174"/>
    </row>
    <row r="100" spans="11:12" ht="15" customHeight="1" x14ac:dyDescent="0.25">
      <c r="K100" s="7"/>
      <c r="L100" s="26"/>
    </row>
    <row r="101" spans="11:12" ht="15" customHeight="1" x14ac:dyDescent="0.25">
      <c r="K101" s="160"/>
      <c r="L101" s="26"/>
    </row>
  </sheetData>
  <dataConsolidate/>
  <mergeCells count="1">
    <mergeCell ref="C11:D11"/>
  </mergeCells>
  <phoneticPr fontId="41" type="noConversion"/>
  <conditionalFormatting sqref="D72:D73">
    <cfRule type="cellIs" dxfId="5" priority="17" operator="between">
      <formula>23</formula>
      <formula>30</formula>
    </cfRule>
  </conditionalFormatting>
  <conditionalFormatting sqref="E58:E74">
    <cfRule type="cellIs" dxfId="4" priority="1" operator="between">
      <formula>23</formula>
      <formula>38</formula>
    </cfRule>
  </conditionalFormatting>
  <conditionalFormatting sqref="E72:G73">
    <cfRule type="cellIs" dxfId="3" priority="18" operator="between">
      <formula>10</formula>
      <formula>40</formula>
    </cfRule>
  </conditionalFormatting>
  <conditionalFormatting sqref="F58:H74">
    <cfRule type="cellIs" dxfId="2" priority="2" operator="between">
      <formula>10</formula>
      <formula>40</formula>
    </cfRule>
  </conditionalFormatting>
  <pageMargins left="0.25" right="0.25" top="0.75" bottom="0.75" header="0.3" footer="0.3"/>
  <pageSetup paperSize="9" scale="36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topLeftCell="D1" zoomScale="92" zoomScaleNormal="92" workbookViewId="0">
      <selection activeCell="E105" sqref="E105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5.109375" bestFit="1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1" t="s">
        <v>112</v>
      </c>
      <c r="B1" s="141" t="s">
        <v>113</v>
      </c>
      <c r="C1" s="141" t="s">
        <v>130</v>
      </c>
      <c r="D1" s="141" t="s">
        <v>114</v>
      </c>
      <c r="E1" s="141" t="s">
        <v>131</v>
      </c>
      <c r="F1" s="142" t="s">
        <v>115</v>
      </c>
      <c r="G1" s="142" t="s">
        <v>116</v>
      </c>
      <c r="H1" s="142" t="s">
        <v>117</v>
      </c>
      <c r="I1" s="142" t="s">
        <v>118</v>
      </c>
      <c r="J1" s="141" t="s">
        <v>119</v>
      </c>
      <c r="K1" s="141" t="s">
        <v>120</v>
      </c>
    </row>
    <row r="2" spans="1:12" x14ac:dyDescent="0.2">
      <c r="A2" s="143" t="s">
        <v>103</v>
      </c>
      <c r="B2" s="143">
        <v>1</v>
      </c>
      <c r="C2" s="143"/>
      <c r="D2" s="143" t="str">
        <f>VLOOKUP(A2,'working sheet '!$A$48:$M$56,B2+1,FALSE)</f>
        <v>NA-SEA-039-04-25</v>
      </c>
      <c r="E2" s="143"/>
      <c r="F2" s="144">
        <f>VLOOKUP(IF($B2&lt;10,$A2&amp;"0"&amp;$B2,$A2&amp;$B2),realtime_data!$A$21:$E$116,5,FALSE)</f>
        <v>32.800818228168097</v>
      </c>
      <c r="G2" s="144" t="str">
        <f>VLOOKUP(IF($B2&lt;10,$A2&amp;"0"&amp;$B2,$A2&amp;$B2),realtime_data!$A$213:$E$308,5,FALSE)</f>
        <v>NaN</v>
      </c>
      <c r="H2" s="144" t="str">
        <f>VLOOKUP(IF($B2&lt;10,$A2&amp;"0"&amp;$B2,$A2&amp;$B2),realtime_data!$A$117:$E$212,5,FALSE)</f>
        <v>NaN</v>
      </c>
      <c r="I2" s="144" t="str">
        <f>VLOOKUP(IF($B2&lt;10,$A2&amp;"0"&amp;$B2,$A2&amp;$B2),realtime_data!$A$309:$E$404,5,FALSE)</f>
        <v>NaN</v>
      </c>
      <c r="J2" s="162" t="s">
        <v>132</v>
      </c>
      <c r="K2" s="143"/>
    </row>
    <row r="3" spans="1:12" x14ac:dyDescent="0.2">
      <c r="A3" s="143" t="s">
        <v>103</v>
      </c>
      <c r="B3" s="143">
        <v>2</v>
      </c>
      <c r="C3" s="143"/>
      <c r="D3" s="143" t="str">
        <f>VLOOKUP(A3,'working sheet '!$A$48:$M$56,B3+1,FALSE)</f>
        <v>NA-SEA-039-05-33</v>
      </c>
      <c r="E3" s="143"/>
      <c r="F3" s="144">
        <f>VLOOKUP(IF($B3&lt;10,$A3&amp;"0"&amp;$B3,$A3&amp;$B3),realtime_data!$A$21:$E$116,5,FALSE)</f>
        <v>35.583815364154297</v>
      </c>
      <c r="G3" s="144" t="str">
        <f>VLOOKUP(IF($B3&lt;10,$A3&amp;"0"&amp;$B3,$A3&amp;$B3),realtime_data!$A$213:$E$308,5,FALSE)</f>
        <v>NaN</v>
      </c>
      <c r="H3" s="144" t="str">
        <f>VLOOKUP(IF($B3&lt;10,$A3&amp;"0"&amp;$B3,$A3&amp;$B3),realtime_data!$A$117:$E$212,5,FALSE)</f>
        <v>NaN</v>
      </c>
      <c r="I3" s="144" t="str">
        <f>VLOOKUP(IF($B3&lt;10,$A3&amp;"0"&amp;$B3,$A3&amp;$B3),realtime_data!$A$309:$E$404,5,FALSE)</f>
        <v>NaN</v>
      </c>
      <c r="J3" s="162" t="s">
        <v>132</v>
      </c>
      <c r="K3" s="143"/>
    </row>
    <row r="4" spans="1:12" x14ac:dyDescent="0.2">
      <c r="A4" s="143" t="s">
        <v>103</v>
      </c>
      <c r="B4" s="143">
        <v>3</v>
      </c>
      <c r="C4" s="143"/>
      <c r="D4" s="143" t="str">
        <f>VLOOKUP(A4,'working sheet '!$A$48:$M$56,B4+1,FALSE)</f>
        <v>NA-SEA-039-06-41</v>
      </c>
      <c r="E4" s="143"/>
      <c r="F4" s="144">
        <f>VLOOKUP(IF($B4&lt;10,$A4&amp;"0"&amp;$B4,$A4&amp;$B4),realtime_data!$A$21:$E$116,5,FALSE)</f>
        <v>32.876763532011203</v>
      </c>
      <c r="G4" s="144" t="str">
        <f>VLOOKUP(IF($B4&lt;10,$A4&amp;"0"&amp;$B4,$A4&amp;$B4),realtime_data!$A$213:$E$308,5,FALSE)</f>
        <v>NaN</v>
      </c>
      <c r="H4" s="144" t="str">
        <f>VLOOKUP(IF($B4&lt;10,$A4&amp;"0"&amp;$B4,$A4&amp;$B4),realtime_data!$A$117:$E$212,5,FALSE)</f>
        <v>NaN</v>
      </c>
      <c r="I4" s="144" t="str">
        <f>VLOOKUP(IF($B4&lt;10,$A4&amp;"0"&amp;$B4,$A4&amp;$B4),realtime_data!$A$309:$E$404,5,FALSE)</f>
        <v>NaN</v>
      </c>
      <c r="J4" s="162" t="s">
        <v>132</v>
      </c>
      <c r="K4" s="143"/>
    </row>
    <row r="5" spans="1:12" x14ac:dyDescent="0.2">
      <c r="A5" s="143" t="s">
        <v>103</v>
      </c>
      <c r="B5" s="143">
        <v>4</v>
      </c>
      <c r="C5" s="143"/>
      <c r="D5" s="143" t="str">
        <f>VLOOKUP(A5,'working sheet '!$A$48:$M$56,B5+1,FALSE)</f>
        <v>NA-SEA-039-07-49</v>
      </c>
      <c r="E5" s="143"/>
      <c r="F5" s="144">
        <f>VLOOKUP(IF($B5&lt;10,$A5&amp;"0"&amp;$B5,$A5&amp;$B5),realtime_data!$A$21:$E$116,5,FALSE)</f>
        <v>33.839397268046099</v>
      </c>
      <c r="G5" s="144" t="str">
        <f>VLOOKUP(IF($B5&lt;10,$A5&amp;"0"&amp;$B5,$A5&amp;$B5),realtime_data!$A$213:$E$308,5,FALSE)</f>
        <v>NaN</v>
      </c>
      <c r="H5" s="144" t="str">
        <f>VLOOKUP(IF($B5&lt;10,$A5&amp;"0"&amp;$B5,$A5&amp;$B5),realtime_data!$A$117:$E$212,5,FALSE)</f>
        <v>NaN</v>
      </c>
      <c r="I5" s="144" t="str">
        <f>VLOOKUP(IF($B5&lt;10,$A5&amp;"0"&amp;$B5,$A5&amp;$B5),realtime_data!$A$309:$E$404,5,FALSE)</f>
        <v>NaN</v>
      </c>
      <c r="J5" s="162" t="s">
        <v>132</v>
      </c>
      <c r="K5" s="143"/>
    </row>
    <row r="6" spans="1:12" x14ac:dyDescent="0.2">
      <c r="A6" s="143" t="s">
        <v>103</v>
      </c>
      <c r="B6" s="143">
        <v>5</v>
      </c>
      <c r="C6" s="143"/>
      <c r="D6" s="143" t="str">
        <f>VLOOKUP(A6,'working sheet '!$A$48:$M$56,B6+1,FALSE)</f>
        <v>NA-SEA-039-08-57</v>
      </c>
      <c r="E6" s="143"/>
      <c r="F6" s="144">
        <f>VLOOKUP(IF($B6&lt;10,$A6&amp;"0"&amp;$B6,$A6&amp;$B6),realtime_data!$A$21:$E$116,5,FALSE)</f>
        <v>31.472675385689101</v>
      </c>
      <c r="G6" s="144" t="str">
        <f>VLOOKUP(IF($B6&lt;10,$A6&amp;"0"&amp;$B6,$A6&amp;$B6),realtime_data!$A$213:$E$308,5,FALSE)</f>
        <v>NaN</v>
      </c>
      <c r="H6" s="144" t="str">
        <f>VLOOKUP(IF($B6&lt;10,$A6&amp;"0"&amp;$B6,$A6&amp;$B6),realtime_data!$A$117:$E$212,5,FALSE)</f>
        <v>NaN</v>
      </c>
      <c r="I6" s="144" t="str">
        <f>VLOOKUP(IF($B6&lt;10,$A6&amp;"0"&amp;$B6,$A6&amp;$B6),realtime_data!$A$309:$E$404,5,FALSE)</f>
        <v>NaN</v>
      </c>
      <c r="J6" s="162" t="s">
        <v>132</v>
      </c>
      <c r="K6" s="143"/>
    </row>
    <row r="7" spans="1:12" x14ac:dyDescent="0.2">
      <c r="A7" s="143" t="s">
        <v>103</v>
      </c>
      <c r="B7" s="143">
        <v>6</v>
      </c>
      <c r="C7" s="143"/>
      <c r="D7" s="143" t="str">
        <f>VLOOKUP(A7,'working sheet '!$A$48:$M$56,B7+1,FALSE)</f>
        <v>NA-SEA-039-09-65</v>
      </c>
      <c r="E7" s="143"/>
      <c r="F7" s="144">
        <f>VLOOKUP(IF($B7&lt;10,$A7&amp;"0"&amp;$B7,$A7&amp;$B7),realtime_data!$A$21:$E$116,5,FALSE)</f>
        <v>30.626190370806999</v>
      </c>
      <c r="G7" s="144" t="str">
        <f>VLOOKUP(IF($B7&lt;10,$A7&amp;"0"&amp;$B7,$A7&amp;$B7),realtime_data!$A$213:$E$308,5,FALSE)</f>
        <v>NaN</v>
      </c>
      <c r="H7" s="144" t="str">
        <f>VLOOKUP(IF($B7&lt;10,$A7&amp;"0"&amp;$B7,$A7&amp;$B7),realtime_data!$A$117:$E$212,5,FALSE)</f>
        <v>NaN</v>
      </c>
      <c r="I7" s="144" t="str">
        <f>VLOOKUP(IF($B7&lt;10,$A7&amp;"0"&amp;$B7,$A7&amp;$B7),realtime_data!$A$309:$E$404,5,FALSE)</f>
        <v>NaN</v>
      </c>
      <c r="J7" s="162" t="s">
        <v>132</v>
      </c>
      <c r="K7" s="143"/>
    </row>
    <row r="8" spans="1:12" x14ac:dyDescent="0.2">
      <c r="A8" s="143" t="s">
        <v>103</v>
      </c>
      <c r="B8" s="143">
        <v>7</v>
      </c>
      <c r="C8" s="143"/>
      <c r="D8" s="143" t="str">
        <f>VLOOKUP(A8,'working sheet '!$A$48:$M$56,B8+1,FALSE)</f>
        <v>NA-SEA-039-10-73</v>
      </c>
      <c r="E8" s="143"/>
      <c r="F8" s="144">
        <f>VLOOKUP(IF($B8&lt;10,$A8&amp;"0"&amp;$B8,$A8&amp;$B8),realtime_data!$A$21:$E$116,5,FALSE)</f>
        <v>32.013636158278203</v>
      </c>
      <c r="G8" s="144" t="str">
        <f>VLOOKUP(IF($B8&lt;10,$A8&amp;"0"&amp;$B8,$A8&amp;$B8),realtime_data!$A$213:$E$308,5,FALSE)</f>
        <v>NaN</v>
      </c>
      <c r="H8" s="144" t="str">
        <f>VLOOKUP(IF($B8&lt;10,$A8&amp;"0"&amp;$B8,$A8&amp;$B8),realtime_data!$A$117:$E$212,5,FALSE)</f>
        <v>NaN</v>
      </c>
      <c r="I8" s="144" t="str">
        <f>VLOOKUP(IF($B8&lt;10,$A8&amp;"0"&amp;$B8,$A8&amp;$B8),realtime_data!$A$309:$E$404,5,FALSE)</f>
        <v>NaN</v>
      </c>
      <c r="J8" s="162" t="s">
        <v>132</v>
      </c>
      <c r="K8" s="143"/>
      <c r="L8" s="133"/>
    </row>
    <row r="9" spans="1:12" x14ac:dyDescent="0.2">
      <c r="A9" s="143" t="s">
        <v>103</v>
      </c>
      <c r="B9" s="143">
        <v>8</v>
      </c>
      <c r="C9" s="143"/>
      <c r="D9" s="143" t="str">
        <f>VLOOKUP(A9,'working sheet '!$A$48:$M$56,B9+1,FALSE)</f>
        <v>NA-SEA-039-11-81</v>
      </c>
      <c r="E9" s="143"/>
      <c r="F9" s="144">
        <f>VLOOKUP(IF($B9&lt;10,$A9&amp;"0"&amp;$B9,$A9&amp;$B9),realtime_data!$A$21:$E$116,5,FALSE)</f>
        <v>34.453778712594001</v>
      </c>
      <c r="G9" s="144" t="str">
        <f>VLOOKUP(IF($B9&lt;10,$A9&amp;"0"&amp;$B9,$A9&amp;$B9),realtime_data!$A$213:$E$308,5,FALSE)</f>
        <v>NaN</v>
      </c>
      <c r="H9" s="144">
        <f>VLOOKUP(IF($B9&lt;10,$A9&amp;"0"&amp;$B9,$A9&amp;$B9),realtime_data!$A$117:$E$212,5,FALSE)</f>
        <v>35.779310893330702</v>
      </c>
      <c r="I9" s="144" t="str">
        <f>VLOOKUP(IF($B9&lt;10,$A9&amp;"0"&amp;$B9,$A9&amp;$B9),realtime_data!$A$309:$E$404,5,FALSE)</f>
        <v>NaN</v>
      </c>
      <c r="J9" s="162" t="s">
        <v>132</v>
      </c>
      <c r="K9" s="143" t="s">
        <v>467</v>
      </c>
    </row>
    <row r="10" spans="1:12" x14ac:dyDescent="0.2">
      <c r="A10" s="143" t="s">
        <v>103</v>
      </c>
      <c r="B10" s="143">
        <v>9</v>
      </c>
      <c r="C10" s="143"/>
      <c r="D10" s="143" t="str">
        <f>VLOOKUP(A10,'working sheet '!$A$48:$M$56,B10+1,FALSE)</f>
        <v>NA-SEA-039-12-89</v>
      </c>
      <c r="E10" s="143"/>
      <c r="F10" s="144">
        <f>VLOOKUP(IF($B10&lt;10,$A10&amp;"0"&amp;$B10,$A10&amp;$B10),realtime_data!$A$21:$E$116,5,FALSE)</f>
        <v>32.113404654693497</v>
      </c>
      <c r="G10" s="144" t="str">
        <f>VLOOKUP(IF($B10&lt;10,$A10&amp;"0"&amp;$B10,$A10&amp;$B10),realtime_data!$A$213:$E$308,5,FALSE)</f>
        <v>NaN</v>
      </c>
      <c r="H10" s="144" t="str">
        <f>VLOOKUP(IF($B10&lt;10,$A10&amp;"0"&amp;$B10,$A10&amp;$B10),realtime_data!$A$117:$E$212,5,FALSE)</f>
        <v>NaN</v>
      </c>
      <c r="I10" s="144" t="str">
        <f>VLOOKUP(IF($B10&lt;10,$A10&amp;"0"&amp;$B10,$A10&amp;$B10),realtime_data!$A$309:$E$404,5,FALSE)</f>
        <v>NaN</v>
      </c>
      <c r="J10" s="162" t="s">
        <v>132</v>
      </c>
      <c r="K10" s="143"/>
    </row>
    <row r="11" spans="1:12" x14ac:dyDescent="0.2">
      <c r="A11" s="143" t="s">
        <v>103</v>
      </c>
      <c r="B11" s="143">
        <v>10</v>
      </c>
      <c r="C11" s="143"/>
      <c r="D11" s="143" t="str">
        <f>VLOOKUP(A11,'working sheet '!$A$48:$M$56,B11+1,FALSE)</f>
        <v>NA-SEA-040-01-01</v>
      </c>
      <c r="E11" s="143"/>
      <c r="F11" s="144">
        <f>VLOOKUP(IF($B11&lt;10,$A11&amp;"0"&amp;$B11,$A11&amp;$B11),realtime_data!$A$21:$E$116,5,FALSE)</f>
        <v>32.235754903004299</v>
      </c>
      <c r="G11" s="144" t="str">
        <f>VLOOKUP(IF($B11&lt;10,$A11&amp;"0"&amp;$B11,$A11&amp;$B11),realtime_data!$A$213:$E$308,5,FALSE)</f>
        <v>NaN</v>
      </c>
      <c r="H11" s="144" t="str">
        <f>VLOOKUP(IF($B11&lt;10,$A11&amp;"0"&amp;$B11,$A11&amp;$B11),realtime_data!$A$117:$E$212,5,FALSE)</f>
        <v>NaN</v>
      </c>
      <c r="I11" s="144" t="str">
        <f>VLOOKUP(IF($B11&lt;10,$A11&amp;"0"&amp;$B11,$A11&amp;$B11),realtime_data!$A$309:$E$404,5,FALSE)</f>
        <v>NaN</v>
      </c>
      <c r="J11" s="162" t="s">
        <v>132</v>
      </c>
      <c r="K11" s="143"/>
    </row>
    <row r="12" spans="1:12" x14ac:dyDescent="0.2">
      <c r="A12" s="143" t="s">
        <v>103</v>
      </c>
      <c r="B12" s="143">
        <v>11</v>
      </c>
      <c r="C12" s="143"/>
      <c r="D12" s="143" t="str">
        <f>VLOOKUP(A12,'working sheet '!$A$48:$M$56,B12+1,FALSE)</f>
        <v>Je_3</v>
      </c>
      <c r="E12" s="143"/>
      <c r="F12" s="144">
        <f>VLOOKUP(IF($B12&lt;10,$A12&amp;"0"&amp;$B12,$A12&amp;$B12),realtime_data!$A$21:$E$116,5,FALSE)</f>
        <v>32.948807461124197</v>
      </c>
      <c r="G12" s="144">
        <f>VLOOKUP(IF($B12&lt;10,$A12&amp;"0"&amp;$B12,$A12&amp;$B12),realtime_data!$A$213:$E$308,5,FALSE)</f>
        <v>27.439060290415899</v>
      </c>
      <c r="H12" s="144" t="str">
        <f>VLOOKUP(IF($B12&lt;10,$A12&amp;"0"&amp;$B12,$A12&amp;$B12),realtime_data!$A$117:$E$212,5,FALSE)</f>
        <v>NaN</v>
      </c>
      <c r="I12" s="144" t="str">
        <f>VLOOKUP(IF($B12&lt;10,$A12&amp;"0"&amp;$B12,$A12&amp;$B12),realtime_data!$A$309:$E$404,5,FALSE)</f>
        <v>NaN</v>
      </c>
      <c r="J12" s="162" t="s">
        <v>465</v>
      </c>
      <c r="K12" s="143"/>
    </row>
    <row r="13" spans="1:12" x14ac:dyDescent="0.2">
      <c r="A13" s="143" t="s">
        <v>103</v>
      </c>
      <c r="B13" s="143">
        <v>12</v>
      </c>
      <c r="C13" s="143"/>
      <c r="D13" s="143" t="str">
        <f>VLOOKUP(A13,'working sheet '!$A$48:$M$56,B13+1,FALSE)</f>
        <v>Den1_3</v>
      </c>
      <c r="E13" s="143"/>
      <c r="F13" s="144">
        <f>VLOOKUP(IF($B13&lt;10,$A13&amp;"0"&amp;$B13,$A13&amp;$B13),realtime_data!$A$21:$E$116,5,FALSE)</f>
        <v>31.089935283569499</v>
      </c>
      <c r="G13" s="144" t="str">
        <f>VLOOKUP(IF($B13&lt;10,$A13&amp;"0"&amp;$B13,$A13&amp;$B13),realtime_data!$A$213:$E$308,5,FALSE)</f>
        <v>NaN</v>
      </c>
      <c r="H13" s="144" t="str">
        <f>VLOOKUP(IF($B13&lt;10,$A13&amp;"0"&amp;$B13,$A13&amp;$B13),realtime_data!$A$117:$E$212,5,FALSE)</f>
        <v>NaN</v>
      </c>
      <c r="I13" s="144">
        <f>VLOOKUP(IF($B13&lt;10,$A13&amp;"0"&amp;$B13,$A13&amp;$B13),realtime_data!$A$309:$E$404,5,FALSE)</f>
        <v>26.451471324799499</v>
      </c>
      <c r="J13" s="162" t="s">
        <v>466</v>
      </c>
      <c r="K13" s="162"/>
    </row>
    <row r="14" spans="1:12" x14ac:dyDescent="0.2">
      <c r="A14" s="143" t="s">
        <v>104</v>
      </c>
      <c r="B14" s="143">
        <v>1</v>
      </c>
      <c r="C14" s="143"/>
      <c r="D14" s="143" t="str">
        <f>VLOOKUP(A14,'working sheet '!$A$48:$M$56,B14+1,FALSE)</f>
        <v>NA-SEA-039-04-26</v>
      </c>
      <c r="E14" s="143"/>
      <c r="F14" s="144">
        <f>VLOOKUP(IF($B14&lt;10,$A14&amp;"0"&amp;$B14,$A14&amp;$B14),realtime_data!$A$21:$E$116,5,FALSE)</f>
        <v>32.936563318943797</v>
      </c>
      <c r="G14" s="144" t="str">
        <f>VLOOKUP(IF($B14&lt;10,$A14&amp;"0"&amp;$B14,$A14&amp;$B14),realtime_data!$A$213:$E$308,5,FALSE)</f>
        <v>NaN</v>
      </c>
      <c r="H14" s="144" t="str">
        <f>VLOOKUP(IF($B14&lt;10,$A14&amp;"0"&amp;$B14,$A14&amp;$B14),realtime_data!$A$117:$E$212,5,FALSE)</f>
        <v>NaN</v>
      </c>
      <c r="I14" s="144" t="str">
        <f>VLOOKUP(IF($B14&lt;10,$A14&amp;"0"&amp;$B14,$A14&amp;$B14),realtime_data!$A$309:$E$404,5,FALSE)</f>
        <v>NaN</v>
      </c>
      <c r="J14" s="162" t="s">
        <v>132</v>
      </c>
      <c r="K14" s="143"/>
    </row>
    <row r="15" spans="1:12" x14ac:dyDescent="0.2">
      <c r="A15" s="143" t="s">
        <v>104</v>
      </c>
      <c r="B15" s="143">
        <v>2</v>
      </c>
      <c r="C15" s="143"/>
      <c r="D15" s="143" t="str">
        <f>VLOOKUP(A15,'working sheet '!$A$48:$M$56,B15+1,FALSE)</f>
        <v>NA-SEA-039-05-34</v>
      </c>
      <c r="E15" s="143"/>
      <c r="F15" s="144">
        <f>VLOOKUP(IF($B15&lt;10,$A15&amp;"0"&amp;$B15,$A15&amp;$B15),realtime_data!$A$21:$E$116,5,FALSE)</f>
        <v>31.5229166880947</v>
      </c>
      <c r="G15" s="144" t="str">
        <f>VLOOKUP(IF($B15&lt;10,$A15&amp;"0"&amp;$B15,$A15&amp;$B15),realtime_data!$A$213:$E$308,5,FALSE)</f>
        <v>NaN</v>
      </c>
      <c r="H15" s="144" t="str">
        <f>VLOOKUP(IF($B15&lt;10,$A15&amp;"0"&amp;$B15,$A15&amp;$B15),realtime_data!$A$117:$E$212,5,FALSE)</f>
        <v>NaN</v>
      </c>
      <c r="I15" s="144" t="str">
        <f>VLOOKUP(IF($B15&lt;10,$A15&amp;"0"&amp;$B15,$A15&amp;$B15),realtime_data!$A$309:$E$404,5,FALSE)</f>
        <v>NaN</v>
      </c>
      <c r="J15" s="162" t="s">
        <v>132</v>
      </c>
      <c r="K15" s="143"/>
    </row>
    <row r="16" spans="1:12" x14ac:dyDescent="0.2">
      <c r="A16" s="143" t="s">
        <v>104</v>
      </c>
      <c r="B16" s="143">
        <v>3</v>
      </c>
      <c r="C16" s="143"/>
      <c r="D16" s="143" t="str">
        <f>VLOOKUP(A16,'working sheet '!$A$48:$M$56,B16+1,FALSE)</f>
        <v>NA-SEA-039-06-42</v>
      </c>
      <c r="E16" s="143"/>
      <c r="F16" s="144">
        <f>VLOOKUP(IF($B16&lt;10,$A16&amp;"0"&amp;$B16,$A16&amp;$B16),realtime_data!$A$21:$E$116,5,FALSE)</f>
        <v>34.088775010836201</v>
      </c>
      <c r="G16" s="144" t="str">
        <f>VLOOKUP(IF($B16&lt;10,$A16&amp;"0"&amp;$B16,$A16&amp;$B16),realtime_data!$A$213:$E$308,5,FALSE)</f>
        <v>NaN</v>
      </c>
      <c r="H16" s="144" t="str">
        <f>VLOOKUP(IF($B16&lt;10,$A16&amp;"0"&amp;$B16,$A16&amp;$B16),realtime_data!$A$117:$E$212,5,FALSE)</f>
        <v>NaN</v>
      </c>
      <c r="I16" s="144" t="str">
        <f>VLOOKUP(IF($B16&lt;10,$A16&amp;"0"&amp;$B16,$A16&amp;$B16),realtime_data!$A$309:$E$404,5,FALSE)</f>
        <v>NaN</v>
      </c>
      <c r="J16" s="162" t="s">
        <v>132</v>
      </c>
      <c r="K16" s="143"/>
    </row>
    <row r="17" spans="1:11" x14ac:dyDescent="0.2">
      <c r="A17" s="143" t="s">
        <v>104</v>
      </c>
      <c r="B17" s="143">
        <v>4</v>
      </c>
      <c r="C17" s="143"/>
      <c r="D17" s="143" t="str">
        <f>VLOOKUP(A17,'working sheet '!$A$48:$M$56,B17+1,FALSE)</f>
        <v>NA-SEA-039-07-50</v>
      </c>
      <c r="E17" s="143"/>
      <c r="F17" s="144">
        <f>VLOOKUP(IF($B17&lt;10,$A17&amp;"0"&amp;$B17,$A17&amp;$B17),realtime_data!$A$21:$E$116,5,FALSE)</f>
        <v>33.346489584926097</v>
      </c>
      <c r="G17" s="144" t="str">
        <f>VLOOKUP(IF($B17&lt;10,$A17&amp;"0"&amp;$B17,$A17&amp;$B17),realtime_data!$A$213:$E$308,5,FALSE)</f>
        <v>NaN</v>
      </c>
      <c r="H17" s="144" t="str">
        <f>VLOOKUP(IF($B17&lt;10,$A17&amp;"0"&amp;$B17,$A17&amp;$B17),realtime_data!$A$117:$E$212,5,FALSE)</f>
        <v>NaN</v>
      </c>
      <c r="I17" s="144" t="str">
        <f>VLOOKUP(IF($B17&lt;10,$A17&amp;"0"&amp;$B17,$A17&amp;$B17),realtime_data!$A$309:$E$404,5,FALSE)</f>
        <v>NaN</v>
      </c>
      <c r="J17" s="162" t="s">
        <v>132</v>
      </c>
      <c r="K17" s="143"/>
    </row>
    <row r="18" spans="1:11" x14ac:dyDescent="0.2">
      <c r="A18" s="143" t="s">
        <v>104</v>
      </c>
      <c r="B18" s="143">
        <v>5</v>
      </c>
      <c r="C18" s="143"/>
      <c r="D18" s="143" t="str">
        <f>VLOOKUP(A18,'working sheet '!$A$48:$M$56,B18+1,FALSE)</f>
        <v>NA-SEA-039-08-58</v>
      </c>
      <c r="E18" s="143"/>
      <c r="F18" s="144">
        <f>VLOOKUP(IF($B18&lt;10,$A18&amp;"0"&amp;$B18,$A18&amp;$B18),realtime_data!$A$21:$E$116,5,FALSE)</f>
        <v>33.777802293110199</v>
      </c>
      <c r="G18" s="144" t="str">
        <f>VLOOKUP(IF($B18&lt;10,$A18&amp;"0"&amp;$B18,$A18&amp;$B18),realtime_data!$A$213:$E$308,5,FALSE)</f>
        <v>NaN</v>
      </c>
      <c r="H18" s="144" t="str">
        <f>VLOOKUP(IF($B18&lt;10,$A18&amp;"0"&amp;$B18,$A18&amp;$B18),realtime_data!$A$117:$E$212,5,FALSE)</f>
        <v>NaN</v>
      </c>
      <c r="I18" s="144" t="str">
        <f>VLOOKUP(IF($B18&lt;10,$A18&amp;"0"&amp;$B18,$A18&amp;$B18),realtime_data!$A$309:$E$404,5,FALSE)</f>
        <v>NaN</v>
      </c>
      <c r="J18" s="162" t="s">
        <v>132</v>
      </c>
      <c r="K18" s="143"/>
    </row>
    <row r="19" spans="1:11" x14ac:dyDescent="0.2">
      <c r="A19" s="143" t="s">
        <v>104</v>
      </c>
      <c r="B19" s="143">
        <v>6</v>
      </c>
      <c r="C19" s="143"/>
      <c r="D19" s="143" t="str">
        <f>VLOOKUP(A19,'working sheet '!$A$48:$M$56,B19+1,FALSE)</f>
        <v>NA-SEA-039-09-66</v>
      </c>
      <c r="E19" s="143"/>
      <c r="F19" s="144">
        <f>VLOOKUP(IF($B19&lt;10,$A19&amp;"0"&amp;$B19,$A19&amp;$B19),realtime_data!$A$21:$E$116,5,FALSE)</f>
        <v>31.6639398112763</v>
      </c>
      <c r="G19" s="144" t="str">
        <f>VLOOKUP(IF($B19&lt;10,$A19&amp;"0"&amp;$B19,$A19&amp;$B19),realtime_data!$A$213:$E$308,5,FALSE)</f>
        <v>NaN</v>
      </c>
      <c r="H19" s="144" t="str">
        <f>VLOOKUP(IF($B19&lt;10,$A19&amp;"0"&amp;$B19,$A19&amp;$B19),realtime_data!$A$117:$E$212,5,FALSE)</f>
        <v>NaN</v>
      </c>
      <c r="I19" s="144" t="str">
        <f>VLOOKUP(IF($B19&lt;10,$A19&amp;"0"&amp;$B19,$A19&amp;$B19),realtime_data!$A$309:$E$404,5,FALSE)</f>
        <v>NaN</v>
      </c>
      <c r="J19" s="162" t="s">
        <v>132</v>
      </c>
      <c r="K19" s="143"/>
    </row>
    <row r="20" spans="1:11" x14ac:dyDescent="0.2">
      <c r="A20" s="143" t="s">
        <v>104</v>
      </c>
      <c r="B20" s="143">
        <v>7</v>
      </c>
      <c r="C20" s="143"/>
      <c r="D20" s="143" t="str">
        <f>VLOOKUP(A20,'working sheet '!$A$48:$M$56,B20+1,FALSE)</f>
        <v>NA-SEA-039-10-74</v>
      </c>
      <c r="E20" s="143"/>
      <c r="F20" s="144">
        <f>VLOOKUP(IF($B20&lt;10,$A20&amp;"0"&amp;$B20,$A20&amp;$B20),realtime_data!$A$21:$E$116,5,FALSE)</f>
        <v>35.711165742067699</v>
      </c>
      <c r="G20" s="144" t="str">
        <f>VLOOKUP(IF($B20&lt;10,$A20&amp;"0"&amp;$B20,$A20&amp;$B20),realtime_data!$A$213:$E$308,5,FALSE)</f>
        <v>NaN</v>
      </c>
      <c r="H20" s="144" t="str">
        <f>VLOOKUP(IF($B20&lt;10,$A20&amp;"0"&amp;$B20,$A20&amp;$B20),realtime_data!$A$117:$E$212,5,FALSE)</f>
        <v>NaN</v>
      </c>
      <c r="I20" s="144" t="str">
        <f>VLOOKUP(IF($B20&lt;10,$A20&amp;"0"&amp;$B20,$A20&amp;$B20),realtime_data!$A$309:$E$404,5,FALSE)</f>
        <v>NaN</v>
      </c>
      <c r="J20" s="162" t="s">
        <v>132</v>
      </c>
      <c r="K20" s="143"/>
    </row>
    <row r="21" spans="1:11" x14ac:dyDescent="0.2">
      <c r="A21" s="143" t="s">
        <v>104</v>
      </c>
      <c r="B21" s="143">
        <v>8</v>
      </c>
      <c r="C21" s="143"/>
      <c r="D21" s="143" t="str">
        <f>VLOOKUP(A21,'working sheet '!$A$48:$M$56,B21+1,FALSE)</f>
        <v>NA-SEA-039-11-82</v>
      </c>
      <c r="E21" s="143"/>
      <c r="F21" s="144">
        <f>VLOOKUP(IF($B21&lt;10,$A21&amp;"0"&amp;$B21,$A21&amp;$B21),realtime_data!$A$21:$E$116,5,FALSE)</f>
        <v>32.0971297239306</v>
      </c>
      <c r="G21" s="144" t="str">
        <f>VLOOKUP(IF($B21&lt;10,$A21&amp;"0"&amp;$B21,$A21&amp;$B21),realtime_data!$A$213:$E$308,5,FALSE)</f>
        <v>NaN</v>
      </c>
      <c r="H21" s="144" t="str">
        <f>VLOOKUP(IF($B21&lt;10,$A21&amp;"0"&amp;$B21,$A21&amp;$B21),realtime_data!$A$117:$E$212,5,FALSE)</f>
        <v>NaN</v>
      </c>
      <c r="I21" s="144" t="str">
        <f>VLOOKUP(IF($B21&lt;10,$A21&amp;"0"&amp;$B21,$A21&amp;$B21),realtime_data!$A$309:$E$404,5,FALSE)</f>
        <v>NaN</v>
      </c>
      <c r="J21" s="162" t="s">
        <v>132</v>
      </c>
      <c r="K21" s="143"/>
    </row>
    <row r="22" spans="1:11" x14ac:dyDescent="0.2">
      <c r="A22" s="143" t="s">
        <v>104</v>
      </c>
      <c r="B22" s="143">
        <v>9</v>
      </c>
      <c r="C22" s="143"/>
      <c r="D22" s="143" t="str">
        <f>VLOOKUP(A22,'working sheet '!$A$48:$M$56,B22+1,FALSE)</f>
        <v>NA-SEA-039-12-90</v>
      </c>
      <c r="E22" s="143"/>
      <c r="F22" s="144">
        <f>VLOOKUP(IF($B22&lt;10,$A22&amp;"0"&amp;$B22,$A22&amp;$B22),realtime_data!$A$21:$E$116,5,FALSE)</f>
        <v>33.317095991971001</v>
      </c>
      <c r="G22" s="144" t="str">
        <f>VLOOKUP(IF($B22&lt;10,$A22&amp;"0"&amp;$B22,$A22&amp;$B22),realtime_data!$A$213:$E$308,5,FALSE)</f>
        <v>NaN</v>
      </c>
      <c r="H22" s="144" t="str">
        <f>VLOOKUP(IF($B22&lt;10,$A22&amp;"0"&amp;$B22,$A22&amp;$B22),realtime_data!$A$117:$E$212,5,FALSE)</f>
        <v>NaN</v>
      </c>
      <c r="I22" s="144" t="str">
        <f>VLOOKUP(IF($B22&lt;10,$A22&amp;"0"&amp;$B22,$A22&amp;$B22),realtime_data!$A$309:$E$404,5,FALSE)</f>
        <v>NaN</v>
      </c>
      <c r="J22" s="162" t="s">
        <v>132</v>
      </c>
      <c r="K22" s="143"/>
    </row>
    <row r="23" spans="1:11" x14ac:dyDescent="0.2">
      <c r="A23" s="143" t="s">
        <v>104</v>
      </c>
      <c r="B23" s="143">
        <v>10</v>
      </c>
      <c r="C23" s="143"/>
      <c r="D23" s="143" t="str">
        <f>VLOOKUP(A23,'working sheet '!$A$48:$M$56,B23+1,FALSE)</f>
        <v>NA-SEA-040-01-02</v>
      </c>
      <c r="E23" s="143"/>
      <c r="F23" s="144">
        <f>VLOOKUP(IF($B23&lt;10,$A23&amp;"0"&amp;$B23,$A23&amp;$B23),realtime_data!$A$21:$E$116,5,FALSE)</f>
        <v>30.3248429681673</v>
      </c>
      <c r="G23" s="144" t="str">
        <f>VLOOKUP(IF($B23&lt;10,$A23&amp;"0"&amp;$B23,$A23&amp;$B23),realtime_data!$A$213:$E$308,5,FALSE)</f>
        <v>NaN</v>
      </c>
      <c r="H23" s="144" t="str">
        <f>VLOOKUP(IF($B23&lt;10,$A23&amp;"0"&amp;$B23,$A23&amp;$B23),realtime_data!$A$117:$E$212,5,FALSE)</f>
        <v>NaN</v>
      </c>
      <c r="I23" s="144" t="str">
        <f>VLOOKUP(IF($B23&lt;10,$A23&amp;"0"&amp;$B23,$A23&amp;$B23),realtime_data!$A$309:$E$404,5,FALSE)</f>
        <v>NaN</v>
      </c>
      <c r="J23" s="162" t="s">
        <v>132</v>
      </c>
      <c r="K23" s="143"/>
    </row>
    <row r="24" spans="1:11" x14ac:dyDescent="0.2">
      <c r="A24" s="143" t="s">
        <v>104</v>
      </c>
      <c r="B24" s="143">
        <v>11</v>
      </c>
      <c r="C24" s="143"/>
      <c r="D24" s="143" t="str">
        <f>VLOOKUP(A24,'working sheet '!$A$48:$M$56,B24+1,FALSE)</f>
        <v>Je_2</v>
      </c>
      <c r="E24" s="143"/>
      <c r="F24" s="144">
        <f>VLOOKUP(IF($B24&lt;10,$A24&amp;"0"&amp;$B24,$A24&amp;$B24),realtime_data!$A$21:$E$116,5,FALSE)</f>
        <v>33.158118680531899</v>
      </c>
      <c r="G24" s="144">
        <f>VLOOKUP(IF($B24&lt;10,$A24&amp;"0"&amp;$B24,$A24&amp;$B24),realtime_data!$A$213:$E$308,5,FALSE)</f>
        <v>31.9306316198366</v>
      </c>
      <c r="H24" s="144" t="str">
        <f>VLOOKUP(IF($B24&lt;10,$A24&amp;"0"&amp;$B24,$A24&amp;$B24),realtime_data!$A$117:$E$212,5,FALSE)</f>
        <v>NaN</v>
      </c>
      <c r="I24" s="144" t="str">
        <f>VLOOKUP(IF($B24&lt;10,$A24&amp;"0"&amp;$B24,$A24&amp;$B24),realtime_data!$A$309:$E$404,5,FALSE)</f>
        <v>NaN</v>
      </c>
      <c r="J24" s="162" t="s">
        <v>465</v>
      </c>
      <c r="K24" s="143"/>
    </row>
    <row r="25" spans="1:11" x14ac:dyDescent="0.2">
      <c r="A25" s="143" t="s">
        <v>104</v>
      </c>
      <c r="B25" s="143">
        <v>12</v>
      </c>
      <c r="C25" s="143"/>
      <c r="D25" s="143" t="str">
        <f>VLOOKUP(A25,'working sheet '!$A$48:$M$56,B25+1,FALSE)</f>
        <v>Den1_2</v>
      </c>
      <c r="E25" s="143"/>
      <c r="F25" s="144">
        <f>VLOOKUP(IF($B25&lt;10,$A25&amp;"0"&amp;$B25,$A25&amp;$B25),realtime_data!$A$21:$E$116,5,FALSE)</f>
        <v>30.941589101715898</v>
      </c>
      <c r="G25" s="144" t="str">
        <f>VLOOKUP(IF($B25&lt;10,$A25&amp;"0"&amp;$B25,$A25&amp;$B25),realtime_data!$A$213:$E$308,5,FALSE)</f>
        <v>NaN</v>
      </c>
      <c r="H25" s="144" t="str">
        <f>VLOOKUP(IF($B25&lt;10,$A25&amp;"0"&amp;$B25,$A25&amp;$B25),realtime_data!$A$117:$E$212,5,FALSE)</f>
        <v>NaN</v>
      </c>
      <c r="I25" s="144">
        <f>VLOOKUP(IF($B25&lt;10,$A25&amp;"0"&amp;$B25,$A25&amp;$B25),realtime_data!$A$309:$E$404,5,FALSE)</f>
        <v>29.634568885751602</v>
      </c>
      <c r="J25" s="162" t="s">
        <v>466</v>
      </c>
      <c r="K25" s="143"/>
    </row>
    <row r="26" spans="1:11" x14ac:dyDescent="0.2">
      <c r="A26" s="143" t="s">
        <v>105</v>
      </c>
      <c r="B26" s="143">
        <v>1</v>
      </c>
      <c r="C26" s="143"/>
      <c r="D26" s="143" t="str">
        <f>VLOOKUP(A26,'working sheet '!$A$48:$M$56,B26+1,FALSE)</f>
        <v>NA-SEA-039-04-27</v>
      </c>
      <c r="E26" s="143"/>
      <c r="F26" s="144">
        <f>VLOOKUP(IF($B26&lt;10,$A26&amp;"0"&amp;$B26,$A26&amp;$B26),realtime_data!$A$21:$E$116,5,FALSE)</f>
        <v>34.834344058634301</v>
      </c>
      <c r="G26" s="144" t="str">
        <f>VLOOKUP(IF($B26&lt;10,$A26&amp;"0"&amp;$B26,$A26&amp;$B26),realtime_data!$A$213:$E$308,5,FALSE)</f>
        <v>NaN</v>
      </c>
      <c r="H26" s="144" t="str">
        <f>VLOOKUP(IF($B26&lt;10,$A26&amp;"0"&amp;$B26,$A26&amp;$B26),realtime_data!$A$117:$E$212,5,FALSE)</f>
        <v>NaN</v>
      </c>
      <c r="I26" s="144" t="str">
        <f>VLOOKUP(IF($B26&lt;10,$A26&amp;"0"&amp;$B26,$A26&amp;$B26),realtime_data!$A$309:$E$404,5,FALSE)</f>
        <v>NaN</v>
      </c>
      <c r="J26" s="162" t="s">
        <v>132</v>
      </c>
      <c r="K26" s="143"/>
    </row>
    <row r="27" spans="1:11" x14ac:dyDescent="0.2">
      <c r="A27" s="143" t="s">
        <v>105</v>
      </c>
      <c r="B27" s="143">
        <v>2</v>
      </c>
      <c r="C27" s="143"/>
      <c r="D27" s="143" t="str">
        <f>VLOOKUP(A27,'working sheet '!$A$48:$M$56,B27+1,FALSE)</f>
        <v>NA-SEA-039-05-35</v>
      </c>
      <c r="E27" s="143"/>
      <c r="F27" s="144">
        <f>VLOOKUP(IF($B27&lt;10,$A27&amp;"0"&amp;$B27,$A27&amp;$B27),realtime_data!$A$21:$E$116,5,FALSE)</f>
        <v>32.154858124617903</v>
      </c>
      <c r="G27" s="144" t="str">
        <f>VLOOKUP(IF($B27&lt;10,$A27&amp;"0"&amp;$B27,$A27&amp;$B27),realtime_data!$A$213:$E$308,5,FALSE)</f>
        <v>NaN</v>
      </c>
      <c r="H27" s="144" t="str">
        <f>VLOOKUP(IF($B27&lt;10,$A27&amp;"0"&amp;$B27,$A27&amp;$B27),realtime_data!$A$117:$E$212,5,FALSE)</f>
        <v>NaN</v>
      </c>
      <c r="I27" s="144" t="str">
        <f>VLOOKUP(IF($B27&lt;10,$A27&amp;"0"&amp;$B27,$A27&amp;$B27),realtime_data!$A$309:$E$404,5,FALSE)</f>
        <v>NaN</v>
      </c>
      <c r="J27" s="162" t="s">
        <v>132</v>
      </c>
      <c r="K27" s="143"/>
    </row>
    <row r="28" spans="1:11" x14ac:dyDescent="0.2">
      <c r="A28" s="143" t="s">
        <v>105</v>
      </c>
      <c r="B28" s="143">
        <v>3</v>
      </c>
      <c r="C28" s="143"/>
      <c r="D28" s="143" t="str">
        <f>VLOOKUP(A28,'working sheet '!$A$48:$M$56,B28+1,FALSE)</f>
        <v>NA-SEA-039-06-43</v>
      </c>
      <c r="E28" s="143"/>
      <c r="F28" s="144">
        <f>VLOOKUP(IF($B28&lt;10,$A28&amp;"0"&amp;$B28,$A28&amp;$B28),realtime_data!$A$21:$E$116,5,FALSE)</f>
        <v>30.8309406613531</v>
      </c>
      <c r="G28" s="144" t="str">
        <f>VLOOKUP(IF($B28&lt;10,$A28&amp;"0"&amp;$B28,$A28&amp;$B28),realtime_data!$A$213:$E$308,5,FALSE)</f>
        <v>NaN</v>
      </c>
      <c r="H28" s="144" t="str">
        <f>VLOOKUP(IF($B28&lt;10,$A28&amp;"0"&amp;$B28,$A28&amp;$B28),realtime_data!$A$117:$E$212,5,FALSE)</f>
        <v>NaN</v>
      </c>
      <c r="I28" s="144" t="str">
        <f>VLOOKUP(IF($B28&lt;10,$A28&amp;"0"&amp;$B28,$A28&amp;$B28),realtime_data!$A$309:$E$404,5,FALSE)</f>
        <v>NaN</v>
      </c>
      <c r="J28" s="162" t="s">
        <v>132</v>
      </c>
      <c r="K28" s="143"/>
    </row>
    <row r="29" spans="1:11" x14ac:dyDescent="0.2">
      <c r="A29" s="143" t="s">
        <v>105</v>
      </c>
      <c r="B29" s="143">
        <v>4</v>
      </c>
      <c r="C29" s="143"/>
      <c r="D29" s="143" t="str">
        <f>VLOOKUP(A29,'working sheet '!$A$48:$M$56,B29+1,FALSE)</f>
        <v>NA-SEA-039-07-51</v>
      </c>
      <c r="E29" s="143"/>
      <c r="F29" s="144">
        <f>VLOOKUP(IF($B29&lt;10,$A29&amp;"0"&amp;$B29,$A29&amp;$B29),realtime_data!$A$21:$E$116,5,FALSE)</f>
        <v>32.051587633840001</v>
      </c>
      <c r="G29" s="144" t="str">
        <f>VLOOKUP(IF($B29&lt;10,$A29&amp;"0"&amp;$B29,$A29&amp;$B29),realtime_data!$A$213:$E$308,5,FALSE)</f>
        <v>NaN</v>
      </c>
      <c r="H29" s="144" t="str">
        <f>VLOOKUP(IF($B29&lt;10,$A29&amp;"0"&amp;$B29,$A29&amp;$B29),realtime_data!$A$117:$E$212,5,FALSE)</f>
        <v>NaN</v>
      </c>
      <c r="I29" s="144" t="str">
        <f>VLOOKUP(IF($B29&lt;10,$A29&amp;"0"&amp;$B29,$A29&amp;$B29),realtime_data!$A$309:$E$404,5,FALSE)</f>
        <v>NaN</v>
      </c>
      <c r="J29" s="162" t="s">
        <v>132</v>
      </c>
      <c r="K29" s="143"/>
    </row>
    <row r="30" spans="1:11" x14ac:dyDescent="0.2">
      <c r="A30" s="143" t="s">
        <v>105</v>
      </c>
      <c r="B30" s="143">
        <v>5</v>
      </c>
      <c r="C30" s="143"/>
      <c r="D30" s="143" t="str">
        <f>VLOOKUP(A30,'working sheet '!$A$48:$M$56,B30+1,FALSE)</f>
        <v>NA-SEA-039-08-59</v>
      </c>
      <c r="E30" s="143"/>
      <c r="F30" s="144">
        <f>VLOOKUP(IF($B30&lt;10,$A30&amp;"0"&amp;$B30,$A30&amp;$B30),realtime_data!$A$21:$E$116,5,FALSE)</f>
        <v>33.836514731916303</v>
      </c>
      <c r="G30" s="144" t="str">
        <f>VLOOKUP(IF($B30&lt;10,$A30&amp;"0"&amp;$B30,$A30&amp;$B30),realtime_data!$A$213:$E$308,5,FALSE)</f>
        <v>NaN</v>
      </c>
      <c r="H30" s="144" t="str">
        <f>VLOOKUP(IF($B30&lt;10,$A30&amp;"0"&amp;$B30,$A30&amp;$B30),realtime_data!$A$117:$E$212,5,FALSE)</f>
        <v>NaN</v>
      </c>
      <c r="I30" s="144" t="str">
        <f>VLOOKUP(IF($B30&lt;10,$A30&amp;"0"&amp;$B30,$A30&amp;$B30),realtime_data!$A$309:$E$404,5,FALSE)</f>
        <v>NaN</v>
      </c>
      <c r="J30" s="162" t="s">
        <v>132</v>
      </c>
      <c r="K30" s="143"/>
    </row>
    <row r="31" spans="1:11" x14ac:dyDescent="0.2">
      <c r="A31" s="143" t="s">
        <v>105</v>
      </c>
      <c r="B31" s="143">
        <v>6</v>
      </c>
      <c r="C31" s="143"/>
      <c r="D31" s="143" t="str">
        <f>VLOOKUP(A31,'working sheet '!$A$48:$M$56,B31+1,FALSE)</f>
        <v>NA-SEA-039-09-67</v>
      </c>
      <c r="E31" s="143"/>
      <c r="F31" s="144">
        <f>VLOOKUP(IF($B31&lt;10,$A31&amp;"0"&amp;$B31,$A31&amp;$B31),realtime_data!$A$21:$E$116,5,FALSE)</f>
        <v>29.494258102751399</v>
      </c>
      <c r="G31" s="144" t="str">
        <f>VLOOKUP(IF($B31&lt;10,$A31&amp;"0"&amp;$B31,$A31&amp;$B31),realtime_data!$A$213:$E$308,5,FALSE)</f>
        <v>NaN</v>
      </c>
      <c r="H31" s="144" t="str">
        <f>VLOOKUP(IF($B31&lt;10,$A31&amp;"0"&amp;$B31,$A31&amp;$B31),realtime_data!$A$117:$E$212,5,FALSE)</f>
        <v>NaN</v>
      </c>
      <c r="I31" s="144" t="str">
        <f>VLOOKUP(IF($B31&lt;10,$A31&amp;"0"&amp;$B31,$A31&amp;$B31),realtime_data!$A$309:$E$404,5,FALSE)</f>
        <v>NaN</v>
      </c>
      <c r="J31" s="162" t="s">
        <v>132</v>
      </c>
      <c r="K31" s="143"/>
    </row>
    <row r="32" spans="1:11" x14ac:dyDescent="0.2">
      <c r="A32" s="143" t="s">
        <v>105</v>
      </c>
      <c r="B32" s="143">
        <v>7</v>
      </c>
      <c r="C32" s="143"/>
      <c r="D32" s="143" t="str">
        <f>VLOOKUP(A32,'working sheet '!$A$48:$M$56,B32+1,FALSE)</f>
        <v>NA-SEA-039-10-75</v>
      </c>
      <c r="E32" s="143"/>
      <c r="F32" s="144">
        <f>VLOOKUP(IF($B32&lt;10,$A32&amp;"0"&amp;$B32,$A32&amp;$B32),realtime_data!$A$21:$E$116,5,FALSE)</f>
        <v>34.391661718701798</v>
      </c>
      <c r="G32" s="144" t="str">
        <f>VLOOKUP(IF($B32&lt;10,$A32&amp;"0"&amp;$B32,$A32&amp;$B32),realtime_data!$A$213:$E$308,5,FALSE)</f>
        <v>NaN</v>
      </c>
      <c r="H32" s="144" t="str">
        <f>VLOOKUP(IF($B32&lt;10,$A32&amp;"0"&amp;$B32,$A32&amp;$B32),realtime_data!$A$117:$E$212,5,FALSE)</f>
        <v>NaN</v>
      </c>
      <c r="I32" s="144" t="str">
        <f>VLOOKUP(IF($B32&lt;10,$A32&amp;"0"&amp;$B32,$A32&amp;$B32),realtime_data!$A$309:$E$404,5,FALSE)</f>
        <v>NaN</v>
      </c>
      <c r="J32" s="162" t="s">
        <v>132</v>
      </c>
      <c r="K32" s="143"/>
    </row>
    <row r="33" spans="1:11" x14ac:dyDescent="0.2">
      <c r="A33" s="143" t="s">
        <v>105</v>
      </c>
      <c r="B33" s="143">
        <v>8</v>
      </c>
      <c r="C33" s="143"/>
      <c r="D33" s="143" t="str">
        <f>VLOOKUP(A33,'working sheet '!$A$48:$M$56,B33+1,FALSE)</f>
        <v>NA-SEA-039-11-83</v>
      </c>
      <c r="E33" s="143"/>
      <c r="F33" s="144">
        <f>VLOOKUP(IF($B33&lt;10,$A33&amp;"0"&amp;$B33,$A33&amp;$B33),realtime_data!$A$21:$E$116,5,FALSE)</f>
        <v>34.893845130796699</v>
      </c>
      <c r="G33" s="144" t="str">
        <f>VLOOKUP(IF($B33&lt;10,$A33&amp;"0"&amp;$B33,$A33&amp;$B33),realtime_data!$A$213:$E$308,5,FALSE)</f>
        <v>NaN</v>
      </c>
      <c r="H33" s="144" t="str">
        <f>VLOOKUP(IF($B33&lt;10,$A33&amp;"0"&amp;$B33,$A33&amp;$B33),realtime_data!$A$117:$E$212,5,FALSE)</f>
        <v>NaN</v>
      </c>
      <c r="I33" s="144" t="str">
        <f>VLOOKUP(IF($B33&lt;10,$A33&amp;"0"&amp;$B33,$A33&amp;$B33),realtime_data!$A$309:$E$404,5,FALSE)</f>
        <v>NaN</v>
      </c>
      <c r="J33" s="162" t="s">
        <v>132</v>
      </c>
      <c r="K33" s="143"/>
    </row>
    <row r="34" spans="1:11" x14ac:dyDescent="0.2">
      <c r="A34" s="143" t="s">
        <v>105</v>
      </c>
      <c r="B34" s="143">
        <v>9</v>
      </c>
      <c r="C34" s="143"/>
      <c r="D34" s="143" t="str">
        <f>VLOOKUP(A34,'working sheet '!$A$48:$M$56,B34+1,FALSE)</f>
        <v>NA-SEA-039-12-91</v>
      </c>
      <c r="E34" s="143"/>
      <c r="F34" s="144">
        <f>VLOOKUP(IF($B34&lt;10,$A34&amp;"0"&amp;$B34,$A34&amp;$B34),realtime_data!$A$21:$E$116,5,FALSE)</f>
        <v>31.911502734245101</v>
      </c>
      <c r="G34" s="144" t="str">
        <f>VLOOKUP(IF($B34&lt;10,$A34&amp;"0"&amp;$B34,$A34&amp;$B34),realtime_data!$A$213:$E$308,5,FALSE)</f>
        <v>NaN</v>
      </c>
      <c r="H34" s="144" t="str">
        <f>VLOOKUP(IF($B34&lt;10,$A34&amp;"0"&amp;$B34,$A34&amp;$B34),realtime_data!$A$117:$E$212,5,FALSE)</f>
        <v>NaN</v>
      </c>
      <c r="I34" s="144" t="str">
        <f>VLOOKUP(IF($B34&lt;10,$A34&amp;"0"&amp;$B34,$A34&amp;$B34),realtime_data!$A$309:$E$404,5,FALSE)</f>
        <v>NaN</v>
      </c>
      <c r="J34" s="162" t="s">
        <v>132</v>
      </c>
      <c r="K34" s="143"/>
    </row>
    <row r="35" spans="1:11" x14ac:dyDescent="0.2">
      <c r="A35" s="143" t="s">
        <v>105</v>
      </c>
      <c r="B35" s="143">
        <v>10</v>
      </c>
      <c r="C35" s="143"/>
      <c r="D35" s="143" t="str">
        <f>VLOOKUP(A35,'working sheet '!$A$48:$M$56,B35+1,FALSE)</f>
        <v>NA-SEA-040-01-03</v>
      </c>
      <c r="E35" s="143"/>
      <c r="F35" s="144">
        <f>VLOOKUP(IF($B35&lt;10,$A35&amp;"0"&amp;$B35,$A35&amp;$B35),realtime_data!$A$21:$E$116,5,FALSE)</f>
        <v>36.187332178435902</v>
      </c>
      <c r="G35" s="144" t="str">
        <f>VLOOKUP(IF($B35&lt;10,$A35&amp;"0"&amp;$B35,$A35&amp;$B35),realtime_data!$A$213:$E$308,5,FALSE)</f>
        <v>NaN</v>
      </c>
      <c r="H35" s="144" t="str">
        <f>VLOOKUP(IF($B35&lt;10,$A35&amp;"0"&amp;$B35,$A35&amp;$B35),realtime_data!$A$117:$E$212,5,FALSE)</f>
        <v>NaN</v>
      </c>
      <c r="I35" s="144" t="str">
        <f>VLOOKUP(IF($B35&lt;10,$A35&amp;"0"&amp;$B35,$A35&amp;$B35),realtime_data!$A$309:$E$404,5,FALSE)</f>
        <v>NaN</v>
      </c>
      <c r="J35" s="162" t="s">
        <v>132</v>
      </c>
      <c r="K35" s="143"/>
    </row>
    <row r="36" spans="1:11" x14ac:dyDescent="0.2">
      <c r="A36" s="143" t="s">
        <v>105</v>
      </c>
      <c r="B36" s="143">
        <v>11</v>
      </c>
      <c r="C36" s="143"/>
      <c r="D36" s="143" t="str">
        <f>VLOOKUP(A36,'working sheet '!$A$48:$M$56,B36+1,FALSE)</f>
        <v>Je_1</v>
      </c>
      <c r="E36" s="143"/>
      <c r="F36" s="144">
        <f>VLOOKUP(IF($B36&lt;10,$A36&amp;"0"&amp;$B36,$A36&amp;$B36),realtime_data!$A$21:$E$116,5,FALSE)</f>
        <v>33.121271868443799</v>
      </c>
      <c r="G36" s="144">
        <f>VLOOKUP(IF($B36&lt;10,$A36&amp;"0"&amp;$B36,$A36&amp;$B36),realtime_data!$A$213:$E$308,5,FALSE)</f>
        <v>34.879904069864601</v>
      </c>
      <c r="H36" s="144" t="str">
        <f>VLOOKUP(IF($B36&lt;10,$A36&amp;"0"&amp;$B36,$A36&amp;$B36),realtime_data!$A$117:$E$212,5,FALSE)</f>
        <v>NaN</v>
      </c>
      <c r="I36" s="144" t="str">
        <f>VLOOKUP(IF($B36&lt;10,$A36&amp;"0"&amp;$B36,$A36&amp;$B36),realtime_data!$A$309:$E$404,5,FALSE)</f>
        <v>NaN</v>
      </c>
      <c r="J36" s="162" t="s">
        <v>465</v>
      </c>
      <c r="K36" s="143"/>
    </row>
    <row r="37" spans="1:11" x14ac:dyDescent="0.2">
      <c r="A37" s="143" t="s">
        <v>105</v>
      </c>
      <c r="B37" s="143">
        <v>12</v>
      </c>
      <c r="C37" s="143"/>
      <c r="D37" s="143" t="str">
        <f>VLOOKUP(A37,'working sheet '!$A$48:$M$56,B37+1,FALSE)</f>
        <v>Den1_1</v>
      </c>
      <c r="E37" s="143"/>
      <c r="F37" s="144">
        <f>VLOOKUP(IF($B37&lt;10,$A37&amp;"0"&amp;$B37,$A37&amp;$B37),realtime_data!$A$21:$E$116,5,FALSE)</f>
        <v>32.189245492533701</v>
      </c>
      <c r="G37" s="144" t="str">
        <f>VLOOKUP(IF($B37&lt;10,$A37&amp;"0"&amp;$B37,$A37&amp;$B37),realtime_data!$A$213:$E$308,5,FALSE)</f>
        <v>NaN</v>
      </c>
      <c r="H37" s="144" t="str">
        <f>VLOOKUP(IF($B37&lt;10,$A37&amp;"0"&amp;$B37,$A37&amp;$B37),realtime_data!$A$117:$E$212,5,FALSE)</f>
        <v>NaN</v>
      </c>
      <c r="I37" s="144">
        <f>VLOOKUP(IF($B37&lt;10,$A37&amp;"0"&amp;$B37,$A37&amp;$B37),realtime_data!$A$309:$E$404,5,FALSE)</f>
        <v>32.678858322530701</v>
      </c>
      <c r="J37" s="162" t="s">
        <v>466</v>
      </c>
      <c r="K37" s="143"/>
    </row>
    <row r="38" spans="1:11" x14ac:dyDescent="0.2">
      <c r="A38" s="143" t="s">
        <v>106</v>
      </c>
      <c r="B38" s="143">
        <v>1</v>
      </c>
      <c r="C38" s="143"/>
      <c r="D38" s="143" t="str">
        <f>VLOOKUP(A38,'working sheet '!$A$48:$M$56,B38+1,FALSE)</f>
        <v>NA-SEA-039-04-28</v>
      </c>
      <c r="E38" s="143"/>
      <c r="F38" s="144">
        <f>VLOOKUP(IF($B38&lt;10,$A38&amp;"0"&amp;$B38,$A38&amp;$B38),realtime_data!$A$21:$E$116,5,FALSE)</f>
        <v>33.035953847846599</v>
      </c>
      <c r="G38" s="144" t="str">
        <f>VLOOKUP(IF($B38&lt;10,$A38&amp;"0"&amp;$B38,$A38&amp;$B38),realtime_data!$A$213:$E$308,5,FALSE)</f>
        <v>NaN</v>
      </c>
      <c r="H38" s="144" t="str">
        <f>VLOOKUP(IF($B38&lt;10,$A38&amp;"0"&amp;$B38,$A38&amp;$B38),realtime_data!$A$117:$E$212,5,FALSE)</f>
        <v>NaN</v>
      </c>
      <c r="I38" s="144" t="str">
        <f>VLOOKUP(IF($B38&lt;10,$A38&amp;"0"&amp;$B38,$A38&amp;$B38),realtime_data!$A$309:$E$404,5,FALSE)</f>
        <v>NaN</v>
      </c>
      <c r="J38" s="162" t="s">
        <v>132</v>
      </c>
      <c r="K38" s="143"/>
    </row>
    <row r="39" spans="1:11" x14ac:dyDescent="0.2">
      <c r="A39" s="143" t="s">
        <v>106</v>
      </c>
      <c r="B39" s="143">
        <v>2</v>
      </c>
      <c r="C39" s="143"/>
      <c r="D39" s="143" t="str">
        <f>VLOOKUP(A39,'working sheet '!$A$48:$M$56,B39+1,FALSE)</f>
        <v>NA-SEA-039-05-36</v>
      </c>
      <c r="E39" s="143"/>
      <c r="F39" s="144">
        <f>VLOOKUP(IF($B39&lt;10,$A39&amp;"0"&amp;$B39,$A39&amp;$B39),realtime_data!$A$21:$E$116,5,FALSE)</f>
        <v>35.281742246443102</v>
      </c>
      <c r="G39" s="144" t="str">
        <f>VLOOKUP(IF($B39&lt;10,$A39&amp;"0"&amp;$B39,$A39&amp;$B39),realtime_data!$A$213:$E$308,5,FALSE)</f>
        <v>NaN</v>
      </c>
      <c r="H39" s="144" t="str">
        <f>VLOOKUP(IF($B39&lt;10,$A39&amp;"0"&amp;$B39,$A39&amp;$B39),realtime_data!$A$117:$E$212,5,FALSE)</f>
        <v>NaN</v>
      </c>
      <c r="I39" s="144" t="str">
        <f>VLOOKUP(IF($B39&lt;10,$A39&amp;"0"&amp;$B39,$A39&amp;$B39),realtime_data!$A$309:$E$404,5,FALSE)</f>
        <v>NaN</v>
      </c>
      <c r="J39" s="162" t="s">
        <v>132</v>
      </c>
      <c r="K39" s="143"/>
    </row>
    <row r="40" spans="1:11" x14ac:dyDescent="0.2">
      <c r="A40" s="143" t="s">
        <v>106</v>
      </c>
      <c r="B40" s="143">
        <v>3</v>
      </c>
      <c r="C40" s="143"/>
      <c r="D40" s="143" t="str">
        <f>VLOOKUP(A40,'working sheet '!$A$48:$M$56,B40+1,FALSE)</f>
        <v>NA-SEA-039-06-44</v>
      </c>
      <c r="E40" s="143"/>
      <c r="F40" s="144">
        <f>VLOOKUP(IF($B40&lt;10,$A40&amp;"0"&amp;$B40,$A40&amp;$B40),realtime_data!$A$21:$E$116,5,FALSE)</f>
        <v>32.756426622647297</v>
      </c>
      <c r="G40" s="144" t="str">
        <f>VLOOKUP(IF($B40&lt;10,$A40&amp;"0"&amp;$B40,$A40&amp;$B40),realtime_data!$A$213:$E$308,5,FALSE)</f>
        <v>NaN</v>
      </c>
      <c r="H40" s="144" t="str">
        <f>VLOOKUP(IF($B40&lt;10,$A40&amp;"0"&amp;$B40,$A40&amp;$B40),realtime_data!$A$117:$E$212,5,FALSE)</f>
        <v>NaN</v>
      </c>
      <c r="I40" s="144">
        <f>VLOOKUP(IF($B40&lt;10,$A40&amp;"0"&amp;$B40,$A40&amp;$B40),realtime_data!$A$309:$E$404,5,FALSE)</f>
        <v>27.969572589705798</v>
      </c>
      <c r="J40" s="162" t="s">
        <v>364</v>
      </c>
      <c r="K40" s="162"/>
    </row>
    <row r="41" spans="1:11" x14ac:dyDescent="0.2">
      <c r="A41" s="143" t="s">
        <v>106</v>
      </c>
      <c r="B41" s="143">
        <v>4</v>
      </c>
      <c r="C41" s="143"/>
      <c r="D41" s="143" t="str">
        <f>VLOOKUP(A41,'working sheet '!$A$48:$M$56,B41+1,FALSE)</f>
        <v>NA-SEA-039-07-52</v>
      </c>
      <c r="E41" s="143"/>
      <c r="F41" s="144">
        <f>VLOOKUP(IF($B41&lt;10,$A41&amp;"0"&amp;$B41,$A41&amp;$B41),realtime_data!$A$21:$E$116,5,FALSE)</f>
        <v>33.0925618173369</v>
      </c>
      <c r="G41" s="144" t="str">
        <f>VLOOKUP(IF($B41&lt;10,$A41&amp;"0"&amp;$B41,$A41&amp;$B41),realtime_data!$A$213:$E$308,5,FALSE)</f>
        <v>NaN</v>
      </c>
      <c r="H41" s="144" t="str">
        <f>VLOOKUP(IF($B41&lt;10,$A41&amp;"0"&amp;$B41,$A41&amp;$B41),realtime_data!$A$117:$E$212,5,FALSE)</f>
        <v>NaN</v>
      </c>
      <c r="I41" s="144" t="str">
        <f>VLOOKUP(IF($B41&lt;10,$A41&amp;"0"&amp;$B41,$A41&amp;$B41),realtime_data!$A$309:$E$404,5,FALSE)</f>
        <v>NaN</v>
      </c>
      <c r="J41" s="162" t="s">
        <v>132</v>
      </c>
      <c r="K41" s="143"/>
    </row>
    <row r="42" spans="1:11" x14ac:dyDescent="0.2">
      <c r="A42" s="143" t="s">
        <v>106</v>
      </c>
      <c r="B42" s="143">
        <v>5</v>
      </c>
      <c r="C42" s="143"/>
      <c r="D42" s="143" t="str">
        <f>VLOOKUP(A42,'working sheet '!$A$48:$M$56,B42+1,FALSE)</f>
        <v>NA-SEA-039-08-60</v>
      </c>
      <c r="E42" s="143"/>
      <c r="F42" s="144">
        <f>VLOOKUP(IF($B42&lt;10,$A42&amp;"0"&amp;$B42,$A42&amp;$B42),realtime_data!$A$21:$E$116,5,FALSE)</f>
        <v>33.982644205893997</v>
      </c>
      <c r="G42" s="144" t="str">
        <f>VLOOKUP(IF($B42&lt;10,$A42&amp;"0"&amp;$B42,$A42&amp;$B42),realtime_data!$A$213:$E$308,5,FALSE)</f>
        <v>NaN</v>
      </c>
      <c r="H42" s="144" t="str">
        <f>VLOOKUP(IF($B42&lt;10,$A42&amp;"0"&amp;$B42,$A42&amp;$B42),realtime_data!$A$117:$E$212,5,FALSE)</f>
        <v>NaN</v>
      </c>
      <c r="I42" s="144" t="str">
        <f>VLOOKUP(IF($B42&lt;10,$A42&amp;"0"&amp;$B42,$A42&amp;$B42),realtime_data!$A$309:$E$404,5,FALSE)</f>
        <v>NaN</v>
      </c>
      <c r="J42" s="162" t="s">
        <v>132</v>
      </c>
      <c r="K42" s="143"/>
    </row>
    <row r="43" spans="1:11" x14ac:dyDescent="0.2">
      <c r="A43" s="143" t="s">
        <v>106</v>
      </c>
      <c r="B43" s="143">
        <v>6</v>
      </c>
      <c r="C43" s="143"/>
      <c r="D43" s="143" t="str">
        <f>VLOOKUP(A43,'working sheet '!$A$48:$M$56,B43+1,FALSE)</f>
        <v>NA-SEA-039-09-68</v>
      </c>
      <c r="E43" s="143"/>
      <c r="F43" s="144">
        <f>VLOOKUP(IF($B43&lt;10,$A43&amp;"0"&amp;$B43,$A43&amp;$B43),realtime_data!$A$21:$E$116,5,FALSE)</f>
        <v>30.313075973606502</v>
      </c>
      <c r="G43" s="144" t="str">
        <f>VLOOKUP(IF($B43&lt;10,$A43&amp;"0"&amp;$B43,$A43&amp;$B43),realtime_data!$A$213:$E$308,5,FALSE)</f>
        <v>NaN</v>
      </c>
      <c r="H43" s="144" t="str">
        <f>VLOOKUP(IF($B43&lt;10,$A43&amp;"0"&amp;$B43,$A43&amp;$B43),realtime_data!$A$117:$E$212,5,FALSE)</f>
        <v>NaN</v>
      </c>
      <c r="I43" s="144" t="str">
        <f>VLOOKUP(IF($B43&lt;10,$A43&amp;"0"&amp;$B43,$A43&amp;$B43),realtime_data!$A$309:$E$404,5,FALSE)</f>
        <v>NaN</v>
      </c>
      <c r="J43" s="162" t="s">
        <v>132</v>
      </c>
      <c r="K43" s="143"/>
    </row>
    <row r="44" spans="1:11" x14ac:dyDescent="0.2">
      <c r="A44" s="143" t="s">
        <v>106</v>
      </c>
      <c r="B44" s="143">
        <v>7</v>
      </c>
      <c r="C44" s="143"/>
      <c r="D44" s="143" t="str">
        <f>VLOOKUP(A44,'working sheet '!$A$48:$M$56,B44+1,FALSE)</f>
        <v>NA-SEA-039-10-76</v>
      </c>
      <c r="E44" s="143"/>
      <c r="F44" s="144">
        <f>VLOOKUP(IF($B44&lt;10,$A44&amp;"0"&amp;$B44,$A44&amp;$B44),realtime_data!$A$21:$E$116,5,FALSE)</f>
        <v>32.284908678921099</v>
      </c>
      <c r="G44" s="144" t="str">
        <f>VLOOKUP(IF($B44&lt;10,$A44&amp;"0"&amp;$B44,$A44&amp;$B44),realtime_data!$A$213:$E$308,5,FALSE)</f>
        <v>NaN</v>
      </c>
      <c r="H44" s="144" t="str">
        <f>VLOOKUP(IF($B44&lt;10,$A44&amp;"0"&amp;$B44,$A44&amp;$B44),realtime_data!$A$117:$E$212,5,FALSE)</f>
        <v>NaN</v>
      </c>
      <c r="I44" s="144" t="str">
        <f>VLOOKUP(IF($B44&lt;10,$A44&amp;"0"&amp;$B44,$A44&amp;$B44),realtime_data!$A$309:$E$404,5,FALSE)</f>
        <v>NaN</v>
      </c>
      <c r="J44" s="162" t="s">
        <v>132</v>
      </c>
      <c r="K44" s="143"/>
    </row>
    <row r="45" spans="1:11" x14ac:dyDescent="0.2">
      <c r="A45" s="143" t="s">
        <v>106</v>
      </c>
      <c r="B45" s="143">
        <v>8</v>
      </c>
      <c r="C45" s="143"/>
      <c r="D45" s="143" t="str">
        <f>VLOOKUP(A45,'working sheet '!$A$48:$M$56,B45+1,FALSE)</f>
        <v>NA-SEA-039-11-84</v>
      </c>
      <c r="E45" s="143"/>
      <c r="F45" s="144">
        <f>VLOOKUP(IF($B45&lt;10,$A45&amp;"0"&amp;$B45,$A45&amp;$B45),realtime_data!$A$21:$E$116,5,FALSE)</f>
        <v>33.113841941388898</v>
      </c>
      <c r="G45" s="144" t="str">
        <f>VLOOKUP(IF($B45&lt;10,$A45&amp;"0"&amp;$B45,$A45&amp;$B45),realtime_data!$A$213:$E$308,5,FALSE)</f>
        <v>NaN</v>
      </c>
      <c r="H45" s="144" t="str">
        <f>VLOOKUP(IF($B45&lt;10,$A45&amp;"0"&amp;$B45,$A45&amp;$B45),realtime_data!$A$117:$E$212,5,FALSE)</f>
        <v>NaN</v>
      </c>
      <c r="I45" s="144" t="str">
        <f>VLOOKUP(IF($B45&lt;10,$A45&amp;"0"&amp;$B45,$A45&amp;$B45),realtime_data!$A$309:$E$404,5,FALSE)</f>
        <v>NaN</v>
      </c>
      <c r="J45" s="162" t="s">
        <v>132</v>
      </c>
      <c r="K45" s="143"/>
    </row>
    <row r="46" spans="1:11" x14ac:dyDescent="0.2">
      <c r="A46" s="143" t="s">
        <v>106</v>
      </c>
      <c r="B46" s="143">
        <v>9</v>
      </c>
      <c r="C46" s="143"/>
      <c r="D46" s="143" t="str">
        <f>VLOOKUP(A46,'working sheet '!$A$48:$M$56,B46+1,FALSE)</f>
        <v>NA-SEA-039-12-92</v>
      </c>
      <c r="E46" s="143"/>
      <c r="F46" s="144">
        <f>VLOOKUP(IF($B46&lt;10,$A46&amp;"0"&amp;$B46,$A46&amp;$B46),realtime_data!$A$21:$E$116,5,FALSE)</f>
        <v>31.313878519154802</v>
      </c>
      <c r="G46" s="144" t="str">
        <f>VLOOKUP(IF($B46&lt;10,$A46&amp;"0"&amp;$B46,$A46&amp;$B46),realtime_data!$A$213:$E$308,5,FALSE)</f>
        <v>NaN</v>
      </c>
      <c r="H46" s="144" t="str">
        <f>VLOOKUP(IF($B46&lt;10,$A46&amp;"0"&amp;$B46,$A46&amp;$B46),realtime_data!$A$117:$E$212,5,FALSE)</f>
        <v>NaN</v>
      </c>
      <c r="I46" s="144" t="str">
        <f>VLOOKUP(IF($B46&lt;10,$A46&amp;"0"&amp;$B46,$A46&amp;$B46),realtime_data!$A$309:$E$404,5,FALSE)</f>
        <v>NaN</v>
      </c>
      <c r="J46" s="162" t="s">
        <v>132</v>
      </c>
      <c r="K46" s="143"/>
    </row>
    <row r="47" spans="1:11" x14ac:dyDescent="0.2">
      <c r="A47" s="143" t="s">
        <v>106</v>
      </c>
      <c r="B47" s="143">
        <v>10</v>
      </c>
      <c r="C47" s="143"/>
      <c r="D47" s="143" t="str">
        <f>VLOOKUP(A47,'working sheet '!$A$48:$M$56,B47+1,FALSE)</f>
        <v>NA-SEA-040-01-04</v>
      </c>
      <c r="E47" s="143"/>
      <c r="F47" s="144">
        <f>VLOOKUP(IF($B47&lt;10,$A47&amp;"0"&amp;$B47,$A47&amp;$B47),realtime_data!$A$21:$E$116,5,FALSE)</f>
        <v>31.740617260090598</v>
      </c>
      <c r="G47" s="144" t="str">
        <f>VLOOKUP(IF($B47&lt;10,$A47&amp;"0"&amp;$B47,$A47&amp;$B47),realtime_data!$A$213:$E$308,5,FALSE)</f>
        <v>NaN</v>
      </c>
      <c r="H47" s="144" t="str">
        <f>VLOOKUP(IF($B47&lt;10,$A47&amp;"0"&amp;$B47,$A47&amp;$B47),realtime_data!$A$117:$E$212,5,FALSE)</f>
        <v>NaN</v>
      </c>
      <c r="I47" s="144">
        <f>VLOOKUP(IF($B47&lt;10,$A47&amp;"0"&amp;$B47,$A47&amp;$B47),realtime_data!$A$309:$E$404,5,FALSE)</f>
        <v>38.408167047186097</v>
      </c>
      <c r="J47" s="162" t="s">
        <v>132</v>
      </c>
      <c r="K47" s="143" t="s">
        <v>472</v>
      </c>
    </row>
    <row r="48" spans="1:11" x14ac:dyDescent="0.2">
      <c r="A48" s="143" t="s">
        <v>106</v>
      </c>
      <c r="B48" s="143">
        <v>11</v>
      </c>
      <c r="C48" s="143"/>
      <c r="D48" s="143" t="str">
        <f>VLOOKUP(A48,'working sheet '!$A$48:$M$56,B48+1,FALSE)</f>
        <v>Je_0</v>
      </c>
      <c r="E48" s="143"/>
      <c r="F48" s="144">
        <f>VLOOKUP(IF($B48&lt;10,$A48&amp;"0"&amp;$B48,$A48&amp;$B48),realtime_data!$A$21:$E$116,5,FALSE)</f>
        <v>32.743056316885102</v>
      </c>
      <c r="G48" s="144">
        <f>VLOOKUP(IF($B48&lt;10,$A48&amp;"0"&amp;$B48,$A48&amp;$B48),realtime_data!$A$213:$E$308,5,FALSE)</f>
        <v>36.940450524269899</v>
      </c>
      <c r="H48" s="144" t="str">
        <f>VLOOKUP(IF($B48&lt;10,$A48&amp;"0"&amp;$B48,$A48&amp;$B48),realtime_data!$A$117:$E$212,5,FALSE)</f>
        <v>NaN</v>
      </c>
      <c r="I48" s="144" t="str">
        <f>VLOOKUP(IF($B48&lt;10,$A48&amp;"0"&amp;$B48,$A48&amp;$B48),realtime_data!$A$309:$E$404,5,FALSE)</f>
        <v>NaN</v>
      </c>
      <c r="J48" s="162" t="s">
        <v>465</v>
      </c>
      <c r="K48" s="162"/>
    </row>
    <row r="49" spans="1:11" x14ac:dyDescent="0.2">
      <c r="A49" s="143" t="s">
        <v>106</v>
      </c>
      <c r="B49" s="143">
        <v>12</v>
      </c>
      <c r="C49" s="143"/>
      <c r="D49" s="143" t="str">
        <f>VLOOKUP(A49,'working sheet '!$A$48:$M$56,B49+1,FALSE)</f>
        <v>Den1_0</v>
      </c>
      <c r="E49" s="143"/>
      <c r="F49" s="144">
        <f>VLOOKUP(IF($B49&lt;10,$A49&amp;"0"&amp;$B49,$A49&amp;$B49),realtime_data!$A$21:$E$116,5,FALSE)</f>
        <v>32.780918666731402</v>
      </c>
      <c r="G49" s="144" t="str">
        <f>VLOOKUP(IF($B49&lt;10,$A49&amp;"0"&amp;$B49,$A49&amp;$B49),realtime_data!$A$213:$E$308,5,FALSE)</f>
        <v>NaN</v>
      </c>
      <c r="H49" s="144" t="str">
        <f>VLOOKUP(IF($B49&lt;10,$A49&amp;"0"&amp;$B49,$A49&amp;$B49),realtime_data!$A$117:$E$212,5,FALSE)</f>
        <v>NaN</v>
      </c>
      <c r="I49" s="144">
        <f>VLOOKUP(IF($B49&lt;10,$A49&amp;"0"&amp;$B49,$A49&amp;$B49),realtime_data!$A$309:$E$404,5,FALSE)</f>
        <v>35.973673218502803</v>
      </c>
      <c r="J49" s="162" t="s">
        <v>466</v>
      </c>
      <c r="K49" s="162"/>
    </row>
    <row r="50" spans="1:11" x14ac:dyDescent="0.2">
      <c r="A50" s="143" t="s">
        <v>107</v>
      </c>
      <c r="B50" s="143">
        <v>1</v>
      </c>
      <c r="C50" s="143"/>
      <c r="D50" s="143" t="str">
        <f>VLOOKUP(A50,'working sheet '!$A$48:$M$56,B50+1,FALSE)</f>
        <v>NA-SEA-039-04-29</v>
      </c>
      <c r="E50" s="143"/>
      <c r="F50" s="144">
        <f>VLOOKUP(IF($B50&lt;10,$A50&amp;"0"&amp;$B50,$A50&amp;$B50),realtime_data!$A$21:$E$116,5,FALSE)</f>
        <v>31.539758502823499</v>
      </c>
      <c r="G50" s="144" t="str">
        <f>VLOOKUP(IF($B50&lt;10,$A50&amp;"0"&amp;$B50,$A50&amp;$B50),realtime_data!$A$213:$E$308,5,FALSE)</f>
        <v>NaN</v>
      </c>
      <c r="H50" s="144" t="str">
        <f>VLOOKUP(IF($B50&lt;10,$A50&amp;"0"&amp;$B50,$A50&amp;$B50),realtime_data!$A$117:$E$212,5,FALSE)</f>
        <v>NaN</v>
      </c>
      <c r="I50" s="144" t="str">
        <f>VLOOKUP(IF($B50&lt;10,$A50&amp;"0"&amp;$B50,$A50&amp;$B50),realtime_data!$A$309:$E$404,5,FALSE)</f>
        <v>NaN</v>
      </c>
      <c r="J50" s="162" t="s">
        <v>132</v>
      </c>
      <c r="K50" s="143"/>
    </row>
    <row r="51" spans="1:11" x14ac:dyDescent="0.2">
      <c r="A51" s="143" t="s">
        <v>107</v>
      </c>
      <c r="B51" s="143">
        <v>2</v>
      </c>
      <c r="C51" s="143"/>
      <c r="D51" s="143" t="str">
        <f>VLOOKUP(A51,'working sheet '!$A$48:$M$56,B51+1,FALSE)</f>
        <v>NA-SEA-039-05-37</v>
      </c>
      <c r="E51" s="143"/>
      <c r="F51" s="144">
        <f>VLOOKUP(IF($B51&lt;10,$A51&amp;"0"&amp;$B51,$A51&amp;$B51),realtime_data!$A$21:$E$116,5,FALSE)</f>
        <v>34.390600078378597</v>
      </c>
      <c r="G51" s="144" t="str">
        <f>VLOOKUP(IF($B51&lt;10,$A51&amp;"0"&amp;$B51,$A51&amp;$B51),realtime_data!$A$213:$E$308,5,FALSE)</f>
        <v>NaN</v>
      </c>
      <c r="H51" s="144" t="str">
        <f>VLOOKUP(IF($B51&lt;10,$A51&amp;"0"&amp;$B51,$A51&amp;$B51),realtime_data!$A$117:$E$212,5,FALSE)</f>
        <v>NaN</v>
      </c>
      <c r="I51" s="144" t="str">
        <f>VLOOKUP(IF($B51&lt;10,$A51&amp;"0"&amp;$B51,$A51&amp;$B51),realtime_data!$A$309:$E$404,5,FALSE)</f>
        <v>NaN</v>
      </c>
      <c r="J51" s="162" t="s">
        <v>132</v>
      </c>
      <c r="K51" s="143"/>
    </row>
    <row r="52" spans="1:11" x14ac:dyDescent="0.2">
      <c r="A52" s="143" t="s">
        <v>107</v>
      </c>
      <c r="B52" s="143">
        <v>3</v>
      </c>
      <c r="C52" s="143"/>
      <c r="D52" s="143" t="str">
        <f>VLOOKUP(A52,'working sheet '!$A$48:$M$56,B52+1,FALSE)</f>
        <v>NA-SEA-039-06-45</v>
      </c>
      <c r="E52" s="143"/>
      <c r="F52" s="144">
        <f>VLOOKUP(IF($B52&lt;10,$A52&amp;"0"&amp;$B52,$A52&amp;$B52),realtime_data!$A$21:$E$116,5,FALSE)</f>
        <v>33.272042541375399</v>
      </c>
      <c r="G52" s="144" t="str">
        <f>VLOOKUP(IF($B52&lt;10,$A52&amp;"0"&amp;$B52,$A52&amp;$B52),realtime_data!$A$213:$E$308,5,FALSE)</f>
        <v>NaN</v>
      </c>
      <c r="H52" s="144" t="str">
        <f>VLOOKUP(IF($B52&lt;10,$A52&amp;"0"&amp;$B52,$A52&amp;$B52),realtime_data!$A$117:$E$212,5,FALSE)</f>
        <v>NaN</v>
      </c>
      <c r="I52" s="144" t="str">
        <f>VLOOKUP(IF($B52&lt;10,$A52&amp;"0"&amp;$B52,$A52&amp;$B52),realtime_data!$A$309:$E$404,5,FALSE)</f>
        <v>NaN</v>
      </c>
      <c r="J52" s="162" t="s">
        <v>132</v>
      </c>
      <c r="K52" s="143"/>
    </row>
    <row r="53" spans="1:11" x14ac:dyDescent="0.2">
      <c r="A53" s="143" t="s">
        <v>107</v>
      </c>
      <c r="B53" s="143">
        <v>4</v>
      </c>
      <c r="C53" s="143"/>
      <c r="D53" s="143" t="str">
        <f>VLOOKUP(A53,'working sheet '!$A$48:$M$56,B53+1,FALSE)</f>
        <v>NA-SEA-039-07-53</v>
      </c>
      <c r="E53" s="143"/>
      <c r="F53" s="144">
        <f>VLOOKUP(IF($B53&lt;10,$A53&amp;"0"&amp;$B53,$A53&amp;$B53),realtime_data!$A$21:$E$116,5,FALSE)</f>
        <v>31.350875949934</v>
      </c>
      <c r="G53" s="144" t="str">
        <f>VLOOKUP(IF($B53&lt;10,$A53&amp;"0"&amp;$B53,$A53&amp;$B53),realtime_data!$A$213:$E$308,5,FALSE)</f>
        <v>NaN</v>
      </c>
      <c r="H53" s="144" t="str">
        <f>VLOOKUP(IF($B53&lt;10,$A53&amp;"0"&amp;$B53,$A53&amp;$B53),realtime_data!$A$117:$E$212,5,FALSE)</f>
        <v>NaN</v>
      </c>
      <c r="I53" s="144" t="str">
        <f>VLOOKUP(IF($B53&lt;10,$A53&amp;"0"&amp;$B53,$A53&amp;$B53),realtime_data!$A$309:$E$404,5,FALSE)</f>
        <v>NaN</v>
      </c>
      <c r="J53" s="162" t="s">
        <v>132</v>
      </c>
      <c r="K53" s="143"/>
    </row>
    <row r="54" spans="1:11" x14ac:dyDescent="0.2">
      <c r="A54" s="143" t="s">
        <v>107</v>
      </c>
      <c r="B54" s="143">
        <v>5</v>
      </c>
      <c r="C54" s="143"/>
      <c r="D54" s="143" t="str">
        <f>VLOOKUP(A54,'working sheet '!$A$48:$M$56,B54+1,FALSE)</f>
        <v>NA-SEA-039-08-61</v>
      </c>
      <c r="E54" s="143"/>
      <c r="F54" s="144">
        <f>VLOOKUP(IF($B54&lt;10,$A54&amp;"0"&amp;$B54,$A54&amp;$B54),realtime_data!$A$21:$E$116,5,FALSE)</f>
        <v>35.0291326667097</v>
      </c>
      <c r="G54" s="144" t="str">
        <f>VLOOKUP(IF($B54&lt;10,$A54&amp;"0"&amp;$B54,$A54&amp;$B54),realtime_data!$A$213:$E$308,5,FALSE)</f>
        <v>NaN</v>
      </c>
      <c r="H54" s="144" t="str">
        <f>VLOOKUP(IF($B54&lt;10,$A54&amp;"0"&amp;$B54,$A54&amp;$B54),realtime_data!$A$117:$E$212,5,FALSE)</f>
        <v>NaN</v>
      </c>
      <c r="I54" s="144" t="str">
        <f>VLOOKUP(IF($B54&lt;10,$A54&amp;"0"&amp;$B54,$A54&amp;$B54),realtime_data!$A$309:$E$404,5,FALSE)</f>
        <v>NaN</v>
      </c>
      <c r="J54" s="162" t="s">
        <v>132</v>
      </c>
      <c r="K54" s="143"/>
    </row>
    <row r="55" spans="1:11" x14ac:dyDescent="0.2">
      <c r="A55" s="143" t="s">
        <v>107</v>
      </c>
      <c r="B55" s="143">
        <v>6</v>
      </c>
      <c r="C55" s="143"/>
      <c r="D55" s="143" t="str">
        <f>VLOOKUP(A55,'working sheet '!$A$48:$M$56,B55+1,FALSE)</f>
        <v>NA-SEA-039-09-69</v>
      </c>
      <c r="E55" s="143"/>
      <c r="F55" s="144">
        <f>VLOOKUP(IF($B55&lt;10,$A55&amp;"0"&amp;$B55,$A55&amp;$B55),realtime_data!$A$21:$E$116,5,FALSE)</f>
        <v>33.582654240603901</v>
      </c>
      <c r="G55" s="144" t="str">
        <f>VLOOKUP(IF($B55&lt;10,$A55&amp;"0"&amp;$B55,$A55&amp;$B55),realtime_data!$A$213:$E$308,5,FALSE)</f>
        <v>NaN</v>
      </c>
      <c r="H55" s="144" t="str">
        <f>VLOOKUP(IF($B55&lt;10,$A55&amp;"0"&amp;$B55,$A55&amp;$B55),realtime_data!$A$117:$E$212,5,FALSE)</f>
        <v>NaN</v>
      </c>
      <c r="I55" s="144" t="str">
        <f>VLOOKUP(IF($B55&lt;10,$A55&amp;"0"&amp;$B55,$A55&amp;$B55),realtime_data!$A$309:$E$404,5,FALSE)</f>
        <v>NaN</v>
      </c>
      <c r="J55" s="162" t="s">
        <v>132</v>
      </c>
      <c r="K55" s="143"/>
    </row>
    <row r="56" spans="1:11" x14ac:dyDescent="0.2">
      <c r="A56" s="143" t="s">
        <v>107</v>
      </c>
      <c r="B56" s="143">
        <v>7</v>
      </c>
      <c r="C56" s="143"/>
      <c r="D56" s="143" t="str">
        <f>VLOOKUP(A56,'working sheet '!$A$48:$M$56,B56+1,FALSE)</f>
        <v>NA-SEA-039-10-77</v>
      </c>
      <c r="E56" s="143"/>
      <c r="F56" s="144">
        <f>VLOOKUP(IF($B56&lt;10,$A56&amp;"0"&amp;$B56,$A56&amp;$B56),realtime_data!$A$21:$E$116,5,FALSE)</f>
        <v>33.910297904368598</v>
      </c>
      <c r="G56" s="144" t="str">
        <f>VLOOKUP(IF($B56&lt;10,$A56&amp;"0"&amp;$B56,$A56&amp;$B56),realtime_data!$A$213:$E$308,5,FALSE)</f>
        <v>NaN</v>
      </c>
      <c r="H56" s="144" t="str">
        <f>VLOOKUP(IF($B56&lt;10,$A56&amp;"0"&amp;$B56,$A56&amp;$B56),realtime_data!$A$117:$E$212,5,FALSE)</f>
        <v>NaN</v>
      </c>
      <c r="I56" s="144" t="str">
        <f>VLOOKUP(IF($B56&lt;10,$A56&amp;"0"&amp;$B56,$A56&amp;$B56),realtime_data!$A$309:$E$404,5,FALSE)</f>
        <v>NaN</v>
      </c>
      <c r="J56" s="162" t="s">
        <v>132</v>
      </c>
      <c r="K56" s="143"/>
    </row>
    <row r="57" spans="1:11" x14ac:dyDescent="0.2">
      <c r="A57" s="143" t="s">
        <v>107</v>
      </c>
      <c r="B57" s="143">
        <v>8</v>
      </c>
      <c r="C57" s="143"/>
      <c r="D57" s="143" t="str">
        <f>VLOOKUP(A57,'working sheet '!$A$48:$M$56,B57+1,FALSE)</f>
        <v>NA-SEA-039-11-85</v>
      </c>
      <c r="E57" s="143"/>
      <c r="F57" s="144">
        <f>VLOOKUP(IF($B57&lt;10,$A57&amp;"0"&amp;$B57,$A57&amp;$B57),realtime_data!$A$21:$E$116,5,FALSE)</f>
        <v>33.513698016245002</v>
      </c>
      <c r="G57" s="144" t="str">
        <f>VLOOKUP(IF($B57&lt;10,$A57&amp;"0"&amp;$B57,$A57&amp;$B57),realtime_data!$A$213:$E$308,5,FALSE)</f>
        <v>NaN</v>
      </c>
      <c r="H57" s="144" t="str">
        <f>VLOOKUP(IF($B57&lt;10,$A57&amp;"0"&amp;$B57,$A57&amp;$B57),realtime_data!$A$117:$E$212,5,FALSE)</f>
        <v>NaN</v>
      </c>
      <c r="I57" s="144" t="str">
        <f>VLOOKUP(IF($B57&lt;10,$A57&amp;"0"&amp;$B57,$A57&amp;$B57),realtime_data!$A$309:$E$404,5,FALSE)</f>
        <v>NaN</v>
      </c>
      <c r="J57" s="162" t="s">
        <v>132</v>
      </c>
      <c r="K57" s="143"/>
    </row>
    <row r="58" spans="1:11" x14ac:dyDescent="0.2">
      <c r="A58" s="143" t="s">
        <v>107</v>
      </c>
      <c r="B58" s="143">
        <v>9</v>
      </c>
      <c r="C58" s="143"/>
      <c r="D58" s="143" t="str">
        <f>VLOOKUP(A58,'working sheet '!$A$48:$M$56,B58+1,FALSE)</f>
        <v>NA-SEA-039-12-93</v>
      </c>
      <c r="E58" s="143"/>
      <c r="F58" s="144">
        <f>VLOOKUP(IF($B58&lt;10,$A58&amp;"0"&amp;$B58,$A58&amp;$B58),realtime_data!$A$21:$E$116,5,FALSE)</f>
        <v>31.3754924636632</v>
      </c>
      <c r="G58" s="144" t="str">
        <f>VLOOKUP(IF($B58&lt;10,$A58&amp;"0"&amp;$B58,$A58&amp;$B58),realtime_data!$A$213:$E$308,5,FALSE)</f>
        <v>NaN</v>
      </c>
      <c r="H58" s="144" t="str">
        <f>VLOOKUP(IF($B58&lt;10,$A58&amp;"0"&amp;$B58,$A58&amp;$B58),realtime_data!$A$117:$E$212,5,FALSE)</f>
        <v>NaN</v>
      </c>
      <c r="I58" s="144">
        <f>VLOOKUP(IF($B58&lt;10,$A58&amp;"0"&amp;$B58,$A58&amp;$B58),realtime_data!$A$309:$E$404,5,FALSE)</f>
        <v>30.098741608642101</v>
      </c>
      <c r="J58" s="162" t="s">
        <v>364</v>
      </c>
      <c r="K58" s="143"/>
    </row>
    <row r="59" spans="1:11" x14ac:dyDescent="0.2">
      <c r="A59" s="143" t="s">
        <v>107</v>
      </c>
      <c r="B59" s="143">
        <v>10</v>
      </c>
      <c r="C59" s="143"/>
      <c r="D59" s="143" t="str">
        <f>VLOOKUP(A59,'working sheet '!$A$48:$M$56,B59+1,FALSE)</f>
        <v>NA-SEA-040-01-05</v>
      </c>
      <c r="E59" s="143"/>
      <c r="F59" s="144">
        <f>VLOOKUP(IF($B59&lt;10,$A59&amp;"0"&amp;$B59,$A59&amp;$B59),realtime_data!$A$21:$E$116,5,FALSE)</f>
        <v>31.2826052492827</v>
      </c>
      <c r="G59" s="144" t="str">
        <f>VLOOKUP(IF($B59&lt;10,$A59&amp;"0"&amp;$B59,$A59&amp;$B59),realtime_data!$A$213:$E$308,5,FALSE)</f>
        <v>NaN</v>
      </c>
      <c r="H59" s="144" t="str">
        <f>VLOOKUP(IF($B59&lt;10,$A59&amp;"0"&amp;$B59,$A59&amp;$B59),realtime_data!$A$117:$E$212,5,FALSE)</f>
        <v>NaN</v>
      </c>
      <c r="I59" s="144" t="str">
        <f>VLOOKUP(IF($B59&lt;10,$A59&amp;"0"&amp;$B59,$A59&amp;$B59),realtime_data!$A$309:$E$404,5,FALSE)</f>
        <v>NaN</v>
      </c>
      <c r="J59" s="162" t="s">
        <v>132</v>
      </c>
      <c r="K59" s="143"/>
    </row>
    <row r="60" spans="1:11" x14ac:dyDescent="0.2">
      <c r="A60" s="143" t="s">
        <v>107</v>
      </c>
      <c r="B60" s="143">
        <v>11</v>
      </c>
      <c r="C60" s="143"/>
      <c r="D60" s="143">
        <f>VLOOKUP(A60,'working sheet '!$A$48:$M$56,B60+1,FALSE)</f>
        <v>0</v>
      </c>
      <c r="E60" s="143"/>
      <c r="F60" s="144" t="str">
        <f>VLOOKUP(IF($B60&lt;10,$A60&amp;"0"&amp;$B60,$A60&amp;$B60),realtime_data!$A$21:$E$116,5,FALSE)</f>
        <v>NaN</v>
      </c>
      <c r="G60" s="144">
        <f>VLOOKUP(IF($B60&lt;10,$A60&amp;"0"&amp;$B60,$A60&amp;$B60),realtime_data!$A$213:$E$308,5,FALSE)</f>
        <v>26.762487495835899</v>
      </c>
      <c r="H60" s="144" t="str">
        <f>VLOOKUP(IF($B60&lt;10,$A60&amp;"0"&amp;$B60,$A60&amp;$B60),realtime_data!$A$117:$E$212,5,FALSE)</f>
        <v>NaN</v>
      </c>
      <c r="I60" s="144" t="str">
        <f>VLOOKUP(IF($B60&lt;10,$A60&amp;"0"&amp;$B60,$A60&amp;$B60),realtime_data!$A$309:$E$404,5,FALSE)</f>
        <v>NaN</v>
      </c>
      <c r="J60" s="162"/>
      <c r="K60" s="162"/>
    </row>
    <row r="61" spans="1:11" x14ac:dyDescent="0.2">
      <c r="A61" s="143" t="s">
        <v>107</v>
      </c>
      <c r="B61" s="143">
        <v>12</v>
      </c>
      <c r="C61" s="143"/>
      <c r="D61" s="143">
        <f>VLOOKUP(A61,'working sheet '!$A$48:$M$56,B61+1,FALSE)</f>
        <v>0</v>
      </c>
      <c r="E61" s="143"/>
      <c r="F61" s="144" t="str">
        <f>VLOOKUP(IF($B61&lt;10,$A61&amp;"0"&amp;$B61,$A61&amp;$B61),realtime_data!$A$21:$E$116,5,FALSE)</f>
        <v>NaN</v>
      </c>
      <c r="G61" s="144">
        <f>VLOOKUP(IF($B61&lt;10,$A61&amp;"0"&amp;$B61,$A61&amp;$B61),realtime_data!$A$213:$E$308,5,FALSE)</f>
        <v>38.039877804986702</v>
      </c>
      <c r="H61" s="144" t="str">
        <f>VLOOKUP(IF($B61&lt;10,$A61&amp;"0"&amp;$B61,$A61&amp;$B61),realtime_data!$A$117:$E$212,5,FALSE)</f>
        <v>NaN</v>
      </c>
      <c r="I61" s="144" t="str">
        <f>VLOOKUP(IF($B61&lt;10,$A61&amp;"0"&amp;$B61,$A61&amp;$B61),realtime_data!$A$309:$E$404,5,FALSE)</f>
        <v>NaN</v>
      </c>
      <c r="J61" s="162"/>
      <c r="K61" s="143"/>
    </row>
    <row r="62" spans="1:11" x14ac:dyDescent="0.2">
      <c r="A62" s="143" t="s">
        <v>109</v>
      </c>
      <c r="B62" s="143">
        <v>1</v>
      </c>
      <c r="C62" s="143"/>
      <c r="D62" s="143" t="str">
        <f>VLOOKUP(A62,'working sheet '!$A$48:$M$56,B62+1,FALSE)</f>
        <v>NA-SEA-039-04-30</v>
      </c>
      <c r="E62" s="143"/>
      <c r="F62" s="144">
        <f>VLOOKUP(IF($B62&lt;10,$A62&amp;"0"&amp;$B62,$A62&amp;$B62),realtime_data!$A$21:$E$116,5,FALSE)</f>
        <v>33.090609340444601</v>
      </c>
      <c r="G62" s="144" t="str">
        <f>VLOOKUP(IF($B62&lt;10,$A62&amp;"0"&amp;$B62,$A62&amp;$B62),realtime_data!$A$213:$E$308,5,FALSE)</f>
        <v>NaN</v>
      </c>
      <c r="H62" s="144" t="str">
        <f>VLOOKUP(IF($B62&lt;10,$A62&amp;"0"&amp;$B62,$A62&amp;$B62),realtime_data!$A$117:$E$212,5,FALSE)</f>
        <v>NaN</v>
      </c>
      <c r="I62" s="144" t="str">
        <f>VLOOKUP(IF($B62&lt;10,$A62&amp;"0"&amp;$B62,$A62&amp;$B62),realtime_data!$A$309:$E$404,5,FALSE)</f>
        <v>NaN</v>
      </c>
      <c r="J62" s="162" t="s">
        <v>132</v>
      </c>
      <c r="K62" s="143"/>
    </row>
    <row r="63" spans="1:11" x14ac:dyDescent="0.2">
      <c r="A63" s="143" t="s">
        <v>109</v>
      </c>
      <c r="B63" s="143">
        <v>2</v>
      </c>
      <c r="C63" s="143"/>
      <c r="D63" s="143" t="str">
        <f>VLOOKUP(A63,'working sheet '!$A$48:$M$56,B63+1,FALSE)</f>
        <v>NA-SEA-039-05-38</v>
      </c>
      <c r="E63" s="143"/>
      <c r="F63" s="144">
        <f>VLOOKUP(IF($B63&lt;10,$A63&amp;"0"&amp;$B63,$A63&amp;$B63),realtime_data!$A$21:$E$116,5,FALSE)</f>
        <v>33.298177912154202</v>
      </c>
      <c r="G63" s="144" t="str">
        <f>VLOOKUP(IF($B63&lt;10,$A63&amp;"0"&amp;$B63,$A63&amp;$B63),realtime_data!$A$213:$E$308,5,FALSE)</f>
        <v>NaN</v>
      </c>
      <c r="H63" s="144" t="str">
        <f>VLOOKUP(IF($B63&lt;10,$A63&amp;"0"&amp;$B63,$A63&amp;$B63),realtime_data!$A$117:$E$212,5,FALSE)</f>
        <v>NaN</v>
      </c>
      <c r="I63" s="144" t="str">
        <f>VLOOKUP(IF($B63&lt;10,$A63&amp;"0"&amp;$B63,$A63&amp;$B63),realtime_data!$A$309:$E$404,5,FALSE)</f>
        <v>NaN</v>
      </c>
      <c r="J63" s="162" t="s">
        <v>132</v>
      </c>
      <c r="K63" s="143"/>
    </row>
    <row r="64" spans="1:11" x14ac:dyDescent="0.2">
      <c r="A64" s="143" t="s">
        <v>109</v>
      </c>
      <c r="B64" s="143">
        <v>3</v>
      </c>
      <c r="C64" s="143"/>
      <c r="D64" s="143" t="str">
        <f>VLOOKUP(A64,'working sheet '!$A$48:$M$56,B64+1,FALSE)</f>
        <v>NA-SEA-039-06-46</v>
      </c>
      <c r="E64" s="143"/>
      <c r="F64" s="144">
        <f>VLOOKUP(IF($B64&lt;10,$A64&amp;"0"&amp;$B64,$A64&amp;$B64),realtime_data!$A$21:$E$116,5,FALSE)</f>
        <v>32.629842560036202</v>
      </c>
      <c r="G64" s="144" t="str">
        <f>VLOOKUP(IF($B64&lt;10,$A64&amp;"0"&amp;$B64,$A64&amp;$B64),realtime_data!$A$213:$E$308,5,FALSE)</f>
        <v>NaN</v>
      </c>
      <c r="H64" s="144" t="str">
        <f>VLOOKUP(IF($B64&lt;10,$A64&amp;"0"&amp;$B64,$A64&amp;$B64),realtime_data!$A$117:$E$212,5,FALSE)</f>
        <v>NaN</v>
      </c>
      <c r="I64" s="144" t="str">
        <f>VLOOKUP(IF($B64&lt;10,$A64&amp;"0"&amp;$B64,$A64&amp;$B64),realtime_data!$A$309:$E$404,5,FALSE)</f>
        <v>NaN</v>
      </c>
      <c r="J64" s="162" t="s">
        <v>132</v>
      </c>
      <c r="K64" s="143"/>
    </row>
    <row r="65" spans="1:11" x14ac:dyDescent="0.2">
      <c r="A65" s="143" t="s">
        <v>109</v>
      </c>
      <c r="B65" s="143">
        <v>4</v>
      </c>
      <c r="C65" s="143"/>
      <c r="D65" s="143" t="str">
        <f>VLOOKUP(A65,'working sheet '!$A$48:$M$56,B65+1,FALSE)</f>
        <v>NA-SEA-039-07-54</v>
      </c>
      <c r="E65" s="143"/>
      <c r="F65" s="144">
        <f>VLOOKUP(IF($B65&lt;10,$A65&amp;"0"&amp;$B65,$A65&amp;$B65),realtime_data!$A$21:$E$116,5,FALSE)</f>
        <v>33.3812377748107</v>
      </c>
      <c r="G65" s="144" t="str">
        <f>VLOOKUP(IF($B65&lt;10,$A65&amp;"0"&amp;$B65,$A65&amp;$B65),realtime_data!$A$213:$E$308,5,FALSE)</f>
        <v>NaN</v>
      </c>
      <c r="H65" s="144" t="str">
        <f>VLOOKUP(IF($B65&lt;10,$A65&amp;"0"&amp;$B65,$A65&amp;$B65),realtime_data!$A$117:$E$212,5,FALSE)</f>
        <v>NaN</v>
      </c>
      <c r="I65" s="144" t="str">
        <f>VLOOKUP(IF($B65&lt;10,$A65&amp;"0"&amp;$B65,$A65&amp;$B65),realtime_data!$A$309:$E$404,5,FALSE)</f>
        <v>NaN</v>
      </c>
      <c r="J65" s="162" t="s">
        <v>132</v>
      </c>
      <c r="K65" s="143"/>
    </row>
    <row r="66" spans="1:11" x14ac:dyDescent="0.2">
      <c r="A66" s="143" t="s">
        <v>109</v>
      </c>
      <c r="B66" s="143">
        <v>5</v>
      </c>
      <c r="C66" s="143"/>
      <c r="D66" s="143" t="str">
        <f>VLOOKUP(A66,'working sheet '!$A$48:$M$56,B66+1,FALSE)</f>
        <v>NA-SEA-039-08-62</v>
      </c>
      <c r="E66" s="143"/>
      <c r="F66" s="144">
        <f>VLOOKUP(IF($B66&lt;10,$A66&amp;"0"&amp;$B66,$A66&amp;$B66),realtime_data!$A$21:$E$116,5,FALSE)</f>
        <v>31.509384620426999</v>
      </c>
      <c r="G66" s="144" t="str">
        <f>VLOOKUP(IF($B66&lt;10,$A66&amp;"0"&amp;$B66,$A66&amp;$B66),realtime_data!$A$213:$E$308,5,FALSE)</f>
        <v>NaN</v>
      </c>
      <c r="H66" s="144" t="str">
        <f>VLOOKUP(IF($B66&lt;10,$A66&amp;"0"&amp;$B66,$A66&amp;$B66),realtime_data!$A$117:$E$212,5,FALSE)</f>
        <v>NaN</v>
      </c>
      <c r="I66" s="144" t="str">
        <f>VLOOKUP(IF($B66&lt;10,$A66&amp;"0"&amp;$B66,$A66&amp;$B66),realtime_data!$A$309:$E$404,5,FALSE)</f>
        <v>NaN</v>
      </c>
      <c r="J66" s="162" t="s">
        <v>132</v>
      </c>
      <c r="K66" s="143"/>
    </row>
    <row r="67" spans="1:11" x14ac:dyDescent="0.2">
      <c r="A67" s="143" t="s">
        <v>109</v>
      </c>
      <c r="B67" s="143">
        <v>6</v>
      </c>
      <c r="C67" s="143"/>
      <c r="D67" s="143" t="str">
        <f>VLOOKUP(A67,'working sheet '!$A$48:$M$56,B67+1,FALSE)</f>
        <v>NA-SEA-039-09-70</v>
      </c>
      <c r="E67" s="143"/>
      <c r="F67" s="144">
        <f>VLOOKUP(IF($B67&lt;10,$A67&amp;"0"&amp;$B67,$A67&amp;$B67),realtime_data!$A$21:$E$116,5,FALSE)</f>
        <v>32.769292857350202</v>
      </c>
      <c r="G67" s="144" t="str">
        <f>VLOOKUP(IF($B67&lt;10,$A67&amp;"0"&amp;$B67,$A67&amp;$B67),realtime_data!$A$213:$E$308,5,FALSE)</f>
        <v>NaN</v>
      </c>
      <c r="H67" s="144" t="str">
        <f>VLOOKUP(IF($B67&lt;10,$A67&amp;"0"&amp;$B67,$A67&amp;$B67),realtime_data!$A$117:$E$212,5,FALSE)</f>
        <v>NaN</v>
      </c>
      <c r="I67" s="144" t="str">
        <f>VLOOKUP(IF($B67&lt;10,$A67&amp;"0"&amp;$B67,$A67&amp;$B67),realtime_data!$A$309:$E$404,5,FALSE)</f>
        <v>NaN</v>
      </c>
      <c r="J67" s="162" t="s">
        <v>132</v>
      </c>
      <c r="K67" s="143"/>
    </row>
    <row r="68" spans="1:11" x14ac:dyDescent="0.2">
      <c r="A68" s="143" t="s">
        <v>109</v>
      </c>
      <c r="B68" s="143">
        <v>7</v>
      </c>
      <c r="C68" s="143"/>
      <c r="D68" s="143" t="str">
        <f>VLOOKUP(A68,'working sheet '!$A$48:$M$56,B68+1,FALSE)</f>
        <v>NA-SEA-039-10-78</v>
      </c>
      <c r="E68" s="143"/>
      <c r="F68" s="144">
        <f>VLOOKUP(IF($B68&lt;10,$A68&amp;"0"&amp;$B68,$A68&amp;$B68),realtime_data!$A$21:$E$116,5,FALSE)</f>
        <v>31.986345127460101</v>
      </c>
      <c r="G68" s="144" t="str">
        <f>VLOOKUP(IF($B68&lt;10,$A68&amp;"0"&amp;$B68,$A68&amp;$B68),realtime_data!$A$213:$E$308,5,FALSE)</f>
        <v>NaN</v>
      </c>
      <c r="H68" s="144" t="str">
        <f>VLOOKUP(IF($B68&lt;10,$A68&amp;"0"&amp;$B68,$A68&amp;$B68),realtime_data!$A$117:$E$212,5,FALSE)</f>
        <v>NaN</v>
      </c>
      <c r="I68" s="144" t="str">
        <f>VLOOKUP(IF($B68&lt;10,$A68&amp;"0"&amp;$B68,$A68&amp;$B68),realtime_data!$A$309:$E$404,5,FALSE)</f>
        <v>NaN</v>
      </c>
      <c r="J68" s="162" t="s">
        <v>132</v>
      </c>
      <c r="K68" s="143"/>
    </row>
    <row r="69" spans="1:11" x14ac:dyDescent="0.2">
      <c r="A69" s="143" t="s">
        <v>109</v>
      </c>
      <c r="B69" s="143">
        <v>8</v>
      </c>
      <c r="C69" s="143"/>
      <c r="D69" s="143" t="str">
        <f>VLOOKUP(A69,'working sheet '!$A$48:$M$56,B69+1,FALSE)</f>
        <v>NA-SEA-039-11-86</v>
      </c>
      <c r="E69" s="143"/>
      <c r="F69" s="144">
        <f>VLOOKUP(IF($B69&lt;10,$A69&amp;"0"&amp;$B69,$A69&amp;$B69),realtime_data!$A$21:$E$116,5,FALSE)</f>
        <v>33.9322633008384</v>
      </c>
      <c r="G69" s="144" t="str">
        <f>VLOOKUP(IF($B69&lt;10,$A69&amp;"0"&amp;$B69,$A69&amp;$B69),realtime_data!$A$213:$E$308,5,FALSE)</f>
        <v>NaN</v>
      </c>
      <c r="H69" s="144" t="str">
        <f>VLOOKUP(IF($B69&lt;10,$A69&amp;"0"&amp;$B69,$A69&amp;$B69),realtime_data!$A$117:$E$212,5,FALSE)</f>
        <v>NaN</v>
      </c>
      <c r="I69" s="144" t="str">
        <f>VLOOKUP(IF($B69&lt;10,$A69&amp;"0"&amp;$B69,$A69&amp;$B69),realtime_data!$A$309:$E$404,5,FALSE)</f>
        <v>NaN</v>
      </c>
      <c r="J69" s="162" t="s">
        <v>132</v>
      </c>
      <c r="K69" s="143"/>
    </row>
    <row r="70" spans="1:11" x14ac:dyDescent="0.2">
      <c r="A70" s="143" t="s">
        <v>109</v>
      </c>
      <c r="B70" s="143">
        <v>9</v>
      </c>
      <c r="C70" s="143"/>
      <c r="D70" s="143" t="str">
        <f>VLOOKUP(A70,'working sheet '!$A$48:$M$56,B70+1,FALSE)</f>
        <v>NA-SEA-039-12-94</v>
      </c>
      <c r="E70" s="143"/>
      <c r="F70" s="144">
        <f>VLOOKUP(IF($B70&lt;10,$A70&amp;"0"&amp;$B70,$A70&amp;$B70),realtime_data!$A$21:$E$116,5,FALSE)</f>
        <v>33.922900736631803</v>
      </c>
      <c r="G70" s="144" t="str">
        <f>VLOOKUP(IF($B70&lt;10,$A70&amp;"0"&amp;$B70,$A70&amp;$B70),realtime_data!$A$213:$E$308,5,FALSE)</f>
        <v>NaN</v>
      </c>
      <c r="H70" s="144" t="str">
        <f>VLOOKUP(IF($B70&lt;10,$A70&amp;"0"&amp;$B70,$A70&amp;$B70),realtime_data!$A$117:$E$212,5,FALSE)</f>
        <v>NaN</v>
      </c>
      <c r="I70" s="144" t="str">
        <f>VLOOKUP(IF($B70&lt;10,$A70&amp;"0"&amp;$B70,$A70&amp;$B70),realtime_data!$A$309:$E$404,5,FALSE)</f>
        <v>NaN</v>
      </c>
      <c r="J70" s="162" t="s">
        <v>132</v>
      </c>
      <c r="K70" s="143"/>
    </row>
    <row r="71" spans="1:11" x14ac:dyDescent="0.2">
      <c r="A71" s="143" t="s">
        <v>109</v>
      </c>
      <c r="B71" s="143">
        <v>10</v>
      </c>
      <c r="C71" s="143"/>
      <c r="D71" s="143" t="str">
        <f>VLOOKUP(A71,'working sheet '!$A$48:$M$56,B71+1,FALSE)</f>
        <v>NA-SEA-040-01-06</v>
      </c>
      <c r="E71" s="143"/>
      <c r="F71" s="144">
        <f>VLOOKUP(IF($B71&lt;10,$A71&amp;"0"&amp;$B71,$A71&amp;$B71),realtime_data!$A$21:$E$116,5,FALSE)</f>
        <v>34.3365095748062</v>
      </c>
      <c r="G71" s="144" t="str">
        <f>VLOOKUP(IF($B71&lt;10,$A71&amp;"0"&amp;$B71,$A71&amp;$B71),realtime_data!$A$213:$E$308,5,FALSE)</f>
        <v>NaN</v>
      </c>
      <c r="H71" s="144" t="str">
        <f>VLOOKUP(IF($B71&lt;10,$A71&amp;"0"&amp;$B71,$A71&amp;$B71),realtime_data!$A$117:$E$212,5,FALSE)</f>
        <v>NaN</v>
      </c>
      <c r="I71" s="144" t="str">
        <f>VLOOKUP(IF($B71&lt;10,$A71&amp;"0"&amp;$B71,$A71&amp;$B71),realtime_data!$A$309:$E$404,5,FALSE)</f>
        <v>NaN</v>
      </c>
      <c r="J71" s="162" t="s">
        <v>132</v>
      </c>
      <c r="K71" s="143"/>
    </row>
    <row r="72" spans="1:11" x14ac:dyDescent="0.2">
      <c r="A72" s="143" t="s">
        <v>109</v>
      </c>
      <c r="B72" s="143">
        <v>11</v>
      </c>
      <c r="C72" s="143"/>
      <c r="D72" s="143">
        <f>VLOOKUP(A72,'working sheet '!$A$48:$M$56,B72+1,FALSE)</f>
        <v>0</v>
      </c>
      <c r="E72" s="143"/>
      <c r="F72" s="144" t="str">
        <f>VLOOKUP(IF($B72&lt;10,$A72&amp;"0"&amp;$B72,$A72&amp;$B72),realtime_data!$A$21:$E$116,5,FALSE)</f>
        <v>NaN</v>
      </c>
      <c r="G72" s="144">
        <f>VLOOKUP(IF($B72&lt;10,$A72&amp;"0"&amp;$B72,$A72&amp;$B72),realtime_data!$A$213:$E$308,5,FALSE)</f>
        <v>23.8173743782082</v>
      </c>
      <c r="H72" s="144" t="str">
        <f>VLOOKUP(IF($B72&lt;10,$A72&amp;"0"&amp;$B72,$A72&amp;$B72),realtime_data!$A$117:$E$212,5,FALSE)</f>
        <v>NaN</v>
      </c>
      <c r="I72" s="144" t="str">
        <f>VLOOKUP(IF($B72&lt;10,$A72&amp;"0"&amp;$B72,$A72&amp;$B72),realtime_data!$A$309:$E$404,5,FALSE)</f>
        <v>NaN</v>
      </c>
      <c r="J72" s="162"/>
      <c r="K72" s="143"/>
    </row>
    <row r="73" spans="1:11" x14ac:dyDescent="0.2">
      <c r="A73" s="143" t="s">
        <v>109</v>
      </c>
      <c r="B73" s="143">
        <v>12</v>
      </c>
      <c r="C73" s="143"/>
      <c r="D73" s="143">
        <f>VLOOKUP(A73,'working sheet '!$A$48:$M$56,B73+1,FALSE)</f>
        <v>0</v>
      </c>
      <c r="E73" s="143"/>
      <c r="F73" s="144" t="str">
        <f>VLOOKUP(IF($B73&lt;10,$A73&amp;"0"&amp;$B73,$A73&amp;$B73),realtime_data!$A$21:$E$116,5,FALSE)</f>
        <v>NaN</v>
      </c>
      <c r="G73" s="144">
        <f>VLOOKUP(IF($B73&lt;10,$A73&amp;"0"&amp;$B73,$A73&amp;$B73),realtime_data!$A$213:$E$308,5,FALSE)</f>
        <v>26.040809582584799</v>
      </c>
      <c r="H73" s="144" t="str">
        <f>VLOOKUP(IF($B73&lt;10,$A73&amp;"0"&amp;$B73,$A73&amp;$B73),realtime_data!$A$117:$E$212,5,FALSE)</f>
        <v>NaN</v>
      </c>
      <c r="I73" s="144" t="str">
        <f>VLOOKUP(IF($B73&lt;10,$A73&amp;"0"&amp;$B73,$A73&amp;$B73),realtime_data!$A$309:$E$404,5,FALSE)</f>
        <v>NaN</v>
      </c>
      <c r="J73" s="162"/>
      <c r="K73" s="143"/>
    </row>
    <row r="74" spans="1:11" x14ac:dyDescent="0.2">
      <c r="A74" s="143" t="s">
        <v>110</v>
      </c>
      <c r="B74" s="143">
        <v>1</v>
      </c>
      <c r="C74" s="143"/>
      <c r="D74" s="143" t="str">
        <f>VLOOKUP(A74,'working sheet '!$A$48:$M$56,B74+1,FALSE)</f>
        <v>NA-SEA-039-04-31</v>
      </c>
      <c r="E74" s="143"/>
      <c r="F74" s="144">
        <f>VLOOKUP(IF($B74&lt;10,$A74&amp;"0"&amp;$B74,$A74&amp;$B74),realtime_data!$A$21:$E$116,5,FALSE)</f>
        <v>35.181246542762402</v>
      </c>
      <c r="G74" s="144" t="str">
        <f>VLOOKUP(IF($B74&lt;10,$A74&amp;"0"&amp;$B74,$A74&amp;$B74),realtime_data!$A$213:$E$308,5,FALSE)</f>
        <v>NaN</v>
      </c>
      <c r="H74" s="144" t="str">
        <f>VLOOKUP(IF($B74&lt;10,$A74&amp;"0"&amp;$B74,$A74&amp;$B74),realtime_data!$A$117:$E$212,5,FALSE)</f>
        <v>NaN</v>
      </c>
      <c r="I74" s="144" t="str">
        <f>VLOOKUP(IF($B74&lt;10,$A74&amp;"0"&amp;$B74,$A74&amp;$B74),realtime_data!$A$309:$E$404,5,FALSE)</f>
        <v>NaN</v>
      </c>
      <c r="J74" s="162" t="s">
        <v>132</v>
      </c>
      <c r="K74" s="143"/>
    </row>
    <row r="75" spans="1:11" x14ac:dyDescent="0.2">
      <c r="A75" s="143" t="s">
        <v>110</v>
      </c>
      <c r="B75" s="143">
        <v>2</v>
      </c>
      <c r="C75" s="143"/>
      <c r="D75" s="143" t="str">
        <f>VLOOKUP(A75,'working sheet '!$A$48:$M$56,B75+1,FALSE)</f>
        <v>NA-SEA-039-05-39</v>
      </c>
      <c r="E75" s="143"/>
      <c r="F75" s="144">
        <f>VLOOKUP(IF($B75&lt;10,$A75&amp;"0"&amp;$B75,$A75&amp;$B75),realtime_data!$A$21:$E$116,5,FALSE)</f>
        <v>34.9746802588298</v>
      </c>
      <c r="G75" s="144" t="str">
        <f>VLOOKUP(IF($B75&lt;10,$A75&amp;"0"&amp;$B75,$A75&amp;$B75),realtime_data!$A$213:$E$308,5,FALSE)</f>
        <v>NaN</v>
      </c>
      <c r="H75" s="144" t="str">
        <f>VLOOKUP(IF($B75&lt;10,$A75&amp;"0"&amp;$B75,$A75&amp;$B75),realtime_data!$A$117:$E$212,5,FALSE)</f>
        <v>NaN</v>
      </c>
      <c r="I75" s="144" t="str">
        <f>VLOOKUP(IF($B75&lt;10,$A75&amp;"0"&amp;$B75,$A75&amp;$B75),realtime_data!$A$309:$E$404,5,FALSE)</f>
        <v>NaN</v>
      </c>
      <c r="J75" s="162" t="s">
        <v>132</v>
      </c>
      <c r="K75" s="143"/>
    </row>
    <row r="76" spans="1:11" x14ac:dyDescent="0.2">
      <c r="A76" s="143" t="s">
        <v>110</v>
      </c>
      <c r="B76" s="143">
        <v>3</v>
      </c>
      <c r="C76" s="143"/>
      <c r="D76" s="143" t="str">
        <f>VLOOKUP(A76,'working sheet '!$A$48:$M$56,B76+1,FALSE)</f>
        <v>NA-SEA-039-06-47</v>
      </c>
      <c r="E76" s="143"/>
      <c r="F76" s="144">
        <f>VLOOKUP(IF($B76&lt;10,$A76&amp;"0"&amp;$B76,$A76&amp;$B76),realtime_data!$A$21:$E$116,5,FALSE)</f>
        <v>33.066827242926998</v>
      </c>
      <c r="G76" s="144" t="str">
        <f>VLOOKUP(IF($B76&lt;10,$A76&amp;"0"&amp;$B76,$A76&amp;$B76),realtime_data!$A$213:$E$308,5,FALSE)</f>
        <v>NaN</v>
      </c>
      <c r="H76" s="144" t="str">
        <f>VLOOKUP(IF($B76&lt;10,$A76&amp;"0"&amp;$B76,$A76&amp;$B76),realtime_data!$A$117:$E$212,5,FALSE)</f>
        <v>NaN</v>
      </c>
      <c r="I76" s="144" t="str">
        <f>VLOOKUP(IF($B76&lt;10,$A76&amp;"0"&amp;$B76,$A76&amp;$B76),realtime_data!$A$309:$E$404,5,FALSE)</f>
        <v>NaN</v>
      </c>
      <c r="J76" s="162" t="s">
        <v>132</v>
      </c>
      <c r="K76" s="143"/>
    </row>
    <row r="77" spans="1:11" x14ac:dyDescent="0.2">
      <c r="A77" s="143" t="s">
        <v>110</v>
      </c>
      <c r="B77" s="143">
        <v>4</v>
      </c>
      <c r="C77" s="143"/>
      <c r="D77" s="143" t="str">
        <f>VLOOKUP(A77,'working sheet '!$A$48:$M$56,B77+1,FALSE)</f>
        <v>NA-SEA-039-07-55</v>
      </c>
      <c r="E77" s="143"/>
      <c r="F77" s="144">
        <f>VLOOKUP(IF($B77&lt;10,$A77&amp;"0"&amp;$B77,$A77&amp;$B77),realtime_data!$A$21:$E$116,5,FALSE)</f>
        <v>34.875056614805999</v>
      </c>
      <c r="G77" s="144" t="str">
        <f>VLOOKUP(IF($B77&lt;10,$A77&amp;"0"&amp;$B77,$A77&amp;$B77),realtime_data!$A$213:$E$308,5,FALSE)</f>
        <v>NaN</v>
      </c>
      <c r="H77" s="144" t="str">
        <f>VLOOKUP(IF($B77&lt;10,$A77&amp;"0"&amp;$B77,$A77&amp;$B77),realtime_data!$A$117:$E$212,5,FALSE)</f>
        <v>NaN</v>
      </c>
      <c r="I77" s="144" t="str">
        <f>VLOOKUP(IF($B77&lt;10,$A77&amp;"0"&amp;$B77,$A77&amp;$B77),realtime_data!$A$309:$E$404,5,FALSE)</f>
        <v>NaN</v>
      </c>
      <c r="J77" s="162" t="s">
        <v>132</v>
      </c>
      <c r="K77" s="143"/>
    </row>
    <row r="78" spans="1:11" x14ac:dyDescent="0.2">
      <c r="A78" s="143" t="s">
        <v>110</v>
      </c>
      <c r="B78" s="143">
        <v>5</v>
      </c>
      <c r="C78" s="143"/>
      <c r="D78" s="143" t="str">
        <f>VLOOKUP(A78,'working sheet '!$A$48:$M$56,B78+1,FALSE)</f>
        <v>NA-SEA-039-08-63</v>
      </c>
      <c r="E78" s="143"/>
      <c r="F78" s="144">
        <f>VLOOKUP(IF($B78&lt;10,$A78&amp;"0"&amp;$B78,$A78&amp;$B78),realtime_data!$A$21:$E$116,5,FALSE)</f>
        <v>32.875842311146002</v>
      </c>
      <c r="G78" s="144" t="str">
        <f>VLOOKUP(IF($B78&lt;10,$A78&amp;"0"&amp;$B78,$A78&amp;$B78),realtime_data!$A$213:$E$308,5,FALSE)</f>
        <v>NaN</v>
      </c>
      <c r="H78" s="144" t="str">
        <f>VLOOKUP(IF($B78&lt;10,$A78&amp;"0"&amp;$B78,$A78&amp;$B78),realtime_data!$A$117:$E$212,5,FALSE)</f>
        <v>NaN</v>
      </c>
      <c r="I78" s="144" t="str">
        <f>VLOOKUP(IF($B78&lt;10,$A78&amp;"0"&amp;$B78,$A78&amp;$B78),realtime_data!$A$309:$E$404,5,FALSE)</f>
        <v>NaN</v>
      </c>
      <c r="J78" s="162" t="s">
        <v>132</v>
      </c>
      <c r="K78" s="143"/>
    </row>
    <row r="79" spans="1:11" x14ac:dyDescent="0.2">
      <c r="A79" s="143" t="s">
        <v>110</v>
      </c>
      <c r="B79" s="143">
        <v>6</v>
      </c>
      <c r="C79" s="143"/>
      <c r="D79" s="143" t="str">
        <f>VLOOKUP(A79,'working sheet '!$A$48:$M$56,B79+1,FALSE)</f>
        <v>NA-SEA-039-09-71</v>
      </c>
      <c r="E79" s="143"/>
      <c r="F79" s="144">
        <f>VLOOKUP(IF($B79&lt;10,$A79&amp;"0"&amp;$B79,$A79&amp;$B79),realtime_data!$A$21:$E$116,5,FALSE)</f>
        <v>33.268728669043398</v>
      </c>
      <c r="G79" s="144" t="str">
        <f>VLOOKUP(IF($B79&lt;10,$A79&amp;"0"&amp;$B79,$A79&amp;$B79),realtime_data!$A$213:$E$308,5,FALSE)</f>
        <v>NaN</v>
      </c>
      <c r="H79" s="144" t="str">
        <f>VLOOKUP(IF($B79&lt;10,$A79&amp;"0"&amp;$B79,$A79&amp;$B79),realtime_data!$A$117:$E$212,5,FALSE)</f>
        <v>NaN</v>
      </c>
      <c r="I79" s="144" t="str">
        <f>VLOOKUP(IF($B79&lt;10,$A79&amp;"0"&amp;$B79,$A79&amp;$B79),realtime_data!$A$309:$E$404,5,FALSE)</f>
        <v>NaN</v>
      </c>
      <c r="J79" s="162" t="s">
        <v>132</v>
      </c>
      <c r="K79" s="143"/>
    </row>
    <row r="80" spans="1:11" x14ac:dyDescent="0.2">
      <c r="A80" s="143" t="s">
        <v>110</v>
      </c>
      <c r="B80" s="143">
        <v>7</v>
      </c>
      <c r="C80" s="143"/>
      <c r="D80" s="143" t="str">
        <f>VLOOKUP(A80,'working sheet '!$A$48:$M$56,B80+1,FALSE)</f>
        <v>NA-SEA-039-10-79</v>
      </c>
      <c r="E80" s="143"/>
      <c r="F80" s="144">
        <f>VLOOKUP(IF($B80&lt;10,$A80&amp;"0"&amp;$B80,$A80&amp;$B80),realtime_data!$A$21:$E$116,5,FALSE)</f>
        <v>34.063472735329398</v>
      </c>
      <c r="G80" s="144" t="str">
        <f>VLOOKUP(IF($B80&lt;10,$A80&amp;"0"&amp;$B80,$A80&amp;$B80),realtime_data!$A$213:$E$308,5,FALSE)</f>
        <v>NaN</v>
      </c>
      <c r="H80" s="144" t="str">
        <f>VLOOKUP(IF($B80&lt;10,$A80&amp;"0"&amp;$B80,$A80&amp;$B80),realtime_data!$A$117:$E$212,5,FALSE)</f>
        <v>NaN</v>
      </c>
      <c r="I80" s="144" t="str">
        <f>VLOOKUP(IF($B80&lt;10,$A80&amp;"0"&amp;$B80,$A80&amp;$B80),realtime_data!$A$309:$E$404,5,FALSE)</f>
        <v>NaN</v>
      </c>
      <c r="J80" s="162" t="s">
        <v>132</v>
      </c>
      <c r="K80" s="143"/>
    </row>
    <row r="81" spans="1:11" x14ac:dyDescent="0.2">
      <c r="A81" s="143" t="s">
        <v>110</v>
      </c>
      <c r="B81" s="143">
        <v>8</v>
      </c>
      <c r="C81" s="143"/>
      <c r="D81" s="143" t="str">
        <f>VLOOKUP(A81,'working sheet '!$A$48:$M$56,B81+1,FALSE)</f>
        <v>NA-SEA-039-11-87</v>
      </c>
      <c r="E81" s="143"/>
      <c r="F81" s="144">
        <f>VLOOKUP(IF($B81&lt;10,$A81&amp;"0"&amp;$B81,$A81&amp;$B81),realtime_data!$A$21:$E$116,5,FALSE)</f>
        <v>34.1796007507144</v>
      </c>
      <c r="G81" s="144" t="str">
        <f>VLOOKUP(IF($B81&lt;10,$A81&amp;"0"&amp;$B81,$A81&amp;$B81),realtime_data!$A$213:$E$308,5,FALSE)</f>
        <v>NaN</v>
      </c>
      <c r="H81" s="144" t="str">
        <f>VLOOKUP(IF($B81&lt;10,$A81&amp;"0"&amp;$B81,$A81&amp;$B81),realtime_data!$A$117:$E$212,5,FALSE)</f>
        <v>NaN</v>
      </c>
      <c r="I81" s="144" t="str">
        <f>VLOOKUP(IF($B81&lt;10,$A81&amp;"0"&amp;$B81,$A81&amp;$B81),realtime_data!$A$309:$E$404,5,FALSE)</f>
        <v>NaN</v>
      </c>
      <c r="J81" s="162" t="s">
        <v>132</v>
      </c>
      <c r="K81" s="143"/>
    </row>
    <row r="82" spans="1:11" x14ac:dyDescent="0.2">
      <c r="A82" s="143" t="s">
        <v>110</v>
      </c>
      <c r="B82" s="143">
        <v>9</v>
      </c>
      <c r="C82" s="143"/>
      <c r="D82" s="143" t="str">
        <f>VLOOKUP(A82,'working sheet '!$A$48:$M$56,B82+1,FALSE)</f>
        <v>NA-SEA-039-12-95</v>
      </c>
      <c r="E82" s="143"/>
      <c r="F82" s="144">
        <f>VLOOKUP(IF($B82&lt;10,$A82&amp;"0"&amp;$B82,$A82&amp;$B82),realtime_data!$A$21:$E$116,5,FALSE)</f>
        <v>33.541537706821003</v>
      </c>
      <c r="G82" s="144" t="str">
        <f>VLOOKUP(IF($B82&lt;10,$A82&amp;"0"&amp;$B82,$A82&amp;$B82),realtime_data!$A$213:$E$308,5,FALSE)</f>
        <v>NaN</v>
      </c>
      <c r="H82" s="144" t="str">
        <f>VLOOKUP(IF($B82&lt;10,$A82&amp;"0"&amp;$B82,$A82&amp;$B82),realtime_data!$A$117:$E$212,5,FALSE)</f>
        <v>NaN</v>
      </c>
      <c r="I82" s="144" t="str">
        <f>VLOOKUP(IF($B82&lt;10,$A82&amp;"0"&amp;$B82,$A82&amp;$B82),realtime_data!$A$309:$E$404,5,FALSE)</f>
        <v>NaN</v>
      </c>
      <c r="J82" s="162" t="s">
        <v>132</v>
      </c>
      <c r="K82" s="143"/>
    </row>
    <row r="83" spans="1:11" x14ac:dyDescent="0.2">
      <c r="A83" s="143" t="s">
        <v>110</v>
      </c>
      <c r="B83" s="143">
        <v>10</v>
      </c>
      <c r="C83" s="143"/>
      <c r="D83" s="143" t="str">
        <f>VLOOKUP(A83,'working sheet '!$A$48:$M$56,B83+1,FALSE)</f>
        <v>NA-SEA-040-01-07</v>
      </c>
      <c r="E83" s="143"/>
      <c r="F83" s="144">
        <f>VLOOKUP(IF($B83&lt;10,$A83&amp;"0"&amp;$B83,$A83&amp;$B83),realtime_data!$A$21:$E$116,5,FALSE)</f>
        <v>33.340863841570602</v>
      </c>
      <c r="G83" s="144" t="str">
        <f>VLOOKUP(IF($B83&lt;10,$A83&amp;"0"&amp;$B83,$A83&amp;$B83),realtime_data!$A$213:$E$308,5,FALSE)</f>
        <v>NaN</v>
      </c>
      <c r="H83" s="144" t="str">
        <f>VLOOKUP(IF($B83&lt;10,$A83&amp;"0"&amp;$B83,$A83&amp;$B83),realtime_data!$A$117:$E$212,5,FALSE)</f>
        <v>NaN</v>
      </c>
      <c r="I83" s="144" t="str">
        <f>VLOOKUP(IF($B83&lt;10,$A83&amp;"0"&amp;$B83,$A83&amp;$B83),realtime_data!$A$309:$E$404,5,FALSE)</f>
        <v>NaN</v>
      </c>
      <c r="J83" s="162" t="s">
        <v>132</v>
      </c>
      <c r="K83" s="143"/>
    </row>
    <row r="84" spans="1:11" x14ac:dyDescent="0.2">
      <c r="A84" s="143" t="s">
        <v>110</v>
      </c>
      <c r="B84" s="143">
        <v>11</v>
      </c>
      <c r="C84" s="143"/>
      <c r="D84" s="143">
        <f>VLOOKUP(A84,'working sheet '!$A$48:$M$56,B84+1,FALSE)</f>
        <v>0</v>
      </c>
      <c r="E84" s="143"/>
      <c r="F84" s="144" t="str">
        <f>VLOOKUP(IF($B84&lt;10,$A84&amp;"0"&amp;$B84,$A84&amp;$B84),realtime_data!$A$21:$E$116,5,FALSE)</f>
        <v>NaN</v>
      </c>
      <c r="G84" s="144">
        <f>VLOOKUP(IF($B84&lt;10,$A84&amp;"0"&amp;$B84,$A84&amp;$B84),realtime_data!$A$213:$E$308,5,FALSE)</f>
        <v>19.826898875346</v>
      </c>
      <c r="H84" s="144" t="str">
        <f>VLOOKUP(IF($B84&lt;10,$A84&amp;"0"&amp;$B84,$A84&amp;$B84),realtime_data!$A$117:$E$212,5,FALSE)</f>
        <v>NaN</v>
      </c>
      <c r="I84" s="144" t="str">
        <f>VLOOKUP(IF($B84&lt;10,$A84&amp;"0"&amp;$B84,$A84&amp;$B84),realtime_data!$A$309:$E$404,5,FALSE)</f>
        <v>NaN</v>
      </c>
      <c r="J84" s="162"/>
      <c r="K84" s="143"/>
    </row>
    <row r="85" spans="1:11" x14ac:dyDescent="0.2">
      <c r="A85" s="143" t="s">
        <v>110</v>
      </c>
      <c r="B85" s="143">
        <v>12</v>
      </c>
      <c r="C85" s="143"/>
      <c r="D85" s="143">
        <f>VLOOKUP(A85,'working sheet '!$A$48:$M$56,B85+1,FALSE)</f>
        <v>0</v>
      </c>
      <c r="E85" s="143"/>
      <c r="F85" s="144" t="str">
        <f>VLOOKUP(IF($B85&lt;10,$A85&amp;"0"&amp;$B85,$A85&amp;$B85),realtime_data!$A$21:$E$116,5,FALSE)</f>
        <v>NaN</v>
      </c>
      <c r="G85" s="144">
        <f>VLOOKUP(IF($B85&lt;10,$A85&amp;"0"&amp;$B85,$A85&amp;$B85),realtime_data!$A$213:$E$308,5,FALSE)</f>
        <v>24.639917288067998</v>
      </c>
      <c r="H85" s="144" t="str">
        <f>VLOOKUP(IF($B85&lt;10,$A85&amp;"0"&amp;$B85,$A85&amp;$B85),realtime_data!$A$117:$E$212,5,FALSE)</f>
        <v>NaN</v>
      </c>
      <c r="I85" s="144" t="str">
        <f>VLOOKUP(IF($B85&lt;10,$A85&amp;"0"&amp;$B85,$A85&amp;$B85),realtime_data!$A$309:$E$404,5,FALSE)</f>
        <v>NaN</v>
      </c>
      <c r="J85" s="162"/>
      <c r="K85" s="143"/>
    </row>
    <row r="86" spans="1:11" x14ac:dyDescent="0.2">
      <c r="A86" s="143" t="s">
        <v>111</v>
      </c>
      <c r="B86" s="143">
        <v>1</v>
      </c>
      <c r="C86" s="143"/>
      <c r="D86" s="143" t="str">
        <f>VLOOKUP(A86,'working sheet '!$A$48:$M$56,B86+1,FALSE)</f>
        <v>NA-SEA-039-04-32</v>
      </c>
      <c r="E86" s="143"/>
      <c r="F86" s="144">
        <f>VLOOKUP(IF($B86&lt;10,$A86&amp;"0"&amp;$B86,$A86&amp;$B86),realtime_data!$A$21:$E$116,5,FALSE)</f>
        <v>33.267945916950502</v>
      </c>
      <c r="G86" s="144" t="str">
        <f>VLOOKUP(IF($B86&lt;10,$A86&amp;"0"&amp;$B86,$A86&amp;$B86),realtime_data!$A$213:$E$308,5,FALSE)</f>
        <v>NaN</v>
      </c>
      <c r="H86" s="144" t="str">
        <f>VLOOKUP(IF($B86&lt;10,$A86&amp;"0"&amp;$B86,$A86&amp;$B86),realtime_data!$A$117:$E$212,5,FALSE)</f>
        <v>NaN</v>
      </c>
      <c r="I86" s="144" t="str">
        <f>VLOOKUP(IF($B86&lt;10,$A86&amp;"0"&amp;$B86,$A86&amp;$B86),realtime_data!$A$309:$E$404,5,FALSE)</f>
        <v>NaN</v>
      </c>
      <c r="J86" s="162" t="s">
        <v>132</v>
      </c>
      <c r="K86" s="143"/>
    </row>
    <row r="87" spans="1:11" x14ac:dyDescent="0.2">
      <c r="A87" s="143" t="s">
        <v>111</v>
      </c>
      <c r="B87" s="143">
        <v>2</v>
      </c>
      <c r="C87" s="143"/>
      <c r="D87" s="143" t="str">
        <f>VLOOKUP(A87,'working sheet '!$A$48:$M$56,B87+1,FALSE)</f>
        <v>NA-SEA-039-05-40</v>
      </c>
      <c r="E87" s="143"/>
      <c r="F87" s="144">
        <f>VLOOKUP(IF($B87&lt;10,$A87&amp;"0"&amp;$B87,$A87&amp;$B87),realtime_data!$A$21:$E$116,5,FALSE)</f>
        <v>35.018233322924203</v>
      </c>
      <c r="G87" s="144" t="str">
        <f>VLOOKUP(IF($B87&lt;10,$A87&amp;"0"&amp;$B87,$A87&amp;$B87),realtime_data!$A$213:$E$308,5,FALSE)</f>
        <v>NaN</v>
      </c>
      <c r="H87" s="144" t="str">
        <f>VLOOKUP(IF($B87&lt;10,$A87&amp;"0"&amp;$B87,$A87&amp;$B87),realtime_data!$A$117:$E$212,5,FALSE)</f>
        <v>NaN</v>
      </c>
      <c r="I87" s="144" t="str">
        <f>VLOOKUP(IF($B87&lt;10,$A87&amp;"0"&amp;$B87,$A87&amp;$B87),realtime_data!$A$309:$E$404,5,FALSE)</f>
        <v>NaN</v>
      </c>
      <c r="J87" s="162" t="s">
        <v>132</v>
      </c>
      <c r="K87" s="143"/>
    </row>
    <row r="88" spans="1:11" x14ac:dyDescent="0.2">
      <c r="A88" s="143" t="s">
        <v>111</v>
      </c>
      <c r="B88" s="143">
        <v>3</v>
      </c>
      <c r="C88" s="143"/>
      <c r="D88" s="143" t="str">
        <f>VLOOKUP(A88,'working sheet '!$A$48:$M$56,B88+1,FALSE)</f>
        <v>NA-SEA-039-06-48</v>
      </c>
      <c r="E88" s="143"/>
      <c r="F88" s="144">
        <f>VLOOKUP(IF($B88&lt;10,$A88&amp;"0"&amp;$B88,$A88&amp;$B88),realtime_data!$A$21:$E$116,5,FALSE)</f>
        <v>35.0366370157126</v>
      </c>
      <c r="G88" s="144" t="str">
        <f>VLOOKUP(IF($B88&lt;10,$A88&amp;"0"&amp;$B88,$A88&amp;$B88),realtime_data!$A$213:$E$308,5,FALSE)</f>
        <v>NaN</v>
      </c>
      <c r="H88" s="144">
        <f>VLOOKUP(IF($B88&lt;10,$A88&amp;"0"&amp;$B88,$A88&amp;$B88),realtime_data!$A$117:$E$212,5,FALSE)</f>
        <v>39.249910772518902</v>
      </c>
      <c r="I88" s="144" t="str">
        <f>VLOOKUP(IF($B88&lt;10,$A88&amp;"0"&amp;$B88,$A88&amp;$B88),realtime_data!$A$309:$E$404,5,FALSE)</f>
        <v>NaN</v>
      </c>
      <c r="J88" s="162" t="s">
        <v>132</v>
      </c>
      <c r="K88" s="143" t="s">
        <v>473</v>
      </c>
    </row>
    <row r="89" spans="1:11" x14ac:dyDescent="0.2">
      <c r="A89" s="143" t="s">
        <v>111</v>
      </c>
      <c r="B89" s="143">
        <v>4</v>
      </c>
      <c r="C89" s="143"/>
      <c r="D89" s="143" t="str">
        <f>VLOOKUP(A89,'working sheet '!$A$48:$M$56,B89+1,FALSE)</f>
        <v>NA-SEA-039-07-56</v>
      </c>
      <c r="E89" s="143"/>
      <c r="F89" s="144">
        <f>VLOOKUP(IF($B89&lt;10,$A89&amp;"0"&amp;$B89,$A89&amp;$B89),realtime_data!$A$21:$E$116,5,FALSE)</f>
        <v>33.377903795382302</v>
      </c>
      <c r="G89" s="144" t="str">
        <f>VLOOKUP(IF($B89&lt;10,$A89&amp;"0"&amp;$B89,$A89&amp;$B89),realtime_data!$A$213:$E$308,5,FALSE)</f>
        <v>NaN</v>
      </c>
      <c r="H89" s="144" t="str">
        <f>VLOOKUP(IF($B89&lt;10,$A89&amp;"0"&amp;$B89,$A89&amp;$B89),realtime_data!$A$117:$E$212,5,FALSE)</f>
        <v>NaN</v>
      </c>
      <c r="I89" s="144" t="str">
        <f>VLOOKUP(IF($B89&lt;10,$A89&amp;"0"&amp;$B89,$A89&amp;$B89),realtime_data!$A$309:$E$404,5,FALSE)</f>
        <v>NaN</v>
      </c>
      <c r="J89" s="162" t="s">
        <v>132</v>
      </c>
      <c r="K89" s="143"/>
    </row>
    <row r="90" spans="1:11" x14ac:dyDescent="0.2">
      <c r="A90" s="143" t="s">
        <v>111</v>
      </c>
      <c r="B90" s="143">
        <v>5</v>
      </c>
      <c r="C90" s="143"/>
      <c r="D90" s="143" t="str">
        <f>VLOOKUP(A90,'working sheet '!$A$48:$M$56,B90+1,FALSE)</f>
        <v>NA-SEA-039-08-64</v>
      </c>
      <c r="E90" s="143"/>
      <c r="F90" s="144">
        <f>VLOOKUP(IF($B90&lt;10,$A90&amp;"0"&amp;$B90,$A90&amp;$B90),realtime_data!$A$21:$E$116,5,FALSE)</f>
        <v>33.104337461686598</v>
      </c>
      <c r="G90" s="144" t="str">
        <f>VLOOKUP(IF($B90&lt;10,$A90&amp;"0"&amp;$B90,$A90&amp;$B90),realtime_data!$A$213:$E$308,5,FALSE)</f>
        <v>NaN</v>
      </c>
      <c r="H90" s="144" t="str">
        <f>VLOOKUP(IF($B90&lt;10,$A90&amp;"0"&amp;$B90,$A90&amp;$B90),realtime_data!$A$117:$E$212,5,FALSE)</f>
        <v>NaN</v>
      </c>
      <c r="I90" s="144" t="str">
        <f>VLOOKUP(IF($B90&lt;10,$A90&amp;"0"&amp;$B90,$A90&amp;$B90),realtime_data!$A$309:$E$404,5,FALSE)</f>
        <v>NaN</v>
      </c>
      <c r="J90" s="162" t="s">
        <v>132</v>
      </c>
      <c r="K90" s="143"/>
    </row>
    <row r="91" spans="1:11" x14ac:dyDescent="0.2">
      <c r="A91" s="143" t="s">
        <v>111</v>
      </c>
      <c r="B91" s="143">
        <v>6</v>
      </c>
      <c r="C91" s="143"/>
      <c r="D91" s="143" t="str">
        <f>VLOOKUP(A91,'working sheet '!$A$48:$M$56,B91+1,FALSE)</f>
        <v>NA-SEA-039-09-72</v>
      </c>
      <c r="E91" s="143"/>
      <c r="F91" s="144">
        <f>VLOOKUP(IF($B91&lt;10,$A91&amp;"0"&amp;$B91,$A91&amp;$B91),realtime_data!$A$21:$E$116,5,FALSE)</f>
        <v>31.738889008522701</v>
      </c>
      <c r="G91" s="144" t="str">
        <f>VLOOKUP(IF($B91&lt;10,$A91&amp;"0"&amp;$B91,$A91&amp;$B91),realtime_data!$A$213:$E$308,5,FALSE)</f>
        <v>NaN</v>
      </c>
      <c r="H91" s="144" t="str">
        <f>VLOOKUP(IF($B91&lt;10,$A91&amp;"0"&amp;$B91,$A91&amp;$B91),realtime_data!$A$117:$E$212,5,FALSE)</f>
        <v>NaN</v>
      </c>
      <c r="I91" s="144" t="str">
        <f>VLOOKUP(IF($B91&lt;10,$A91&amp;"0"&amp;$B91,$A91&amp;$B91),realtime_data!$A$309:$E$404,5,FALSE)</f>
        <v>NaN</v>
      </c>
      <c r="J91" s="162" t="s">
        <v>132</v>
      </c>
      <c r="K91" s="143"/>
    </row>
    <row r="92" spans="1:11" x14ac:dyDescent="0.2">
      <c r="A92" s="143" t="s">
        <v>111</v>
      </c>
      <c r="B92" s="143">
        <v>7</v>
      </c>
      <c r="C92" s="143"/>
      <c r="D92" s="143" t="str">
        <f>VLOOKUP(A92,'working sheet '!$A$48:$M$56,B92+1,FALSE)</f>
        <v>NA-SEA-039-10-80</v>
      </c>
      <c r="E92" s="143"/>
      <c r="F92" s="144">
        <f>VLOOKUP(IF($B92&lt;10,$A92&amp;"0"&amp;$B92,$A92&amp;$B92),realtime_data!$A$21:$E$116,5,FALSE)</f>
        <v>33.040933029104899</v>
      </c>
      <c r="G92" s="144" t="str">
        <f>VLOOKUP(IF($B92&lt;10,$A92&amp;"0"&amp;$B92,$A92&amp;$B92),realtime_data!$A$213:$E$308,5,FALSE)</f>
        <v>NaN</v>
      </c>
      <c r="H92" s="144" t="str">
        <f>VLOOKUP(IF($B92&lt;10,$A92&amp;"0"&amp;$B92,$A92&amp;$B92),realtime_data!$A$117:$E$212,5,FALSE)</f>
        <v>NaN</v>
      </c>
      <c r="I92" s="144" t="str">
        <f>VLOOKUP(IF($B92&lt;10,$A92&amp;"0"&amp;$B92,$A92&amp;$B92),realtime_data!$A$309:$E$404,5,FALSE)</f>
        <v>NaN</v>
      </c>
      <c r="J92" s="162" t="s">
        <v>132</v>
      </c>
      <c r="K92" s="143"/>
    </row>
    <row r="93" spans="1:11" x14ac:dyDescent="0.2">
      <c r="A93" s="143" t="s">
        <v>111</v>
      </c>
      <c r="B93" s="143">
        <v>8</v>
      </c>
      <c r="C93" s="143"/>
      <c r="D93" s="143" t="str">
        <f>VLOOKUP(A93,'working sheet '!$A$48:$M$56,B93+1,FALSE)</f>
        <v>NA-SEA-039-11-88</v>
      </c>
      <c r="E93" s="143"/>
      <c r="F93" s="144">
        <f>VLOOKUP(IF($B93&lt;10,$A93&amp;"0"&amp;$B93,$A93&amp;$B93),realtime_data!$A$21:$E$116,5,FALSE)</f>
        <v>32.9979177590794</v>
      </c>
      <c r="G93" s="144" t="str">
        <f>VLOOKUP(IF($B93&lt;10,$A93&amp;"0"&amp;$B93,$A93&amp;$B93),realtime_data!$A$213:$E$308,5,FALSE)</f>
        <v>NaN</v>
      </c>
      <c r="H93" s="144" t="str">
        <f>VLOOKUP(IF($B93&lt;10,$A93&amp;"0"&amp;$B93,$A93&amp;$B93),realtime_data!$A$117:$E$212,5,FALSE)</f>
        <v>NaN</v>
      </c>
      <c r="I93" s="144" t="str">
        <f>VLOOKUP(IF($B93&lt;10,$A93&amp;"0"&amp;$B93,$A93&amp;$B93),realtime_data!$A$309:$E$404,5,FALSE)</f>
        <v>NaN</v>
      </c>
      <c r="J93" s="162" t="s">
        <v>132</v>
      </c>
      <c r="K93" s="143"/>
    </row>
    <row r="94" spans="1:11" x14ac:dyDescent="0.2">
      <c r="A94" s="143" t="s">
        <v>111</v>
      </c>
      <c r="B94" s="143">
        <v>9</v>
      </c>
      <c r="C94" s="143"/>
      <c r="D94" s="143" t="str">
        <f>VLOOKUP(A94,'working sheet '!$A$48:$M$56,B94+1,FALSE)</f>
        <v>NA-SEA-039-12-96</v>
      </c>
      <c r="E94" s="143"/>
      <c r="F94" s="144">
        <f>VLOOKUP(IF($B94&lt;10,$A94&amp;"0"&amp;$B94,$A94&amp;$B94),realtime_data!$A$21:$E$116,5,FALSE)</f>
        <v>33.652502947124198</v>
      </c>
      <c r="G94" s="144" t="str">
        <f>VLOOKUP(IF($B94&lt;10,$A94&amp;"0"&amp;$B94,$A94&amp;$B94),realtime_data!$A$213:$E$308,5,FALSE)</f>
        <v>NaN</v>
      </c>
      <c r="H94" s="144" t="str">
        <f>VLOOKUP(IF($B94&lt;10,$A94&amp;"0"&amp;$B94,$A94&amp;$B94),realtime_data!$A$117:$E$212,5,FALSE)</f>
        <v>NaN</v>
      </c>
      <c r="I94" s="144" t="str">
        <f>VLOOKUP(IF($B94&lt;10,$A94&amp;"0"&amp;$B94,$A94&amp;$B94),realtime_data!$A$309:$E$404,5,FALSE)</f>
        <v>NaN</v>
      </c>
      <c r="J94" s="162" t="s">
        <v>132</v>
      </c>
      <c r="K94" s="143"/>
    </row>
    <row r="95" spans="1:11" x14ac:dyDescent="0.2">
      <c r="A95" s="143" t="s">
        <v>111</v>
      </c>
      <c r="B95" s="143">
        <v>10</v>
      </c>
      <c r="C95" s="143"/>
      <c r="D95" s="143" t="str">
        <f>VLOOKUP(A95,'working sheet '!$A$48:$M$56,B95+1,FALSE)</f>
        <v>NA-SEA-040-01-08</v>
      </c>
      <c r="E95" s="143"/>
      <c r="F95" s="144">
        <f>VLOOKUP(IF($B95&lt;10,$A95&amp;"0"&amp;$B95,$A95&amp;$B95),realtime_data!$A$21:$E$116,5,FALSE)</f>
        <v>32.004941377987699</v>
      </c>
      <c r="G95" s="144" t="str">
        <f>VLOOKUP(IF($B95&lt;10,$A95&amp;"0"&amp;$B95,$A95&amp;$B95),realtime_data!$A$213:$E$308,5,FALSE)</f>
        <v>NaN</v>
      </c>
      <c r="H95" s="144" t="str">
        <f>VLOOKUP(IF($B95&lt;10,$A95&amp;"0"&amp;$B95,$A95&amp;$B95),realtime_data!$A$117:$E$212,5,FALSE)</f>
        <v>NaN</v>
      </c>
      <c r="I95" s="144" t="str">
        <f>VLOOKUP(IF($B95&lt;10,$A95&amp;"0"&amp;$B95,$A95&amp;$B95),realtime_data!$A$309:$E$404,5,FALSE)</f>
        <v>NaN</v>
      </c>
      <c r="J95" s="162" t="s">
        <v>132</v>
      </c>
      <c r="K95" s="143"/>
    </row>
    <row r="96" spans="1:11" x14ac:dyDescent="0.2">
      <c r="A96" s="143" t="s">
        <v>111</v>
      </c>
      <c r="B96" s="143">
        <v>11</v>
      </c>
      <c r="C96" s="143"/>
      <c r="D96" s="143" t="str">
        <f>VLOOKUP(A96,'working sheet '!$A$48:$M$56,B96+1,FALSE)</f>
        <v>NEG</v>
      </c>
      <c r="E96" s="143"/>
      <c r="F96" s="144">
        <f>VLOOKUP(IF($B96&lt;10,$A96&amp;"0"&amp;$B96,$A96&amp;$B96),realtime_data!$A$21:$E$116,5,FALSE)</f>
        <v>33.652584930996497</v>
      </c>
      <c r="G96" s="144" t="str">
        <f>VLOOKUP(IF($B96&lt;10,$A96&amp;"0"&amp;$B96,$A96&amp;$B96),realtime_data!$A$213:$E$308,5,FALSE)</f>
        <v>NaN</v>
      </c>
      <c r="H96" s="144" t="str">
        <f>VLOOKUP(IF($B96&lt;10,$A96&amp;"0"&amp;$B96,$A96&amp;$B96),realtime_data!$A$117:$E$212,5,FALSE)</f>
        <v>NaN</v>
      </c>
      <c r="I96" s="144" t="str">
        <f>VLOOKUP(IF($B96&lt;10,$A96&amp;"0"&amp;$B96,$A96&amp;$B96),realtime_data!$A$309:$E$404,5,FALSE)</f>
        <v>NaN</v>
      </c>
      <c r="J96" s="162" t="s">
        <v>362</v>
      </c>
      <c r="K96" s="167"/>
    </row>
    <row r="97" spans="1:11" x14ac:dyDescent="0.2">
      <c r="A97" s="145" t="s">
        <v>111</v>
      </c>
      <c r="B97" s="145">
        <v>12</v>
      </c>
      <c r="C97" s="145"/>
      <c r="D97" s="145" t="str">
        <f>VLOOKUP(A97,'working sheet '!$A$48:$M$56,B97+1,FALSE)</f>
        <v>NTC</v>
      </c>
      <c r="E97" s="145"/>
      <c r="F97" s="146" t="str">
        <f>VLOOKUP(IF($B97&lt;10,$A97&amp;"0"&amp;$B97,$A97&amp;$B97),realtime_data!$A$21:$E$116,5,FALSE)</f>
        <v>NaN</v>
      </c>
      <c r="G97" s="146" t="str">
        <f>VLOOKUP(IF($B97&lt;10,$A97&amp;"0"&amp;$B97,$A97&amp;$B97),realtime_data!$A$213:$E$308,5,FALSE)</f>
        <v>NaN</v>
      </c>
      <c r="H97" s="146" t="str">
        <f>VLOOKUP(IF($B97&lt;10,$A97&amp;"0"&amp;$B97,$A97&amp;$B97),realtime_data!$A$117:$E$212,5,FALSE)</f>
        <v>NaN</v>
      </c>
      <c r="I97" s="146" t="str">
        <f>VLOOKUP(IF($B97&lt;10,$A97&amp;"0"&amp;$B97,$A97&amp;$B97),realtime_data!$A$309:$E$404,5,FALSE)</f>
        <v>NaN</v>
      </c>
      <c r="J97" s="170" t="s">
        <v>122</v>
      </c>
      <c r="K97" s="145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E404"/>
  <sheetViews>
    <sheetView workbookViewId="0">
      <selection sqref="A1:XFD1048576"/>
    </sheetView>
  </sheetViews>
  <sheetFormatPr defaultRowHeight="15" x14ac:dyDescent="0.2"/>
  <sheetData>
    <row r="1" spans="1:2" x14ac:dyDescent="0.2">
      <c r="A1" t="s">
        <v>133</v>
      </c>
      <c r="B1" t="s">
        <v>462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</row>
    <row r="4" spans="1:2" x14ac:dyDescent="0.2">
      <c r="A4" t="s">
        <v>137</v>
      </c>
    </row>
    <row r="5" spans="1:2" x14ac:dyDescent="0.2">
      <c r="A5" t="s">
        <v>138</v>
      </c>
      <c r="B5" t="s">
        <v>463</v>
      </c>
    </row>
    <row r="6" spans="1:2" x14ac:dyDescent="0.2">
      <c r="A6" t="s">
        <v>139</v>
      </c>
      <c r="B6" t="s">
        <v>464</v>
      </c>
    </row>
    <row r="7" spans="1:2" x14ac:dyDescent="0.2">
      <c r="A7" t="s">
        <v>140</v>
      </c>
      <c r="B7">
        <v>20</v>
      </c>
    </row>
    <row r="8" spans="1:2" x14ac:dyDescent="0.2">
      <c r="A8" t="s">
        <v>141</v>
      </c>
      <c r="B8">
        <v>105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360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147</v>
      </c>
      <c r="B12" t="s">
        <v>146</v>
      </c>
    </row>
    <row r="13" spans="1:2" x14ac:dyDescent="0.2">
      <c r="A13" t="s">
        <v>148</v>
      </c>
      <c r="B13" t="s">
        <v>149</v>
      </c>
    </row>
    <row r="15" spans="1:2" x14ac:dyDescent="0.2">
      <c r="A15" t="s">
        <v>150</v>
      </c>
      <c r="B15" t="s">
        <v>151</v>
      </c>
    </row>
    <row r="16" spans="1:2" x14ac:dyDescent="0.2">
      <c r="A16" t="s">
        <v>152</v>
      </c>
      <c r="B16">
        <v>4</v>
      </c>
    </row>
    <row r="17" spans="1:5" x14ac:dyDescent="0.2">
      <c r="A17" t="s">
        <v>153</v>
      </c>
    </row>
    <row r="20" spans="1:5" x14ac:dyDescent="0.2">
      <c r="A20" t="s">
        <v>154</v>
      </c>
      <c r="B20" t="s">
        <v>155</v>
      </c>
      <c r="C20" t="s">
        <v>468</v>
      </c>
      <c r="D20" t="s">
        <v>156</v>
      </c>
      <c r="E20" t="s">
        <v>83</v>
      </c>
    </row>
    <row r="21" spans="1:5" x14ac:dyDescent="0.2">
      <c r="A21" t="s">
        <v>157</v>
      </c>
      <c r="B21" t="s">
        <v>87</v>
      </c>
      <c r="C21" t="s">
        <v>469</v>
      </c>
      <c r="D21" t="s">
        <v>365</v>
      </c>
      <c r="E21">
        <v>32.800818228168097</v>
      </c>
    </row>
    <row r="22" spans="1:5" x14ac:dyDescent="0.2">
      <c r="A22" t="s">
        <v>158</v>
      </c>
      <c r="B22" t="s">
        <v>87</v>
      </c>
      <c r="C22" t="s">
        <v>469</v>
      </c>
      <c r="D22" t="s">
        <v>366</v>
      </c>
      <c r="E22">
        <v>35.583815364154297</v>
      </c>
    </row>
    <row r="23" spans="1:5" x14ac:dyDescent="0.2">
      <c r="A23" t="s">
        <v>159</v>
      </c>
      <c r="B23" t="s">
        <v>87</v>
      </c>
      <c r="C23" t="s">
        <v>469</v>
      </c>
      <c r="D23" t="s">
        <v>367</v>
      </c>
      <c r="E23">
        <v>32.876763532011203</v>
      </c>
    </row>
    <row r="24" spans="1:5" x14ac:dyDescent="0.2">
      <c r="A24" t="s">
        <v>160</v>
      </c>
      <c r="B24" t="s">
        <v>87</v>
      </c>
      <c r="C24" t="s">
        <v>469</v>
      </c>
      <c r="D24" t="s">
        <v>368</v>
      </c>
      <c r="E24">
        <v>33.839397268046099</v>
      </c>
    </row>
    <row r="25" spans="1:5" x14ac:dyDescent="0.2">
      <c r="A25" t="s">
        <v>161</v>
      </c>
      <c r="B25" t="s">
        <v>87</v>
      </c>
      <c r="C25" t="s">
        <v>469</v>
      </c>
      <c r="D25" t="s">
        <v>369</v>
      </c>
      <c r="E25">
        <v>31.472675385689101</v>
      </c>
    </row>
    <row r="26" spans="1:5" x14ac:dyDescent="0.2">
      <c r="A26" t="s">
        <v>162</v>
      </c>
      <c r="B26" t="s">
        <v>87</v>
      </c>
      <c r="C26" t="s">
        <v>469</v>
      </c>
      <c r="D26" t="s">
        <v>370</v>
      </c>
      <c r="E26">
        <v>30.626190370806999</v>
      </c>
    </row>
    <row r="27" spans="1:5" x14ac:dyDescent="0.2">
      <c r="A27" t="s">
        <v>163</v>
      </c>
      <c r="B27" t="s">
        <v>87</v>
      </c>
      <c r="C27" t="s">
        <v>469</v>
      </c>
      <c r="D27" t="s">
        <v>371</v>
      </c>
      <c r="E27">
        <v>32.013636158278203</v>
      </c>
    </row>
    <row r="28" spans="1:5" x14ac:dyDescent="0.2">
      <c r="A28" t="s">
        <v>164</v>
      </c>
      <c r="B28" t="s">
        <v>87</v>
      </c>
      <c r="C28" t="s">
        <v>469</v>
      </c>
      <c r="D28" t="s">
        <v>372</v>
      </c>
      <c r="E28">
        <v>34.453778712594001</v>
      </c>
    </row>
    <row r="29" spans="1:5" x14ac:dyDescent="0.2">
      <c r="A29" t="s">
        <v>165</v>
      </c>
      <c r="B29" t="s">
        <v>87</v>
      </c>
      <c r="C29" t="s">
        <v>469</v>
      </c>
      <c r="D29" t="s">
        <v>373</v>
      </c>
      <c r="E29">
        <v>32.113404654693497</v>
      </c>
    </row>
    <row r="30" spans="1:5" x14ac:dyDescent="0.2">
      <c r="A30" t="s">
        <v>166</v>
      </c>
      <c r="B30" t="s">
        <v>87</v>
      </c>
      <c r="C30" t="s">
        <v>469</v>
      </c>
      <c r="D30" t="s">
        <v>374</v>
      </c>
      <c r="E30">
        <v>32.235754903004299</v>
      </c>
    </row>
    <row r="31" spans="1:5" x14ac:dyDescent="0.2">
      <c r="A31" t="s">
        <v>167</v>
      </c>
      <c r="B31" t="s">
        <v>87</v>
      </c>
      <c r="C31" t="s">
        <v>470</v>
      </c>
      <c r="D31" t="s">
        <v>375</v>
      </c>
      <c r="E31">
        <v>32.948807461124197</v>
      </c>
    </row>
    <row r="32" spans="1:5" x14ac:dyDescent="0.2">
      <c r="A32" t="s">
        <v>168</v>
      </c>
      <c r="B32" t="s">
        <v>87</v>
      </c>
      <c r="C32" t="s">
        <v>470</v>
      </c>
      <c r="D32" t="s">
        <v>376</v>
      </c>
      <c r="E32">
        <v>31.089935283569499</v>
      </c>
    </row>
    <row r="33" spans="1:5" x14ac:dyDescent="0.2">
      <c r="A33" t="s">
        <v>169</v>
      </c>
      <c r="B33" t="s">
        <v>87</v>
      </c>
      <c r="C33" t="s">
        <v>469</v>
      </c>
      <c r="D33" t="s">
        <v>377</v>
      </c>
      <c r="E33">
        <v>32.936563318943797</v>
      </c>
    </row>
    <row r="34" spans="1:5" x14ac:dyDescent="0.2">
      <c r="A34" t="s">
        <v>170</v>
      </c>
      <c r="B34" t="s">
        <v>87</v>
      </c>
      <c r="C34" t="s">
        <v>469</v>
      </c>
      <c r="D34" t="s">
        <v>378</v>
      </c>
      <c r="E34">
        <v>31.5229166880947</v>
      </c>
    </row>
    <row r="35" spans="1:5" x14ac:dyDescent="0.2">
      <c r="A35" t="s">
        <v>171</v>
      </c>
      <c r="B35" t="s">
        <v>87</v>
      </c>
      <c r="C35" t="s">
        <v>469</v>
      </c>
      <c r="D35" t="s">
        <v>379</v>
      </c>
      <c r="E35">
        <v>34.088775010836201</v>
      </c>
    </row>
    <row r="36" spans="1:5" x14ac:dyDescent="0.2">
      <c r="A36" t="s">
        <v>172</v>
      </c>
      <c r="B36" t="s">
        <v>87</v>
      </c>
      <c r="C36" t="s">
        <v>469</v>
      </c>
      <c r="D36" t="s">
        <v>380</v>
      </c>
      <c r="E36">
        <v>33.346489584926097</v>
      </c>
    </row>
    <row r="37" spans="1:5" x14ac:dyDescent="0.2">
      <c r="A37" t="s">
        <v>173</v>
      </c>
      <c r="B37" t="s">
        <v>87</v>
      </c>
      <c r="C37" t="s">
        <v>469</v>
      </c>
      <c r="D37" t="s">
        <v>381</v>
      </c>
      <c r="E37">
        <v>33.777802293110199</v>
      </c>
    </row>
    <row r="38" spans="1:5" x14ac:dyDescent="0.2">
      <c r="A38" t="s">
        <v>174</v>
      </c>
      <c r="B38" t="s">
        <v>87</v>
      </c>
      <c r="C38" t="s">
        <v>469</v>
      </c>
      <c r="D38" t="s">
        <v>382</v>
      </c>
      <c r="E38">
        <v>31.6639398112763</v>
      </c>
    </row>
    <row r="39" spans="1:5" x14ac:dyDescent="0.2">
      <c r="A39" t="s">
        <v>175</v>
      </c>
      <c r="B39" t="s">
        <v>87</v>
      </c>
      <c r="C39" t="s">
        <v>469</v>
      </c>
      <c r="D39" t="s">
        <v>383</v>
      </c>
      <c r="E39">
        <v>35.711165742067699</v>
      </c>
    </row>
    <row r="40" spans="1:5" x14ac:dyDescent="0.2">
      <c r="A40" t="s">
        <v>176</v>
      </c>
      <c r="B40" t="s">
        <v>87</v>
      </c>
      <c r="C40" t="s">
        <v>469</v>
      </c>
      <c r="D40" t="s">
        <v>384</v>
      </c>
      <c r="E40">
        <v>32.0971297239306</v>
      </c>
    </row>
    <row r="41" spans="1:5" x14ac:dyDescent="0.2">
      <c r="A41" t="s">
        <v>177</v>
      </c>
      <c r="B41" t="s">
        <v>87</v>
      </c>
      <c r="C41" t="s">
        <v>469</v>
      </c>
      <c r="D41" t="s">
        <v>385</v>
      </c>
      <c r="E41">
        <v>33.317095991971001</v>
      </c>
    </row>
    <row r="42" spans="1:5" x14ac:dyDescent="0.2">
      <c r="A42" t="s">
        <v>178</v>
      </c>
      <c r="B42" t="s">
        <v>87</v>
      </c>
      <c r="C42" t="s">
        <v>469</v>
      </c>
      <c r="D42" t="s">
        <v>386</v>
      </c>
      <c r="E42">
        <v>30.3248429681673</v>
      </c>
    </row>
    <row r="43" spans="1:5" x14ac:dyDescent="0.2">
      <c r="A43" t="s">
        <v>179</v>
      </c>
      <c r="B43" t="s">
        <v>87</v>
      </c>
      <c r="C43" t="s">
        <v>470</v>
      </c>
      <c r="D43" t="s">
        <v>387</v>
      </c>
      <c r="E43">
        <v>33.158118680531899</v>
      </c>
    </row>
    <row r="44" spans="1:5" x14ac:dyDescent="0.2">
      <c r="A44" t="s">
        <v>180</v>
      </c>
      <c r="B44" t="s">
        <v>87</v>
      </c>
      <c r="C44" t="s">
        <v>470</v>
      </c>
      <c r="D44" t="s">
        <v>388</v>
      </c>
      <c r="E44">
        <v>30.941589101715898</v>
      </c>
    </row>
    <row r="45" spans="1:5" x14ac:dyDescent="0.2">
      <c r="A45" t="s">
        <v>181</v>
      </c>
      <c r="B45" t="s">
        <v>87</v>
      </c>
      <c r="C45" t="s">
        <v>469</v>
      </c>
      <c r="D45" t="s">
        <v>389</v>
      </c>
      <c r="E45">
        <v>34.834344058634301</v>
      </c>
    </row>
    <row r="46" spans="1:5" x14ac:dyDescent="0.2">
      <c r="A46" t="s">
        <v>182</v>
      </c>
      <c r="B46" t="s">
        <v>87</v>
      </c>
      <c r="C46" t="s">
        <v>469</v>
      </c>
      <c r="D46" t="s">
        <v>390</v>
      </c>
      <c r="E46">
        <v>32.154858124617903</v>
      </c>
    </row>
    <row r="47" spans="1:5" x14ac:dyDescent="0.2">
      <c r="A47" t="s">
        <v>183</v>
      </c>
      <c r="B47" t="s">
        <v>87</v>
      </c>
      <c r="C47" t="s">
        <v>469</v>
      </c>
      <c r="D47" t="s">
        <v>391</v>
      </c>
      <c r="E47">
        <v>30.8309406613531</v>
      </c>
    </row>
    <row r="48" spans="1:5" x14ac:dyDescent="0.2">
      <c r="A48" t="s">
        <v>184</v>
      </c>
      <c r="B48" t="s">
        <v>87</v>
      </c>
      <c r="C48" t="s">
        <v>469</v>
      </c>
      <c r="D48" t="s">
        <v>392</v>
      </c>
      <c r="E48">
        <v>32.051587633840001</v>
      </c>
    </row>
    <row r="49" spans="1:5" x14ac:dyDescent="0.2">
      <c r="A49" t="s">
        <v>185</v>
      </c>
      <c r="B49" t="s">
        <v>87</v>
      </c>
      <c r="C49" t="s">
        <v>469</v>
      </c>
      <c r="D49" t="s">
        <v>393</v>
      </c>
      <c r="E49">
        <v>33.836514731916303</v>
      </c>
    </row>
    <row r="50" spans="1:5" x14ac:dyDescent="0.2">
      <c r="A50" t="s">
        <v>186</v>
      </c>
      <c r="B50" t="s">
        <v>87</v>
      </c>
      <c r="C50" t="s">
        <v>469</v>
      </c>
      <c r="D50" t="s">
        <v>394</v>
      </c>
      <c r="E50">
        <v>29.494258102751399</v>
      </c>
    </row>
    <row r="51" spans="1:5" x14ac:dyDescent="0.2">
      <c r="A51" t="s">
        <v>187</v>
      </c>
      <c r="B51" t="s">
        <v>87</v>
      </c>
      <c r="C51" t="s">
        <v>469</v>
      </c>
      <c r="D51" t="s">
        <v>395</v>
      </c>
      <c r="E51">
        <v>34.391661718701798</v>
      </c>
    </row>
    <row r="52" spans="1:5" x14ac:dyDescent="0.2">
      <c r="A52" t="s">
        <v>188</v>
      </c>
      <c r="B52" t="s">
        <v>87</v>
      </c>
      <c r="C52" t="s">
        <v>469</v>
      </c>
      <c r="D52" t="s">
        <v>396</v>
      </c>
      <c r="E52">
        <v>34.893845130796699</v>
      </c>
    </row>
    <row r="53" spans="1:5" x14ac:dyDescent="0.2">
      <c r="A53" t="s">
        <v>189</v>
      </c>
      <c r="B53" t="s">
        <v>87</v>
      </c>
      <c r="C53" t="s">
        <v>469</v>
      </c>
      <c r="D53" t="s">
        <v>397</v>
      </c>
      <c r="E53">
        <v>31.911502734245101</v>
      </c>
    </row>
    <row r="54" spans="1:5" x14ac:dyDescent="0.2">
      <c r="A54" t="s">
        <v>190</v>
      </c>
      <c r="B54" t="s">
        <v>87</v>
      </c>
      <c r="C54" t="s">
        <v>469</v>
      </c>
      <c r="D54" t="s">
        <v>398</v>
      </c>
      <c r="E54">
        <v>36.187332178435902</v>
      </c>
    </row>
    <row r="55" spans="1:5" x14ac:dyDescent="0.2">
      <c r="A55" t="s">
        <v>191</v>
      </c>
      <c r="B55" t="s">
        <v>87</v>
      </c>
      <c r="C55" t="s">
        <v>470</v>
      </c>
      <c r="D55" t="s">
        <v>399</v>
      </c>
      <c r="E55">
        <v>33.121271868443799</v>
      </c>
    </row>
    <row r="56" spans="1:5" x14ac:dyDescent="0.2">
      <c r="A56" t="s">
        <v>192</v>
      </c>
      <c r="B56" t="s">
        <v>87</v>
      </c>
      <c r="C56" t="s">
        <v>470</v>
      </c>
      <c r="D56" t="s">
        <v>400</v>
      </c>
      <c r="E56">
        <v>32.189245492533701</v>
      </c>
    </row>
    <row r="57" spans="1:5" x14ac:dyDescent="0.2">
      <c r="A57" t="s">
        <v>193</v>
      </c>
      <c r="B57" t="s">
        <v>87</v>
      </c>
      <c r="C57" t="s">
        <v>469</v>
      </c>
      <c r="D57" t="s">
        <v>401</v>
      </c>
      <c r="E57">
        <v>33.035953847846599</v>
      </c>
    </row>
    <row r="58" spans="1:5" x14ac:dyDescent="0.2">
      <c r="A58" t="s">
        <v>194</v>
      </c>
      <c r="B58" t="s">
        <v>87</v>
      </c>
      <c r="C58" t="s">
        <v>469</v>
      </c>
      <c r="D58" t="s">
        <v>402</v>
      </c>
      <c r="E58">
        <v>35.281742246443102</v>
      </c>
    </row>
    <row r="59" spans="1:5" x14ac:dyDescent="0.2">
      <c r="A59" t="s">
        <v>195</v>
      </c>
      <c r="B59" t="s">
        <v>87</v>
      </c>
      <c r="C59" t="s">
        <v>469</v>
      </c>
      <c r="D59" t="s">
        <v>403</v>
      </c>
      <c r="E59">
        <v>32.756426622647297</v>
      </c>
    </row>
    <row r="60" spans="1:5" x14ac:dyDescent="0.2">
      <c r="A60" t="s">
        <v>196</v>
      </c>
      <c r="B60" t="s">
        <v>87</v>
      </c>
      <c r="C60" t="s">
        <v>469</v>
      </c>
      <c r="D60" t="s">
        <v>404</v>
      </c>
      <c r="E60">
        <v>33.0925618173369</v>
      </c>
    </row>
    <row r="61" spans="1:5" x14ac:dyDescent="0.2">
      <c r="A61" t="s">
        <v>197</v>
      </c>
      <c r="B61" t="s">
        <v>87</v>
      </c>
      <c r="C61" t="s">
        <v>469</v>
      </c>
      <c r="D61" t="s">
        <v>405</v>
      </c>
      <c r="E61">
        <v>33.982644205893997</v>
      </c>
    </row>
    <row r="62" spans="1:5" x14ac:dyDescent="0.2">
      <c r="A62" t="s">
        <v>198</v>
      </c>
      <c r="B62" t="s">
        <v>87</v>
      </c>
      <c r="C62" t="s">
        <v>469</v>
      </c>
      <c r="D62" t="s">
        <v>406</v>
      </c>
      <c r="E62">
        <v>30.313075973606502</v>
      </c>
    </row>
    <row r="63" spans="1:5" x14ac:dyDescent="0.2">
      <c r="A63" t="s">
        <v>199</v>
      </c>
      <c r="B63" t="s">
        <v>87</v>
      </c>
      <c r="C63" t="s">
        <v>469</v>
      </c>
      <c r="D63" t="s">
        <v>407</v>
      </c>
      <c r="E63">
        <v>32.284908678921099</v>
      </c>
    </row>
    <row r="64" spans="1:5" x14ac:dyDescent="0.2">
      <c r="A64" t="s">
        <v>200</v>
      </c>
      <c r="B64" t="s">
        <v>87</v>
      </c>
      <c r="C64" t="s">
        <v>469</v>
      </c>
      <c r="D64" t="s">
        <v>408</v>
      </c>
      <c r="E64">
        <v>33.113841941388898</v>
      </c>
    </row>
    <row r="65" spans="1:5" x14ac:dyDescent="0.2">
      <c r="A65" t="s">
        <v>201</v>
      </c>
      <c r="B65" t="s">
        <v>87</v>
      </c>
      <c r="C65" t="s">
        <v>469</v>
      </c>
      <c r="D65" t="s">
        <v>409</v>
      </c>
      <c r="E65">
        <v>31.313878519154802</v>
      </c>
    </row>
    <row r="66" spans="1:5" x14ac:dyDescent="0.2">
      <c r="A66" t="s">
        <v>202</v>
      </c>
      <c r="B66" t="s">
        <v>87</v>
      </c>
      <c r="C66" t="s">
        <v>469</v>
      </c>
      <c r="D66" t="s">
        <v>410</v>
      </c>
      <c r="E66">
        <v>31.740617260090598</v>
      </c>
    </row>
    <row r="67" spans="1:5" x14ac:dyDescent="0.2">
      <c r="A67" t="s">
        <v>203</v>
      </c>
      <c r="B67" t="s">
        <v>87</v>
      </c>
      <c r="C67" t="s">
        <v>470</v>
      </c>
      <c r="D67" t="s">
        <v>411</v>
      </c>
      <c r="E67">
        <v>32.743056316885102</v>
      </c>
    </row>
    <row r="68" spans="1:5" x14ac:dyDescent="0.2">
      <c r="A68" t="s">
        <v>204</v>
      </c>
      <c r="B68" t="s">
        <v>87</v>
      </c>
      <c r="C68" t="s">
        <v>470</v>
      </c>
      <c r="D68" t="s">
        <v>412</v>
      </c>
      <c r="E68">
        <v>32.780918666731402</v>
      </c>
    </row>
    <row r="69" spans="1:5" x14ac:dyDescent="0.2">
      <c r="A69" t="s">
        <v>205</v>
      </c>
      <c r="B69" t="s">
        <v>87</v>
      </c>
      <c r="C69" t="s">
        <v>469</v>
      </c>
      <c r="D69" t="s">
        <v>413</v>
      </c>
      <c r="E69">
        <v>31.539758502823499</v>
      </c>
    </row>
    <row r="70" spans="1:5" x14ac:dyDescent="0.2">
      <c r="A70" t="s">
        <v>206</v>
      </c>
      <c r="B70" t="s">
        <v>87</v>
      </c>
      <c r="C70" t="s">
        <v>469</v>
      </c>
      <c r="D70" t="s">
        <v>414</v>
      </c>
      <c r="E70">
        <v>34.390600078378597</v>
      </c>
    </row>
    <row r="71" spans="1:5" x14ac:dyDescent="0.2">
      <c r="A71" t="s">
        <v>207</v>
      </c>
      <c r="B71" t="s">
        <v>87</v>
      </c>
      <c r="C71" t="s">
        <v>469</v>
      </c>
      <c r="D71" t="s">
        <v>415</v>
      </c>
      <c r="E71">
        <v>33.272042541375399</v>
      </c>
    </row>
    <row r="72" spans="1:5" x14ac:dyDescent="0.2">
      <c r="A72" t="s">
        <v>208</v>
      </c>
      <c r="B72" t="s">
        <v>87</v>
      </c>
      <c r="C72" t="s">
        <v>469</v>
      </c>
      <c r="D72" t="s">
        <v>416</v>
      </c>
      <c r="E72">
        <v>31.350875949934</v>
      </c>
    </row>
    <row r="73" spans="1:5" x14ac:dyDescent="0.2">
      <c r="A73" t="s">
        <v>209</v>
      </c>
      <c r="B73" t="s">
        <v>87</v>
      </c>
      <c r="C73" t="s">
        <v>469</v>
      </c>
      <c r="D73" t="s">
        <v>417</v>
      </c>
      <c r="E73">
        <v>35.0291326667097</v>
      </c>
    </row>
    <row r="74" spans="1:5" x14ac:dyDescent="0.2">
      <c r="A74" t="s">
        <v>210</v>
      </c>
      <c r="B74" t="s">
        <v>87</v>
      </c>
      <c r="C74" t="s">
        <v>469</v>
      </c>
      <c r="D74" t="s">
        <v>418</v>
      </c>
      <c r="E74">
        <v>33.582654240603901</v>
      </c>
    </row>
    <row r="75" spans="1:5" x14ac:dyDescent="0.2">
      <c r="A75" t="s">
        <v>211</v>
      </c>
      <c r="B75" t="s">
        <v>87</v>
      </c>
      <c r="C75" t="s">
        <v>469</v>
      </c>
      <c r="D75" t="s">
        <v>419</v>
      </c>
      <c r="E75">
        <v>33.910297904368598</v>
      </c>
    </row>
    <row r="76" spans="1:5" x14ac:dyDescent="0.2">
      <c r="A76" t="s">
        <v>212</v>
      </c>
      <c r="B76" t="s">
        <v>87</v>
      </c>
      <c r="C76" t="s">
        <v>469</v>
      </c>
      <c r="D76" t="s">
        <v>420</v>
      </c>
      <c r="E76">
        <v>33.513698016245002</v>
      </c>
    </row>
    <row r="77" spans="1:5" x14ac:dyDescent="0.2">
      <c r="A77" t="s">
        <v>213</v>
      </c>
      <c r="B77" t="s">
        <v>87</v>
      </c>
      <c r="C77" t="s">
        <v>469</v>
      </c>
      <c r="D77" t="s">
        <v>421</v>
      </c>
      <c r="E77">
        <v>31.3754924636632</v>
      </c>
    </row>
    <row r="78" spans="1:5" x14ac:dyDescent="0.2">
      <c r="A78" t="s">
        <v>214</v>
      </c>
      <c r="B78" t="s">
        <v>87</v>
      </c>
      <c r="C78" t="s">
        <v>469</v>
      </c>
      <c r="D78" t="s">
        <v>422</v>
      </c>
      <c r="E78">
        <v>31.2826052492827</v>
      </c>
    </row>
    <row r="79" spans="1:5" x14ac:dyDescent="0.2">
      <c r="A79" t="s">
        <v>215</v>
      </c>
      <c r="B79" t="s">
        <v>87</v>
      </c>
      <c r="C79" t="s">
        <v>470</v>
      </c>
      <c r="D79">
        <v>0</v>
      </c>
      <c r="E79" t="s">
        <v>121</v>
      </c>
    </row>
    <row r="80" spans="1:5" x14ac:dyDescent="0.2">
      <c r="A80" t="s">
        <v>216</v>
      </c>
      <c r="B80" t="s">
        <v>87</v>
      </c>
      <c r="C80" t="s">
        <v>470</v>
      </c>
      <c r="D80">
        <v>0</v>
      </c>
      <c r="E80" t="s">
        <v>121</v>
      </c>
    </row>
    <row r="81" spans="1:5" x14ac:dyDescent="0.2">
      <c r="A81" t="s">
        <v>217</v>
      </c>
      <c r="B81" t="s">
        <v>87</v>
      </c>
      <c r="C81" t="s">
        <v>469</v>
      </c>
      <c r="D81" t="s">
        <v>423</v>
      </c>
      <c r="E81">
        <v>33.090609340444601</v>
      </c>
    </row>
    <row r="82" spans="1:5" x14ac:dyDescent="0.2">
      <c r="A82" t="s">
        <v>218</v>
      </c>
      <c r="B82" t="s">
        <v>87</v>
      </c>
      <c r="C82" t="s">
        <v>469</v>
      </c>
      <c r="D82" t="s">
        <v>424</v>
      </c>
      <c r="E82">
        <v>33.298177912154202</v>
      </c>
    </row>
    <row r="83" spans="1:5" x14ac:dyDescent="0.2">
      <c r="A83" t="s">
        <v>219</v>
      </c>
      <c r="B83" t="s">
        <v>87</v>
      </c>
      <c r="C83" t="s">
        <v>469</v>
      </c>
      <c r="D83" t="s">
        <v>425</v>
      </c>
      <c r="E83">
        <v>32.629842560036202</v>
      </c>
    </row>
    <row r="84" spans="1:5" x14ac:dyDescent="0.2">
      <c r="A84" t="s">
        <v>220</v>
      </c>
      <c r="B84" t="s">
        <v>87</v>
      </c>
      <c r="C84" t="s">
        <v>469</v>
      </c>
      <c r="D84" t="s">
        <v>426</v>
      </c>
      <c r="E84">
        <v>33.3812377748107</v>
      </c>
    </row>
    <row r="85" spans="1:5" x14ac:dyDescent="0.2">
      <c r="A85" t="s">
        <v>221</v>
      </c>
      <c r="B85" t="s">
        <v>87</v>
      </c>
      <c r="C85" t="s">
        <v>469</v>
      </c>
      <c r="D85" t="s">
        <v>427</v>
      </c>
      <c r="E85">
        <v>31.509384620426999</v>
      </c>
    </row>
    <row r="86" spans="1:5" x14ac:dyDescent="0.2">
      <c r="A86" t="s">
        <v>222</v>
      </c>
      <c r="B86" t="s">
        <v>87</v>
      </c>
      <c r="C86" t="s">
        <v>469</v>
      </c>
      <c r="D86" t="s">
        <v>428</v>
      </c>
      <c r="E86">
        <v>32.769292857350202</v>
      </c>
    </row>
    <row r="87" spans="1:5" x14ac:dyDescent="0.2">
      <c r="A87" t="s">
        <v>223</v>
      </c>
      <c r="B87" t="s">
        <v>87</v>
      </c>
      <c r="C87" t="s">
        <v>469</v>
      </c>
      <c r="D87" t="s">
        <v>429</v>
      </c>
      <c r="E87">
        <v>31.986345127460101</v>
      </c>
    </row>
    <row r="88" spans="1:5" x14ac:dyDescent="0.2">
      <c r="A88" t="s">
        <v>224</v>
      </c>
      <c r="B88" t="s">
        <v>87</v>
      </c>
      <c r="C88" t="s">
        <v>469</v>
      </c>
      <c r="D88" t="s">
        <v>430</v>
      </c>
      <c r="E88">
        <v>33.9322633008384</v>
      </c>
    </row>
    <row r="89" spans="1:5" x14ac:dyDescent="0.2">
      <c r="A89" t="s">
        <v>225</v>
      </c>
      <c r="B89" t="s">
        <v>87</v>
      </c>
      <c r="C89" t="s">
        <v>469</v>
      </c>
      <c r="D89" t="s">
        <v>431</v>
      </c>
      <c r="E89">
        <v>33.922900736631803</v>
      </c>
    </row>
    <row r="90" spans="1:5" x14ac:dyDescent="0.2">
      <c r="A90" t="s">
        <v>226</v>
      </c>
      <c r="B90" t="s">
        <v>87</v>
      </c>
      <c r="C90" t="s">
        <v>469</v>
      </c>
      <c r="D90" t="s">
        <v>432</v>
      </c>
      <c r="E90">
        <v>34.3365095748062</v>
      </c>
    </row>
    <row r="91" spans="1:5" x14ac:dyDescent="0.2">
      <c r="A91" t="s">
        <v>227</v>
      </c>
      <c r="B91" t="s">
        <v>87</v>
      </c>
      <c r="C91" t="s">
        <v>470</v>
      </c>
      <c r="D91">
        <v>0</v>
      </c>
      <c r="E91" t="s">
        <v>121</v>
      </c>
    </row>
    <row r="92" spans="1:5" x14ac:dyDescent="0.2">
      <c r="A92" t="s">
        <v>228</v>
      </c>
      <c r="B92" t="s">
        <v>87</v>
      </c>
      <c r="C92" t="s">
        <v>470</v>
      </c>
      <c r="D92">
        <v>0</v>
      </c>
      <c r="E92" t="s">
        <v>121</v>
      </c>
    </row>
    <row r="93" spans="1:5" x14ac:dyDescent="0.2">
      <c r="A93" t="s">
        <v>229</v>
      </c>
      <c r="B93" t="s">
        <v>87</v>
      </c>
      <c r="C93" t="s">
        <v>469</v>
      </c>
      <c r="D93" t="s">
        <v>433</v>
      </c>
      <c r="E93">
        <v>35.181246542762402</v>
      </c>
    </row>
    <row r="94" spans="1:5" x14ac:dyDescent="0.2">
      <c r="A94" t="s">
        <v>230</v>
      </c>
      <c r="B94" t="s">
        <v>87</v>
      </c>
      <c r="C94" t="s">
        <v>469</v>
      </c>
      <c r="D94" t="s">
        <v>434</v>
      </c>
      <c r="E94">
        <v>34.9746802588298</v>
      </c>
    </row>
    <row r="95" spans="1:5" x14ac:dyDescent="0.2">
      <c r="A95" t="s">
        <v>231</v>
      </c>
      <c r="B95" t="s">
        <v>87</v>
      </c>
      <c r="C95" t="s">
        <v>469</v>
      </c>
      <c r="D95" t="s">
        <v>435</v>
      </c>
      <c r="E95">
        <v>33.066827242926998</v>
      </c>
    </row>
    <row r="96" spans="1:5" x14ac:dyDescent="0.2">
      <c r="A96" t="s">
        <v>232</v>
      </c>
      <c r="B96" t="s">
        <v>87</v>
      </c>
      <c r="C96" t="s">
        <v>469</v>
      </c>
      <c r="D96" t="s">
        <v>436</v>
      </c>
      <c r="E96">
        <v>34.875056614805999</v>
      </c>
    </row>
    <row r="97" spans="1:5" x14ac:dyDescent="0.2">
      <c r="A97" t="s">
        <v>233</v>
      </c>
      <c r="B97" t="s">
        <v>87</v>
      </c>
      <c r="C97" t="s">
        <v>469</v>
      </c>
      <c r="D97" t="s">
        <v>437</v>
      </c>
      <c r="E97">
        <v>32.875842311146002</v>
      </c>
    </row>
    <row r="98" spans="1:5" x14ac:dyDescent="0.2">
      <c r="A98" t="s">
        <v>234</v>
      </c>
      <c r="B98" t="s">
        <v>87</v>
      </c>
      <c r="C98" t="s">
        <v>469</v>
      </c>
      <c r="D98" t="s">
        <v>438</v>
      </c>
      <c r="E98">
        <v>33.268728669043398</v>
      </c>
    </row>
    <row r="99" spans="1:5" x14ac:dyDescent="0.2">
      <c r="A99" t="s">
        <v>235</v>
      </c>
      <c r="B99" t="s">
        <v>87</v>
      </c>
      <c r="C99" t="s">
        <v>469</v>
      </c>
      <c r="D99" t="s">
        <v>439</v>
      </c>
      <c r="E99">
        <v>34.063472735329398</v>
      </c>
    </row>
    <row r="100" spans="1:5" x14ac:dyDescent="0.2">
      <c r="A100" t="s">
        <v>236</v>
      </c>
      <c r="B100" t="s">
        <v>87</v>
      </c>
      <c r="C100" t="s">
        <v>469</v>
      </c>
      <c r="D100" t="s">
        <v>440</v>
      </c>
      <c r="E100">
        <v>34.1796007507144</v>
      </c>
    </row>
    <row r="101" spans="1:5" x14ac:dyDescent="0.2">
      <c r="A101" t="s">
        <v>237</v>
      </c>
      <c r="B101" t="s">
        <v>87</v>
      </c>
      <c r="C101" t="s">
        <v>469</v>
      </c>
      <c r="D101" t="s">
        <v>441</v>
      </c>
      <c r="E101">
        <v>33.541537706821003</v>
      </c>
    </row>
    <row r="102" spans="1:5" x14ac:dyDescent="0.2">
      <c r="A102" t="s">
        <v>238</v>
      </c>
      <c r="B102" t="s">
        <v>87</v>
      </c>
      <c r="C102" t="s">
        <v>469</v>
      </c>
      <c r="D102" t="s">
        <v>442</v>
      </c>
      <c r="E102">
        <v>33.340863841570602</v>
      </c>
    </row>
    <row r="103" spans="1:5" x14ac:dyDescent="0.2">
      <c r="A103" t="s">
        <v>239</v>
      </c>
      <c r="B103" t="s">
        <v>87</v>
      </c>
      <c r="C103" t="s">
        <v>470</v>
      </c>
      <c r="D103">
        <v>0</v>
      </c>
      <c r="E103" t="s">
        <v>121</v>
      </c>
    </row>
    <row r="104" spans="1:5" x14ac:dyDescent="0.2">
      <c r="A104" t="s">
        <v>240</v>
      </c>
      <c r="B104" t="s">
        <v>87</v>
      </c>
      <c r="C104" t="s">
        <v>470</v>
      </c>
      <c r="D104">
        <v>0</v>
      </c>
      <c r="E104" t="s">
        <v>121</v>
      </c>
    </row>
    <row r="105" spans="1:5" x14ac:dyDescent="0.2">
      <c r="A105" t="s">
        <v>241</v>
      </c>
      <c r="B105" t="s">
        <v>87</v>
      </c>
      <c r="C105" t="s">
        <v>469</v>
      </c>
      <c r="D105" t="s">
        <v>443</v>
      </c>
      <c r="E105">
        <v>33.267945916950502</v>
      </c>
    </row>
    <row r="106" spans="1:5" x14ac:dyDescent="0.2">
      <c r="A106" t="s">
        <v>242</v>
      </c>
      <c r="B106" t="s">
        <v>87</v>
      </c>
      <c r="C106" t="s">
        <v>469</v>
      </c>
      <c r="D106" t="s">
        <v>444</v>
      </c>
      <c r="E106">
        <v>35.018233322924203</v>
      </c>
    </row>
    <row r="107" spans="1:5" x14ac:dyDescent="0.2">
      <c r="A107" t="s">
        <v>243</v>
      </c>
      <c r="B107" t="s">
        <v>87</v>
      </c>
      <c r="C107" t="s">
        <v>469</v>
      </c>
      <c r="D107" t="s">
        <v>445</v>
      </c>
      <c r="E107">
        <v>35.0366370157126</v>
      </c>
    </row>
    <row r="108" spans="1:5" x14ac:dyDescent="0.2">
      <c r="A108" t="s">
        <v>244</v>
      </c>
      <c r="B108" t="s">
        <v>87</v>
      </c>
      <c r="C108" t="s">
        <v>469</v>
      </c>
      <c r="D108" t="s">
        <v>446</v>
      </c>
      <c r="E108">
        <v>33.377903795382302</v>
      </c>
    </row>
    <row r="109" spans="1:5" x14ac:dyDescent="0.2">
      <c r="A109" t="s">
        <v>245</v>
      </c>
      <c r="B109" t="s">
        <v>87</v>
      </c>
      <c r="C109" t="s">
        <v>469</v>
      </c>
      <c r="D109" t="s">
        <v>447</v>
      </c>
      <c r="E109">
        <v>33.104337461686598</v>
      </c>
    </row>
    <row r="110" spans="1:5" x14ac:dyDescent="0.2">
      <c r="A110" t="s">
        <v>246</v>
      </c>
      <c r="B110" t="s">
        <v>87</v>
      </c>
      <c r="C110" t="s">
        <v>469</v>
      </c>
      <c r="D110" t="s">
        <v>448</v>
      </c>
      <c r="E110">
        <v>31.738889008522701</v>
      </c>
    </row>
    <row r="111" spans="1:5" x14ac:dyDescent="0.2">
      <c r="A111" t="s">
        <v>247</v>
      </c>
      <c r="B111" t="s">
        <v>87</v>
      </c>
      <c r="C111" t="s">
        <v>469</v>
      </c>
      <c r="D111" t="s">
        <v>449</v>
      </c>
      <c r="E111">
        <v>33.040933029104899</v>
      </c>
    </row>
    <row r="112" spans="1:5" x14ac:dyDescent="0.2">
      <c r="A112" t="s">
        <v>248</v>
      </c>
      <c r="B112" t="s">
        <v>87</v>
      </c>
      <c r="C112" t="s">
        <v>469</v>
      </c>
      <c r="D112" t="s">
        <v>450</v>
      </c>
      <c r="E112">
        <v>32.9979177590794</v>
      </c>
    </row>
    <row r="113" spans="1:5" x14ac:dyDescent="0.2">
      <c r="A113" t="s">
        <v>249</v>
      </c>
      <c r="B113" t="s">
        <v>87</v>
      </c>
      <c r="C113" t="s">
        <v>469</v>
      </c>
      <c r="D113" t="s">
        <v>451</v>
      </c>
      <c r="E113">
        <v>33.652502947124198</v>
      </c>
    </row>
    <row r="114" spans="1:5" x14ac:dyDescent="0.2">
      <c r="A114" t="s">
        <v>250</v>
      </c>
      <c r="B114" t="s">
        <v>87</v>
      </c>
      <c r="C114" t="s">
        <v>469</v>
      </c>
      <c r="D114" t="s">
        <v>452</v>
      </c>
      <c r="E114">
        <v>32.004941377987699</v>
      </c>
    </row>
    <row r="115" spans="1:5" x14ac:dyDescent="0.2">
      <c r="A115" t="s">
        <v>251</v>
      </c>
      <c r="B115" t="s">
        <v>87</v>
      </c>
      <c r="C115" t="s">
        <v>471</v>
      </c>
      <c r="D115" t="s">
        <v>361</v>
      </c>
      <c r="E115">
        <v>33.652584930996497</v>
      </c>
    </row>
    <row r="116" spans="1:5" x14ac:dyDescent="0.2">
      <c r="A116" t="s">
        <v>252</v>
      </c>
      <c r="B116" t="s">
        <v>87</v>
      </c>
      <c r="C116" t="s">
        <v>108</v>
      </c>
      <c r="D116" t="s">
        <v>108</v>
      </c>
      <c r="E116" t="s">
        <v>121</v>
      </c>
    </row>
    <row r="117" spans="1:5" x14ac:dyDescent="0.2">
      <c r="A117" t="s">
        <v>157</v>
      </c>
      <c r="B117" t="s">
        <v>253</v>
      </c>
      <c r="C117" t="s">
        <v>469</v>
      </c>
      <c r="D117" t="s">
        <v>365</v>
      </c>
      <c r="E117" t="s">
        <v>121</v>
      </c>
    </row>
    <row r="118" spans="1:5" x14ac:dyDescent="0.2">
      <c r="A118" t="s">
        <v>158</v>
      </c>
      <c r="B118" t="s">
        <v>253</v>
      </c>
      <c r="C118" t="s">
        <v>469</v>
      </c>
      <c r="D118" t="s">
        <v>366</v>
      </c>
      <c r="E118" t="s">
        <v>121</v>
      </c>
    </row>
    <row r="119" spans="1:5" x14ac:dyDescent="0.2">
      <c r="A119" t="s">
        <v>159</v>
      </c>
      <c r="B119" t="s">
        <v>253</v>
      </c>
      <c r="C119" t="s">
        <v>469</v>
      </c>
      <c r="D119" t="s">
        <v>367</v>
      </c>
      <c r="E119" t="s">
        <v>121</v>
      </c>
    </row>
    <row r="120" spans="1:5" x14ac:dyDescent="0.2">
      <c r="A120" t="s">
        <v>160</v>
      </c>
      <c r="B120" t="s">
        <v>253</v>
      </c>
      <c r="C120" t="s">
        <v>469</v>
      </c>
      <c r="D120" t="s">
        <v>368</v>
      </c>
      <c r="E120" t="s">
        <v>121</v>
      </c>
    </row>
    <row r="121" spans="1:5" x14ac:dyDescent="0.2">
      <c r="A121" t="s">
        <v>161</v>
      </c>
      <c r="B121" t="s">
        <v>253</v>
      </c>
      <c r="C121" t="s">
        <v>469</v>
      </c>
      <c r="D121" t="s">
        <v>369</v>
      </c>
      <c r="E121" t="s">
        <v>121</v>
      </c>
    </row>
    <row r="122" spans="1:5" x14ac:dyDescent="0.2">
      <c r="A122" t="s">
        <v>162</v>
      </c>
      <c r="B122" t="s">
        <v>253</v>
      </c>
      <c r="C122" t="s">
        <v>469</v>
      </c>
      <c r="D122" t="s">
        <v>370</v>
      </c>
      <c r="E122" t="s">
        <v>121</v>
      </c>
    </row>
    <row r="123" spans="1:5" x14ac:dyDescent="0.2">
      <c r="A123" t="s">
        <v>163</v>
      </c>
      <c r="B123" t="s">
        <v>253</v>
      </c>
      <c r="C123" t="s">
        <v>469</v>
      </c>
      <c r="D123" t="s">
        <v>371</v>
      </c>
      <c r="E123" t="s">
        <v>121</v>
      </c>
    </row>
    <row r="124" spans="1:5" x14ac:dyDescent="0.2">
      <c r="A124" t="s">
        <v>164</v>
      </c>
      <c r="B124" t="s">
        <v>253</v>
      </c>
      <c r="C124" t="s">
        <v>469</v>
      </c>
      <c r="D124" t="s">
        <v>372</v>
      </c>
      <c r="E124">
        <v>35.779310893330702</v>
      </c>
    </row>
    <row r="125" spans="1:5" x14ac:dyDescent="0.2">
      <c r="A125" t="s">
        <v>165</v>
      </c>
      <c r="B125" t="s">
        <v>253</v>
      </c>
      <c r="C125" t="s">
        <v>469</v>
      </c>
      <c r="D125" t="s">
        <v>373</v>
      </c>
      <c r="E125" t="s">
        <v>121</v>
      </c>
    </row>
    <row r="126" spans="1:5" x14ac:dyDescent="0.2">
      <c r="A126" t="s">
        <v>166</v>
      </c>
      <c r="B126" t="s">
        <v>253</v>
      </c>
      <c r="C126" t="s">
        <v>469</v>
      </c>
      <c r="D126" t="s">
        <v>374</v>
      </c>
      <c r="E126" t="s">
        <v>121</v>
      </c>
    </row>
    <row r="127" spans="1:5" x14ac:dyDescent="0.2">
      <c r="A127" t="s">
        <v>167</v>
      </c>
      <c r="B127" t="s">
        <v>253</v>
      </c>
      <c r="C127" t="s">
        <v>470</v>
      </c>
      <c r="D127" t="s">
        <v>375</v>
      </c>
      <c r="E127" t="s">
        <v>121</v>
      </c>
    </row>
    <row r="128" spans="1:5" x14ac:dyDescent="0.2">
      <c r="A128" t="s">
        <v>168</v>
      </c>
      <c r="B128" t="s">
        <v>253</v>
      </c>
      <c r="C128" t="s">
        <v>470</v>
      </c>
      <c r="D128" t="s">
        <v>376</v>
      </c>
      <c r="E128" t="s">
        <v>121</v>
      </c>
    </row>
    <row r="129" spans="1:5" x14ac:dyDescent="0.2">
      <c r="A129" t="s">
        <v>169</v>
      </c>
      <c r="B129" t="s">
        <v>253</v>
      </c>
      <c r="C129" t="s">
        <v>469</v>
      </c>
      <c r="D129" t="s">
        <v>377</v>
      </c>
      <c r="E129" t="s">
        <v>121</v>
      </c>
    </row>
    <row r="130" spans="1:5" x14ac:dyDescent="0.2">
      <c r="A130" t="s">
        <v>170</v>
      </c>
      <c r="B130" t="s">
        <v>253</v>
      </c>
      <c r="C130" t="s">
        <v>469</v>
      </c>
      <c r="D130" t="s">
        <v>378</v>
      </c>
      <c r="E130" t="s">
        <v>121</v>
      </c>
    </row>
    <row r="131" spans="1:5" x14ac:dyDescent="0.2">
      <c r="A131" t="s">
        <v>171</v>
      </c>
      <c r="B131" t="s">
        <v>253</v>
      </c>
      <c r="C131" t="s">
        <v>469</v>
      </c>
      <c r="D131" t="s">
        <v>379</v>
      </c>
      <c r="E131" t="s">
        <v>121</v>
      </c>
    </row>
    <row r="132" spans="1:5" x14ac:dyDescent="0.2">
      <c r="A132" t="s">
        <v>172</v>
      </c>
      <c r="B132" t="s">
        <v>253</v>
      </c>
      <c r="C132" t="s">
        <v>469</v>
      </c>
      <c r="D132" t="s">
        <v>380</v>
      </c>
      <c r="E132" t="s">
        <v>121</v>
      </c>
    </row>
    <row r="133" spans="1:5" x14ac:dyDescent="0.2">
      <c r="A133" t="s">
        <v>173</v>
      </c>
      <c r="B133" t="s">
        <v>253</v>
      </c>
      <c r="C133" t="s">
        <v>469</v>
      </c>
      <c r="D133" t="s">
        <v>381</v>
      </c>
      <c r="E133" t="s">
        <v>121</v>
      </c>
    </row>
    <row r="134" spans="1:5" x14ac:dyDescent="0.2">
      <c r="A134" t="s">
        <v>174</v>
      </c>
      <c r="B134" t="s">
        <v>253</v>
      </c>
      <c r="C134" t="s">
        <v>469</v>
      </c>
      <c r="D134" t="s">
        <v>382</v>
      </c>
      <c r="E134" t="s">
        <v>121</v>
      </c>
    </row>
    <row r="135" spans="1:5" x14ac:dyDescent="0.2">
      <c r="A135" t="s">
        <v>175</v>
      </c>
      <c r="B135" t="s">
        <v>253</v>
      </c>
      <c r="C135" t="s">
        <v>469</v>
      </c>
      <c r="D135" t="s">
        <v>383</v>
      </c>
      <c r="E135" t="s">
        <v>121</v>
      </c>
    </row>
    <row r="136" spans="1:5" x14ac:dyDescent="0.2">
      <c r="A136" t="s">
        <v>176</v>
      </c>
      <c r="B136" t="s">
        <v>253</v>
      </c>
      <c r="C136" t="s">
        <v>469</v>
      </c>
      <c r="D136" t="s">
        <v>384</v>
      </c>
      <c r="E136" t="s">
        <v>121</v>
      </c>
    </row>
    <row r="137" spans="1:5" x14ac:dyDescent="0.2">
      <c r="A137" t="s">
        <v>177</v>
      </c>
      <c r="B137" t="s">
        <v>253</v>
      </c>
      <c r="C137" t="s">
        <v>469</v>
      </c>
      <c r="D137" t="s">
        <v>385</v>
      </c>
      <c r="E137" t="s">
        <v>121</v>
      </c>
    </row>
    <row r="138" spans="1:5" x14ac:dyDescent="0.2">
      <c r="A138" t="s">
        <v>178</v>
      </c>
      <c r="B138" t="s">
        <v>253</v>
      </c>
      <c r="C138" t="s">
        <v>469</v>
      </c>
      <c r="D138" t="s">
        <v>386</v>
      </c>
      <c r="E138" t="s">
        <v>121</v>
      </c>
    </row>
    <row r="139" spans="1:5" x14ac:dyDescent="0.2">
      <c r="A139" t="s">
        <v>179</v>
      </c>
      <c r="B139" t="s">
        <v>253</v>
      </c>
      <c r="C139" t="s">
        <v>470</v>
      </c>
      <c r="D139" t="s">
        <v>387</v>
      </c>
      <c r="E139" t="s">
        <v>121</v>
      </c>
    </row>
    <row r="140" spans="1:5" x14ac:dyDescent="0.2">
      <c r="A140" t="s">
        <v>180</v>
      </c>
      <c r="B140" t="s">
        <v>253</v>
      </c>
      <c r="C140" t="s">
        <v>470</v>
      </c>
      <c r="D140" t="s">
        <v>388</v>
      </c>
      <c r="E140" t="s">
        <v>121</v>
      </c>
    </row>
    <row r="141" spans="1:5" x14ac:dyDescent="0.2">
      <c r="A141" t="s">
        <v>181</v>
      </c>
      <c r="B141" t="s">
        <v>253</v>
      </c>
      <c r="C141" t="s">
        <v>469</v>
      </c>
      <c r="D141" t="s">
        <v>389</v>
      </c>
      <c r="E141" t="s">
        <v>121</v>
      </c>
    </row>
    <row r="142" spans="1:5" x14ac:dyDescent="0.2">
      <c r="A142" t="s">
        <v>182</v>
      </c>
      <c r="B142" t="s">
        <v>253</v>
      </c>
      <c r="C142" t="s">
        <v>469</v>
      </c>
      <c r="D142" t="s">
        <v>390</v>
      </c>
      <c r="E142" t="s">
        <v>121</v>
      </c>
    </row>
    <row r="143" spans="1:5" x14ac:dyDescent="0.2">
      <c r="A143" t="s">
        <v>183</v>
      </c>
      <c r="B143" t="s">
        <v>253</v>
      </c>
      <c r="C143" t="s">
        <v>469</v>
      </c>
      <c r="D143" t="s">
        <v>391</v>
      </c>
      <c r="E143" t="s">
        <v>121</v>
      </c>
    </row>
    <row r="144" spans="1:5" x14ac:dyDescent="0.2">
      <c r="A144" t="s">
        <v>184</v>
      </c>
      <c r="B144" t="s">
        <v>253</v>
      </c>
      <c r="C144" t="s">
        <v>469</v>
      </c>
      <c r="D144" t="s">
        <v>392</v>
      </c>
      <c r="E144" t="s">
        <v>121</v>
      </c>
    </row>
    <row r="145" spans="1:5" x14ac:dyDescent="0.2">
      <c r="A145" t="s">
        <v>185</v>
      </c>
      <c r="B145" t="s">
        <v>253</v>
      </c>
      <c r="C145" t="s">
        <v>469</v>
      </c>
      <c r="D145" t="s">
        <v>393</v>
      </c>
      <c r="E145" t="s">
        <v>121</v>
      </c>
    </row>
    <row r="146" spans="1:5" x14ac:dyDescent="0.2">
      <c r="A146" t="s">
        <v>186</v>
      </c>
      <c r="B146" t="s">
        <v>253</v>
      </c>
      <c r="C146" t="s">
        <v>469</v>
      </c>
      <c r="D146" t="s">
        <v>394</v>
      </c>
      <c r="E146" t="s">
        <v>121</v>
      </c>
    </row>
    <row r="147" spans="1:5" x14ac:dyDescent="0.2">
      <c r="A147" t="s">
        <v>187</v>
      </c>
      <c r="B147" t="s">
        <v>253</v>
      </c>
      <c r="C147" t="s">
        <v>469</v>
      </c>
      <c r="D147" t="s">
        <v>395</v>
      </c>
      <c r="E147" t="s">
        <v>121</v>
      </c>
    </row>
    <row r="148" spans="1:5" x14ac:dyDescent="0.2">
      <c r="A148" t="s">
        <v>188</v>
      </c>
      <c r="B148" t="s">
        <v>253</v>
      </c>
      <c r="C148" t="s">
        <v>469</v>
      </c>
      <c r="D148" t="s">
        <v>396</v>
      </c>
      <c r="E148" t="s">
        <v>121</v>
      </c>
    </row>
    <row r="149" spans="1:5" x14ac:dyDescent="0.2">
      <c r="A149" t="s">
        <v>189</v>
      </c>
      <c r="B149" t="s">
        <v>253</v>
      </c>
      <c r="C149" t="s">
        <v>469</v>
      </c>
      <c r="D149" t="s">
        <v>397</v>
      </c>
      <c r="E149" t="s">
        <v>121</v>
      </c>
    </row>
    <row r="150" spans="1:5" x14ac:dyDescent="0.2">
      <c r="A150" t="s">
        <v>190</v>
      </c>
      <c r="B150" t="s">
        <v>253</v>
      </c>
      <c r="C150" t="s">
        <v>469</v>
      </c>
      <c r="D150" t="s">
        <v>398</v>
      </c>
      <c r="E150" t="s">
        <v>121</v>
      </c>
    </row>
    <row r="151" spans="1:5" x14ac:dyDescent="0.2">
      <c r="A151" t="s">
        <v>191</v>
      </c>
      <c r="B151" t="s">
        <v>253</v>
      </c>
      <c r="C151" t="s">
        <v>470</v>
      </c>
      <c r="D151" t="s">
        <v>399</v>
      </c>
      <c r="E151" t="s">
        <v>121</v>
      </c>
    </row>
    <row r="152" spans="1:5" x14ac:dyDescent="0.2">
      <c r="A152" t="s">
        <v>192</v>
      </c>
      <c r="B152" t="s">
        <v>253</v>
      </c>
      <c r="C152" t="s">
        <v>470</v>
      </c>
      <c r="D152" t="s">
        <v>400</v>
      </c>
      <c r="E152" t="s">
        <v>121</v>
      </c>
    </row>
    <row r="153" spans="1:5" x14ac:dyDescent="0.2">
      <c r="A153" t="s">
        <v>193</v>
      </c>
      <c r="B153" t="s">
        <v>253</v>
      </c>
      <c r="C153" t="s">
        <v>469</v>
      </c>
      <c r="D153" t="s">
        <v>401</v>
      </c>
      <c r="E153" t="s">
        <v>121</v>
      </c>
    </row>
    <row r="154" spans="1:5" x14ac:dyDescent="0.2">
      <c r="A154" t="s">
        <v>194</v>
      </c>
      <c r="B154" t="s">
        <v>253</v>
      </c>
      <c r="C154" t="s">
        <v>469</v>
      </c>
      <c r="D154" t="s">
        <v>402</v>
      </c>
      <c r="E154" t="s">
        <v>121</v>
      </c>
    </row>
    <row r="155" spans="1:5" x14ac:dyDescent="0.2">
      <c r="A155" t="s">
        <v>195</v>
      </c>
      <c r="B155" t="s">
        <v>253</v>
      </c>
      <c r="C155" t="s">
        <v>469</v>
      </c>
      <c r="D155" t="s">
        <v>403</v>
      </c>
      <c r="E155" t="s">
        <v>121</v>
      </c>
    </row>
    <row r="156" spans="1:5" x14ac:dyDescent="0.2">
      <c r="A156" t="s">
        <v>196</v>
      </c>
      <c r="B156" t="s">
        <v>253</v>
      </c>
      <c r="C156" t="s">
        <v>469</v>
      </c>
      <c r="D156" t="s">
        <v>404</v>
      </c>
      <c r="E156" t="s">
        <v>121</v>
      </c>
    </row>
    <row r="157" spans="1:5" x14ac:dyDescent="0.2">
      <c r="A157" t="s">
        <v>197</v>
      </c>
      <c r="B157" t="s">
        <v>253</v>
      </c>
      <c r="C157" t="s">
        <v>469</v>
      </c>
      <c r="D157" t="s">
        <v>405</v>
      </c>
      <c r="E157" t="s">
        <v>121</v>
      </c>
    </row>
    <row r="158" spans="1:5" x14ac:dyDescent="0.2">
      <c r="A158" t="s">
        <v>198</v>
      </c>
      <c r="B158" t="s">
        <v>253</v>
      </c>
      <c r="C158" t="s">
        <v>469</v>
      </c>
      <c r="D158" t="s">
        <v>406</v>
      </c>
      <c r="E158" t="s">
        <v>121</v>
      </c>
    </row>
    <row r="159" spans="1:5" x14ac:dyDescent="0.2">
      <c r="A159" t="s">
        <v>199</v>
      </c>
      <c r="B159" t="s">
        <v>253</v>
      </c>
      <c r="C159" t="s">
        <v>469</v>
      </c>
      <c r="D159" t="s">
        <v>407</v>
      </c>
      <c r="E159" t="s">
        <v>121</v>
      </c>
    </row>
    <row r="160" spans="1:5" x14ac:dyDescent="0.2">
      <c r="A160" t="s">
        <v>200</v>
      </c>
      <c r="B160" t="s">
        <v>253</v>
      </c>
      <c r="C160" t="s">
        <v>469</v>
      </c>
      <c r="D160" t="s">
        <v>408</v>
      </c>
      <c r="E160" t="s">
        <v>121</v>
      </c>
    </row>
    <row r="161" spans="1:5" x14ac:dyDescent="0.2">
      <c r="A161" t="s">
        <v>201</v>
      </c>
      <c r="B161" t="s">
        <v>253</v>
      </c>
      <c r="C161" t="s">
        <v>469</v>
      </c>
      <c r="D161" t="s">
        <v>409</v>
      </c>
      <c r="E161" t="s">
        <v>121</v>
      </c>
    </row>
    <row r="162" spans="1:5" x14ac:dyDescent="0.2">
      <c r="A162" t="s">
        <v>202</v>
      </c>
      <c r="B162" t="s">
        <v>253</v>
      </c>
      <c r="C162" t="s">
        <v>469</v>
      </c>
      <c r="D162" t="s">
        <v>410</v>
      </c>
      <c r="E162" t="s">
        <v>121</v>
      </c>
    </row>
    <row r="163" spans="1:5" x14ac:dyDescent="0.2">
      <c r="A163" t="s">
        <v>203</v>
      </c>
      <c r="B163" t="s">
        <v>253</v>
      </c>
      <c r="C163" t="s">
        <v>470</v>
      </c>
      <c r="D163" t="s">
        <v>411</v>
      </c>
      <c r="E163" t="s">
        <v>121</v>
      </c>
    </row>
    <row r="164" spans="1:5" x14ac:dyDescent="0.2">
      <c r="A164" t="s">
        <v>204</v>
      </c>
      <c r="B164" t="s">
        <v>253</v>
      </c>
      <c r="C164" t="s">
        <v>470</v>
      </c>
      <c r="D164" t="s">
        <v>412</v>
      </c>
      <c r="E164" t="s">
        <v>121</v>
      </c>
    </row>
    <row r="165" spans="1:5" x14ac:dyDescent="0.2">
      <c r="A165" t="s">
        <v>205</v>
      </c>
      <c r="B165" t="s">
        <v>253</v>
      </c>
      <c r="C165" t="s">
        <v>469</v>
      </c>
      <c r="D165" t="s">
        <v>413</v>
      </c>
      <c r="E165" t="s">
        <v>121</v>
      </c>
    </row>
    <row r="166" spans="1:5" x14ac:dyDescent="0.2">
      <c r="A166" t="s">
        <v>206</v>
      </c>
      <c r="B166" t="s">
        <v>253</v>
      </c>
      <c r="C166" t="s">
        <v>469</v>
      </c>
      <c r="D166" t="s">
        <v>414</v>
      </c>
      <c r="E166" t="s">
        <v>121</v>
      </c>
    </row>
    <row r="167" spans="1:5" x14ac:dyDescent="0.2">
      <c r="A167" t="s">
        <v>207</v>
      </c>
      <c r="B167" t="s">
        <v>253</v>
      </c>
      <c r="C167" t="s">
        <v>469</v>
      </c>
      <c r="D167" t="s">
        <v>415</v>
      </c>
      <c r="E167" t="s">
        <v>121</v>
      </c>
    </row>
    <row r="168" spans="1:5" x14ac:dyDescent="0.2">
      <c r="A168" t="s">
        <v>208</v>
      </c>
      <c r="B168" t="s">
        <v>253</v>
      </c>
      <c r="C168" t="s">
        <v>469</v>
      </c>
      <c r="D168" t="s">
        <v>416</v>
      </c>
      <c r="E168" t="s">
        <v>121</v>
      </c>
    </row>
    <row r="169" spans="1:5" x14ac:dyDescent="0.2">
      <c r="A169" t="s">
        <v>209</v>
      </c>
      <c r="B169" t="s">
        <v>253</v>
      </c>
      <c r="C169" t="s">
        <v>469</v>
      </c>
      <c r="D169" t="s">
        <v>417</v>
      </c>
      <c r="E169" t="s">
        <v>121</v>
      </c>
    </row>
    <row r="170" spans="1:5" x14ac:dyDescent="0.2">
      <c r="A170" t="s">
        <v>210</v>
      </c>
      <c r="B170" t="s">
        <v>253</v>
      </c>
      <c r="C170" t="s">
        <v>469</v>
      </c>
      <c r="D170" t="s">
        <v>418</v>
      </c>
      <c r="E170" t="s">
        <v>121</v>
      </c>
    </row>
    <row r="171" spans="1:5" x14ac:dyDescent="0.2">
      <c r="A171" t="s">
        <v>211</v>
      </c>
      <c r="B171" t="s">
        <v>253</v>
      </c>
      <c r="C171" t="s">
        <v>469</v>
      </c>
      <c r="D171" t="s">
        <v>419</v>
      </c>
      <c r="E171" t="s">
        <v>121</v>
      </c>
    </row>
    <row r="172" spans="1:5" x14ac:dyDescent="0.2">
      <c r="A172" t="s">
        <v>212</v>
      </c>
      <c r="B172" t="s">
        <v>253</v>
      </c>
      <c r="C172" t="s">
        <v>469</v>
      </c>
      <c r="D172" t="s">
        <v>420</v>
      </c>
      <c r="E172" t="s">
        <v>121</v>
      </c>
    </row>
    <row r="173" spans="1:5" x14ac:dyDescent="0.2">
      <c r="A173" t="s">
        <v>213</v>
      </c>
      <c r="B173" t="s">
        <v>253</v>
      </c>
      <c r="C173" t="s">
        <v>469</v>
      </c>
      <c r="D173" t="s">
        <v>421</v>
      </c>
      <c r="E173" t="s">
        <v>121</v>
      </c>
    </row>
    <row r="174" spans="1:5" x14ac:dyDescent="0.2">
      <c r="A174" t="s">
        <v>214</v>
      </c>
      <c r="B174" t="s">
        <v>253</v>
      </c>
      <c r="C174" t="s">
        <v>469</v>
      </c>
      <c r="D174" t="s">
        <v>422</v>
      </c>
      <c r="E174" t="s">
        <v>121</v>
      </c>
    </row>
    <row r="175" spans="1:5" x14ac:dyDescent="0.2">
      <c r="A175" t="s">
        <v>215</v>
      </c>
      <c r="B175" t="s">
        <v>253</v>
      </c>
      <c r="C175" t="s">
        <v>470</v>
      </c>
      <c r="D175">
        <v>0</v>
      </c>
      <c r="E175" t="s">
        <v>121</v>
      </c>
    </row>
    <row r="176" spans="1:5" x14ac:dyDescent="0.2">
      <c r="A176" t="s">
        <v>216</v>
      </c>
      <c r="B176" t="s">
        <v>253</v>
      </c>
      <c r="C176" t="s">
        <v>470</v>
      </c>
      <c r="D176">
        <v>0</v>
      </c>
      <c r="E176" t="s">
        <v>121</v>
      </c>
    </row>
    <row r="177" spans="1:5" x14ac:dyDescent="0.2">
      <c r="A177" t="s">
        <v>217</v>
      </c>
      <c r="B177" t="s">
        <v>253</v>
      </c>
      <c r="C177" t="s">
        <v>469</v>
      </c>
      <c r="D177" t="s">
        <v>423</v>
      </c>
      <c r="E177" t="s">
        <v>121</v>
      </c>
    </row>
    <row r="178" spans="1:5" x14ac:dyDescent="0.2">
      <c r="A178" t="s">
        <v>218</v>
      </c>
      <c r="B178" t="s">
        <v>253</v>
      </c>
      <c r="C178" t="s">
        <v>469</v>
      </c>
      <c r="D178" t="s">
        <v>424</v>
      </c>
      <c r="E178" t="s">
        <v>121</v>
      </c>
    </row>
    <row r="179" spans="1:5" x14ac:dyDescent="0.2">
      <c r="A179" t="s">
        <v>219</v>
      </c>
      <c r="B179" t="s">
        <v>253</v>
      </c>
      <c r="C179" t="s">
        <v>469</v>
      </c>
      <c r="D179" t="s">
        <v>425</v>
      </c>
      <c r="E179" t="s">
        <v>121</v>
      </c>
    </row>
    <row r="180" spans="1:5" x14ac:dyDescent="0.2">
      <c r="A180" t="s">
        <v>220</v>
      </c>
      <c r="B180" t="s">
        <v>253</v>
      </c>
      <c r="C180" t="s">
        <v>469</v>
      </c>
      <c r="D180" t="s">
        <v>426</v>
      </c>
      <c r="E180" t="s">
        <v>121</v>
      </c>
    </row>
    <row r="181" spans="1:5" x14ac:dyDescent="0.2">
      <c r="A181" t="s">
        <v>221</v>
      </c>
      <c r="B181" t="s">
        <v>253</v>
      </c>
      <c r="C181" t="s">
        <v>469</v>
      </c>
      <c r="D181" t="s">
        <v>427</v>
      </c>
      <c r="E181" t="s">
        <v>121</v>
      </c>
    </row>
    <row r="182" spans="1:5" x14ac:dyDescent="0.2">
      <c r="A182" t="s">
        <v>222</v>
      </c>
      <c r="B182" t="s">
        <v>253</v>
      </c>
      <c r="C182" t="s">
        <v>469</v>
      </c>
      <c r="D182" t="s">
        <v>428</v>
      </c>
      <c r="E182" t="s">
        <v>121</v>
      </c>
    </row>
    <row r="183" spans="1:5" x14ac:dyDescent="0.2">
      <c r="A183" t="s">
        <v>223</v>
      </c>
      <c r="B183" t="s">
        <v>253</v>
      </c>
      <c r="C183" t="s">
        <v>469</v>
      </c>
      <c r="D183" t="s">
        <v>429</v>
      </c>
      <c r="E183" t="s">
        <v>121</v>
      </c>
    </row>
    <row r="184" spans="1:5" x14ac:dyDescent="0.2">
      <c r="A184" t="s">
        <v>224</v>
      </c>
      <c r="B184" t="s">
        <v>253</v>
      </c>
      <c r="C184" t="s">
        <v>469</v>
      </c>
      <c r="D184" t="s">
        <v>430</v>
      </c>
      <c r="E184" t="s">
        <v>121</v>
      </c>
    </row>
    <row r="185" spans="1:5" x14ac:dyDescent="0.2">
      <c r="A185" t="s">
        <v>225</v>
      </c>
      <c r="B185" t="s">
        <v>253</v>
      </c>
      <c r="C185" t="s">
        <v>469</v>
      </c>
      <c r="D185" t="s">
        <v>431</v>
      </c>
      <c r="E185" t="s">
        <v>121</v>
      </c>
    </row>
    <row r="186" spans="1:5" x14ac:dyDescent="0.2">
      <c r="A186" t="s">
        <v>226</v>
      </c>
      <c r="B186" t="s">
        <v>253</v>
      </c>
      <c r="C186" t="s">
        <v>469</v>
      </c>
      <c r="D186" t="s">
        <v>432</v>
      </c>
      <c r="E186" t="s">
        <v>121</v>
      </c>
    </row>
    <row r="187" spans="1:5" x14ac:dyDescent="0.2">
      <c r="A187" t="s">
        <v>227</v>
      </c>
      <c r="B187" t="s">
        <v>253</v>
      </c>
      <c r="C187" t="s">
        <v>470</v>
      </c>
      <c r="D187">
        <v>0</v>
      </c>
      <c r="E187" t="s">
        <v>121</v>
      </c>
    </row>
    <row r="188" spans="1:5" x14ac:dyDescent="0.2">
      <c r="A188" t="s">
        <v>228</v>
      </c>
      <c r="B188" t="s">
        <v>253</v>
      </c>
      <c r="C188" t="s">
        <v>470</v>
      </c>
      <c r="D188">
        <v>0</v>
      </c>
      <c r="E188" t="s">
        <v>121</v>
      </c>
    </row>
    <row r="189" spans="1:5" x14ac:dyDescent="0.2">
      <c r="A189" t="s">
        <v>229</v>
      </c>
      <c r="B189" t="s">
        <v>253</v>
      </c>
      <c r="C189" t="s">
        <v>469</v>
      </c>
      <c r="D189" t="s">
        <v>433</v>
      </c>
      <c r="E189" t="s">
        <v>121</v>
      </c>
    </row>
    <row r="190" spans="1:5" x14ac:dyDescent="0.2">
      <c r="A190" t="s">
        <v>230</v>
      </c>
      <c r="B190" t="s">
        <v>253</v>
      </c>
      <c r="C190" t="s">
        <v>469</v>
      </c>
      <c r="D190" t="s">
        <v>434</v>
      </c>
      <c r="E190" t="s">
        <v>121</v>
      </c>
    </row>
    <row r="191" spans="1:5" x14ac:dyDescent="0.2">
      <c r="A191" t="s">
        <v>231</v>
      </c>
      <c r="B191" t="s">
        <v>253</v>
      </c>
      <c r="C191" t="s">
        <v>469</v>
      </c>
      <c r="D191" t="s">
        <v>435</v>
      </c>
      <c r="E191" t="s">
        <v>121</v>
      </c>
    </row>
    <row r="192" spans="1:5" x14ac:dyDescent="0.2">
      <c r="A192" t="s">
        <v>232</v>
      </c>
      <c r="B192" t="s">
        <v>253</v>
      </c>
      <c r="C192" t="s">
        <v>469</v>
      </c>
      <c r="D192" t="s">
        <v>436</v>
      </c>
      <c r="E192" t="s">
        <v>121</v>
      </c>
    </row>
    <row r="193" spans="1:5" x14ac:dyDescent="0.2">
      <c r="A193" t="s">
        <v>233</v>
      </c>
      <c r="B193" t="s">
        <v>253</v>
      </c>
      <c r="C193" t="s">
        <v>469</v>
      </c>
      <c r="D193" t="s">
        <v>437</v>
      </c>
      <c r="E193" t="s">
        <v>121</v>
      </c>
    </row>
    <row r="194" spans="1:5" x14ac:dyDescent="0.2">
      <c r="A194" t="s">
        <v>234</v>
      </c>
      <c r="B194" t="s">
        <v>253</v>
      </c>
      <c r="C194" t="s">
        <v>469</v>
      </c>
      <c r="D194" t="s">
        <v>438</v>
      </c>
      <c r="E194" t="s">
        <v>121</v>
      </c>
    </row>
    <row r="195" spans="1:5" x14ac:dyDescent="0.2">
      <c r="A195" t="s">
        <v>235</v>
      </c>
      <c r="B195" t="s">
        <v>253</v>
      </c>
      <c r="C195" t="s">
        <v>469</v>
      </c>
      <c r="D195" t="s">
        <v>439</v>
      </c>
      <c r="E195" t="s">
        <v>121</v>
      </c>
    </row>
    <row r="196" spans="1:5" x14ac:dyDescent="0.2">
      <c r="A196" t="s">
        <v>236</v>
      </c>
      <c r="B196" t="s">
        <v>253</v>
      </c>
      <c r="C196" t="s">
        <v>469</v>
      </c>
      <c r="D196" t="s">
        <v>440</v>
      </c>
      <c r="E196" t="s">
        <v>121</v>
      </c>
    </row>
    <row r="197" spans="1:5" x14ac:dyDescent="0.2">
      <c r="A197" t="s">
        <v>237</v>
      </c>
      <c r="B197" t="s">
        <v>253</v>
      </c>
      <c r="C197" t="s">
        <v>469</v>
      </c>
      <c r="D197" t="s">
        <v>441</v>
      </c>
      <c r="E197" t="s">
        <v>121</v>
      </c>
    </row>
    <row r="198" spans="1:5" x14ac:dyDescent="0.2">
      <c r="A198" t="s">
        <v>238</v>
      </c>
      <c r="B198" t="s">
        <v>253</v>
      </c>
      <c r="C198" t="s">
        <v>469</v>
      </c>
      <c r="D198" t="s">
        <v>442</v>
      </c>
      <c r="E198" t="s">
        <v>121</v>
      </c>
    </row>
    <row r="199" spans="1:5" x14ac:dyDescent="0.2">
      <c r="A199" t="s">
        <v>239</v>
      </c>
      <c r="B199" t="s">
        <v>253</v>
      </c>
      <c r="C199" t="s">
        <v>470</v>
      </c>
      <c r="D199">
        <v>0</v>
      </c>
      <c r="E199" t="s">
        <v>121</v>
      </c>
    </row>
    <row r="200" spans="1:5" x14ac:dyDescent="0.2">
      <c r="A200" t="s">
        <v>240</v>
      </c>
      <c r="B200" t="s">
        <v>253</v>
      </c>
      <c r="C200" t="s">
        <v>470</v>
      </c>
      <c r="D200">
        <v>0</v>
      </c>
      <c r="E200" t="s">
        <v>121</v>
      </c>
    </row>
    <row r="201" spans="1:5" x14ac:dyDescent="0.2">
      <c r="A201" t="s">
        <v>241</v>
      </c>
      <c r="B201" t="s">
        <v>253</v>
      </c>
      <c r="C201" t="s">
        <v>469</v>
      </c>
      <c r="D201" t="s">
        <v>443</v>
      </c>
      <c r="E201" t="s">
        <v>121</v>
      </c>
    </row>
    <row r="202" spans="1:5" x14ac:dyDescent="0.2">
      <c r="A202" t="s">
        <v>242</v>
      </c>
      <c r="B202" t="s">
        <v>253</v>
      </c>
      <c r="C202" t="s">
        <v>469</v>
      </c>
      <c r="D202" t="s">
        <v>444</v>
      </c>
      <c r="E202" t="s">
        <v>121</v>
      </c>
    </row>
    <row r="203" spans="1:5" x14ac:dyDescent="0.2">
      <c r="A203" t="s">
        <v>243</v>
      </c>
      <c r="B203" t="s">
        <v>253</v>
      </c>
      <c r="C203" t="s">
        <v>469</v>
      </c>
      <c r="D203" t="s">
        <v>445</v>
      </c>
      <c r="E203">
        <v>39.249910772518902</v>
      </c>
    </row>
    <row r="204" spans="1:5" x14ac:dyDescent="0.2">
      <c r="A204" t="s">
        <v>244</v>
      </c>
      <c r="B204" t="s">
        <v>253</v>
      </c>
      <c r="C204" t="s">
        <v>469</v>
      </c>
      <c r="D204" t="s">
        <v>446</v>
      </c>
      <c r="E204" t="s">
        <v>121</v>
      </c>
    </row>
    <row r="205" spans="1:5" x14ac:dyDescent="0.2">
      <c r="A205" t="s">
        <v>245</v>
      </c>
      <c r="B205" t="s">
        <v>253</v>
      </c>
      <c r="C205" t="s">
        <v>469</v>
      </c>
      <c r="D205" t="s">
        <v>447</v>
      </c>
      <c r="E205" t="s">
        <v>121</v>
      </c>
    </row>
    <row r="206" spans="1:5" x14ac:dyDescent="0.2">
      <c r="A206" t="s">
        <v>246</v>
      </c>
      <c r="B206" t="s">
        <v>253</v>
      </c>
      <c r="C206" t="s">
        <v>469</v>
      </c>
      <c r="D206" t="s">
        <v>448</v>
      </c>
      <c r="E206" t="s">
        <v>121</v>
      </c>
    </row>
    <row r="207" spans="1:5" x14ac:dyDescent="0.2">
      <c r="A207" t="s">
        <v>247</v>
      </c>
      <c r="B207" t="s">
        <v>253</v>
      </c>
      <c r="C207" t="s">
        <v>469</v>
      </c>
      <c r="D207" t="s">
        <v>449</v>
      </c>
      <c r="E207" t="s">
        <v>121</v>
      </c>
    </row>
    <row r="208" spans="1:5" x14ac:dyDescent="0.2">
      <c r="A208" t="s">
        <v>248</v>
      </c>
      <c r="B208" t="s">
        <v>253</v>
      </c>
      <c r="C208" t="s">
        <v>469</v>
      </c>
      <c r="D208" t="s">
        <v>450</v>
      </c>
      <c r="E208" t="s">
        <v>121</v>
      </c>
    </row>
    <row r="209" spans="1:5" x14ac:dyDescent="0.2">
      <c r="A209" t="s">
        <v>249</v>
      </c>
      <c r="B209" t="s">
        <v>253</v>
      </c>
      <c r="C209" t="s">
        <v>469</v>
      </c>
      <c r="D209" t="s">
        <v>451</v>
      </c>
      <c r="E209" t="s">
        <v>121</v>
      </c>
    </row>
    <row r="210" spans="1:5" x14ac:dyDescent="0.2">
      <c r="A210" t="s">
        <v>250</v>
      </c>
      <c r="B210" t="s">
        <v>253</v>
      </c>
      <c r="C210" t="s">
        <v>469</v>
      </c>
      <c r="D210" t="s">
        <v>452</v>
      </c>
      <c r="E210" t="s">
        <v>121</v>
      </c>
    </row>
    <row r="211" spans="1:5" x14ac:dyDescent="0.2">
      <c r="A211" t="s">
        <v>251</v>
      </c>
      <c r="B211" t="s">
        <v>253</v>
      </c>
      <c r="C211" t="s">
        <v>471</v>
      </c>
      <c r="D211" t="s">
        <v>361</v>
      </c>
      <c r="E211" t="s">
        <v>121</v>
      </c>
    </row>
    <row r="212" spans="1:5" x14ac:dyDescent="0.2">
      <c r="A212" t="s">
        <v>252</v>
      </c>
      <c r="B212" t="s">
        <v>253</v>
      </c>
      <c r="C212" t="s">
        <v>108</v>
      </c>
      <c r="D212" t="s">
        <v>108</v>
      </c>
      <c r="E212" t="s">
        <v>121</v>
      </c>
    </row>
    <row r="213" spans="1:5" x14ac:dyDescent="0.2">
      <c r="A213" t="s">
        <v>157</v>
      </c>
      <c r="B213" t="s">
        <v>93</v>
      </c>
      <c r="C213" t="s">
        <v>469</v>
      </c>
      <c r="D213" t="s">
        <v>365</v>
      </c>
      <c r="E213" t="s">
        <v>121</v>
      </c>
    </row>
    <row r="214" spans="1:5" x14ac:dyDescent="0.2">
      <c r="A214" t="s">
        <v>158</v>
      </c>
      <c r="B214" t="s">
        <v>93</v>
      </c>
      <c r="C214" t="s">
        <v>469</v>
      </c>
      <c r="D214" t="s">
        <v>366</v>
      </c>
      <c r="E214" t="s">
        <v>121</v>
      </c>
    </row>
    <row r="215" spans="1:5" x14ac:dyDescent="0.2">
      <c r="A215" t="s">
        <v>159</v>
      </c>
      <c r="B215" t="s">
        <v>93</v>
      </c>
      <c r="C215" t="s">
        <v>469</v>
      </c>
      <c r="D215" t="s">
        <v>367</v>
      </c>
      <c r="E215" t="s">
        <v>121</v>
      </c>
    </row>
    <row r="216" spans="1:5" x14ac:dyDescent="0.2">
      <c r="A216" t="s">
        <v>160</v>
      </c>
      <c r="B216" t="s">
        <v>93</v>
      </c>
      <c r="C216" t="s">
        <v>469</v>
      </c>
      <c r="D216" t="s">
        <v>368</v>
      </c>
      <c r="E216" t="s">
        <v>121</v>
      </c>
    </row>
    <row r="217" spans="1:5" x14ac:dyDescent="0.2">
      <c r="A217" t="s">
        <v>161</v>
      </c>
      <c r="B217" t="s">
        <v>93</v>
      </c>
      <c r="C217" t="s">
        <v>469</v>
      </c>
      <c r="D217" t="s">
        <v>369</v>
      </c>
      <c r="E217" t="s">
        <v>121</v>
      </c>
    </row>
    <row r="218" spans="1:5" x14ac:dyDescent="0.2">
      <c r="A218" t="s">
        <v>162</v>
      </c>
      <c r="B218" t="s">
        <v>93</v>
      </c>
      <c r="C218" t="s">
        <v>469</v>
      </c>
      <c r="D218" t="s">
        <v>370</v>
      </c>
      <c r="E218" t="s">
        <v>121</v>
      </c>
    </row>
    <row r="219" spans="1:5" x14ac:dyDescent="0.2">
      <c r="A219" t="s">
        <v>163</v>
      </c>
      <c r="B219" t="s">
        <v>93</v>
      </c>
      <c r="C219" t="s">
        <v>469</v>
      </c>
      <c r="D219" t="s">
        <v>371</v>
      </c>
      <c r="E219" t="s">
        <v>121</v>
      </c>
    </row>
    <row r="220" spans="1:5" x14ac:dyDescent="0.2">
      <c r="A220" t="s">
        <v>164</v>
      </c>
      <c r="B220" t="s">
        <v>93</v>
      </c>
      <c r="C220" t="s">
        <v>469</v>
      </c>
      <c r="D220" t="s">
        <v>372</v>
      </c>
      <c r="E220" t="s">
        <v>121</v>
      </c>
    </row>
    <row r="221" spans="1:5" x14ac:dyDescent="0.2">
      <c r="A221" t="s">
        <v>165</v>
      </c>
      <c r="B221" t="s">
        <v>93</v>
      </c>
      <c r="C221" t="s">
        <v>469</v>
      </c>
      <c r="D221" t="s">
        <v>373</v>
      </c>
      <c r="E221" t="s">
        <v>121</v>
      </c>
    </row>
    <row r="222" spans="1:5" x14ac:dyDescent="0.2">
      <c r="A222" t="s">
        <v>166</v>
      </c>
      <c r="B222" t="s">
        <v>93</v>
      </c>
      <c r="C222" t="s">
        <v>469</v>
      </c>
      <c r="D222" t="s">
        <v>374</v>
      </c>
      <c r="E222" t="s">
        <v>121</v>
      </c>
    </row>
    <row r="223" spans="1:5" x14ac:dyDescent="0.2">
      <c r="A223" t="s">
        <v>167</v>
      </c>
      <c r="B223" t="s">
        <v>93</v>
      </c>
      <c r="C223" t="s">
        <v>470</v>
      </c>
      <c r="D223" t="s">
        <v>375</v>
      </c>
      <c r="E223">
        <v>27.439060290415899</v>
      </c>
    </row>
    <row r="224" spans="1:5" x14ac:dyDescent="0.2">
      <c r="A224" t="s">
        <v>168</v>
      </c>
      <c r="B224" t="s">
        <v>93</v>
      </c>
      <c r="C224" t="s">
        <v>470</v>
      </c>
      <c r="D224" t="s">
        <v>376</v>
      </c>
      <c r="E224" t="s">
        <v>121</v>
      </c>
    </row>
    <row r="225" spans="1:5" x14ac:dyDescent="0.2">
      <c r="A225" t="s">
        <v>169</v>
      </c>
      <c r="B225" t="s">
        <v>93</v>
      </c>
      <c r="C225" t="s">
        <v>469</v>
      </c>
      <c r="D225" t="s">
        <v>377</v>
      </c>
      <c r="E225" t="s">
        <v>121</v>
      </c>
    </row>
    <row r="226" spans="1:5" x14ac:dyDescent="0.2">
      <c r="A226" t="s">
        <v>170</v>
      </c>
      <c r="B226" t="s">
        <v>93</v>
      </c>
      <c r="C226" t="s">
        <v>469</v>
      </c>
      <c r="D226" t="s">
        <v>378</v>
      </c>
      <c r="E226" t="s">
        <v>121</v>
      </c>
    </row>
    <row r="227" spans="1:5" x14ac:dyDescent="0.2">
      <c r="A227" t="s">
        <v>171</v>
      </c>
      <c r="B227" t="s">
        <v>93</v>
      </c>
      <c r="C227" t="s">
        <v>469</v>
      </c>
      <c r="D227" t="s">
        <v>379</v>
      </c>
      <c r="E227" t="s">
        <v>121</v>
      </c>
    </row>
    <row r="228" spans="1:5" x14ac:dyDescent="0.2">
      <c r="A228" t="s">
        <v>172</v>
      </c>
      <c r="B228" t="s">
        <v>93</v>
      </c>
      <c r="C228" t="s">
        <v>469</v>
      </c>
      <c r="D228" t="s">
        <v>380</v>
      </c>
      <c r="E228" t="s">
        <v>121</v>
      </c>
    </row>
    <row r="229" spans="1:5" x14ac:dyDescent="0.2">
      <c r="A229" t="s">
        <v>173</v>
      </c>
      <c r="B229" t="s">
        <v>93</v>
      </c>
      <c r="C229" t="s">
        <v>469</v>
      </c>
      <c r="D229" t="s">
        <v>381</v>
      </c>
      <c r="E229" t="s">
        <v>121</v>
      </c>
    </row>
    <row r="230" spans="1:5" x14ac:dyDescent="0.2">
      <c r="A230" t="s">
        <v>174</v>
      </c>
      <c r="B230" t="s">
        <v>93</v>
      </c>
      <c r="C230" t="s">
        <v>469</v>
      </c>
      <c r="D230" t="s">
        <v>382</v>
      </c>
      <c r="E230" t="s">
        <v>121</v>
      </c>
    </row>
    <row r="231" spans="1:5" x14ac:dyDescent="0.2">
      <c r="A231" t="s">
        <v>175</v>
      </c>
      <c r="B231" t="s">
        <v>93</v>
      </c>
      <c r="C231" t="s">
        <v>469</v>
      </c>
      <c r="D231" t="s">
        <v>383</v>
      </c>
      <c r="E231" t="s">
        <v>121</v>
      </c>
    </row>
    <row r="232" spans="1:5" x14ac:dyDescent="0.2">
      <c r="A232" t="s">
        <v>176</v>
      </c>
      <c r="B232" t="s">
        <v>93</v>
      </c>
      <c r="C232" t="s">
        <v>469</v>
      </c>
      <c r="D232" t="s">
        <v>384</v>
      </c>
      <c r="E232" t="s">
        <v>121</v>
      </c>
    </row>
    <row r="233" spans="1:5" x14ac:dyDescent="0.2">
      <c r="A233" t="s">
        <v>177</v>
      </c>
      <c r="B233" t="s">
        <v>93</v>
      </c>
      <c r="C233" t="s">
        <v>469</v>
      </c>
      <c r="D233" t="s">
        <v>385</v>
      </c>
      <c r="E233" t="s">
        <v>121</v>
      </c>
    </row>
    <row r="234" spans="1:5" x14ac:dyDescent="0.2">
      <c r="A234" t="s">
        <v>178</v>
      </c>
      <c r="B234" t="s">
        <v>93</v>
      </c>
      <c r="C234" t="s">
        <v>469</v>
      </c>
      <c r="D234" t="s">
        <v>386</v>
      </c>
      <c r="E234" t="s">
        <v>121</v>
      </c>
    </row>
    <row r="235" spans="1:5" x14ac:dyDescent="0.2">
      <c r="A235" t="s">
        <v>179</v>
      </c>
      <c r="B235" t="s">
        <v>93</v>
      </c>
      <c r="C235" t="s">
        <v>470</v>
      </c>
      <c r="D235" t="s">
        <v>387</v>
      </c>
      <c r="E235">
        <v>31.9306316198366</v>
      </c>
    </row>
    <row r="236" spans="1:5" x14ac:dyDescent="0.2">
      <c r="A236" t="s">
        <v>180</v>
      </c>
      <c r="B236" t="s">
        <v>93</v>
      </c>
      <c r="C236" t="s">
        <v>470</v>
      </c>
      <c r="D236" t="s">
        <v>388</v>
      </c>
      <c r="E236" t="s">
        <v>121</v>
      </c>
    </row>
    <row r="237" spans="1:5" x14ac:dyDescent="0.2">
      <c r="A237" t="s">
        <v>181</v>
      </c>
      <c r="B237" t="s">
        <v>93</v>
      </c>
      <c r="C237" t="s">
        <v>469</v>
      </c>
      <c r="D237" t="s">
        <v>389</v>
      </c>
      <c r="E237" t="s">
        <v>121</v>
      </c>
    </row>
    <row r="238" spans="1:5" x14ac:dyDescent="0.2">
      <c r="A238" t="s">
        <v>182</v>
      </c>
      <c r="B238" t="s">
        <v>93</v>
      </c>
      <c r="C238" t="s">
        <v>469</v>
      </c>
      <c r="D238" t="s">
        <v>390</v>
      </c>
      <c r="E238" t="s">
        <v>121</v>
      </c>
    </row>
    <row r="239" spans="1:5" x14ac:dyDescent="0.2">
      <c r="A239" t="s">
        <v>183</v>
      </c>
      <c r="B239" t="s">
        <v>93</v>
      </c>
      <c r="C239" t="s">
        <v>469</v>
      </c>
      <c r="D239" t="s">
        <v>391</v>
      </c>
      <c r="E239" t="s">
        <v>121</v>
      </c>
    </row>
    <row r="240" spans="1:5" x14ac:dyDescent="0.2">
      <c r="A240" t="s">
        <v>184</v>
      </c>
      <c r="B240" t="s">
        <v>93</v>
      </c>
      <c r="C240" t="s">
        <v>469</v>
      </c>
      <c r="D240" t="s">
        <v>392</v>
      </c>
      <c r="E240" t="s">
        <v>121</v>
      </c>
    </row>
    <row r="241" spans="1:5" x14ac:dyDescent="0.2">
      <c r="A241" t="s">
        <v>185</v>
      </c>
      <c r="B241" t="s">
        <v>93</v>
      </c>
      <c r="C241" t="s">
        <v>469</v>
      </c>
      <c r="D241" t="s">
        <v>393</v>
      </c>
      <c r="E241" t="s">
        <v>121</v>
      </c>
    </row>
    <row r="242" spans="1:5" x14ac:dyDescent="0.2">
      <c r="A242" t="s">
        <v>186</v>
      </c>
      <c r="B242" t="s">
        <v>93</v>
      </c>
      <c r="C242" t="s">
        <v>469</v>
      </c>
      <c r="D242" t="s">
        <v>394</v>
      </c>
      <c r="E242" t="s">
        <v>121</v>
      </c>
    </row>
    <row r="243" spans="1:5" x14ac:dyDescent="0.2">
      <c r="A243" t="s">
        <v>187</v>
      </c>
      <c r="B243" t="s">
        <v>93</v>
      </c>
      <c r="C243" t="s">
        <v>469</v>
      </c>
      <c r="D243" t="s">
        <v>395</v>
      </c>
      <c r="E243" t="s">
        <v>121</v>
      </c>
    </row>
    <row r="244" spans="1:5" x14ac:dyDescent="0.2">
      <c r="A244" t="s">
        <v>188</v>
      </c>
      <c r="B244" t="s">
        <v>93</v>
      </c>
      <c r="C244" t="s">
        <v>469</v>
      </c>
      <c r="D244" t="s">
        <v>396</v>
      </c>
      <c r="E244" t="s">
        <v>121</v>
      </c>
    </row>
    <row r="245" spans="1:5" x14ac:dyDescent="0.2">
      <c r="A245" t="s">
        <v>189</v>
      </c>
      <c r="B245" t="s">
        <v>93</v>
      </c>
      <c r="C245" t="s">
        <v>469</v>
      </c>
      <c r="D245" t="s">
        <v>397</v>
      </c>
      <c r="E245" t="s">
        <v>121</v>
      </c>
    </row>
    <row r="246" spans="1:5" x14ac:dyDescent="0.2">
      <c r="A246" t="s">
        <v>190</v>
      </c>
      <c r="B246" t="s">
        <v>93</v>
      </c>
      <c r="C246" t="s">
        <v>469</v>
      </c>
      <c r="D246" t="s">
        <v>398</v>
      </c>
      <c r="E246" t="s">
        <v>121</v>
      </c>
    </row>
    <row r="247" spans="1:5" x14ac:dyDescent="0.2">
      <c r="A247" t="s">
        <v>191</v>
      </c>
      <c r="B247" t="s">
        <v>93</v>
      </c>
      <c r="C247" t="s">
        <v>470</v>
      </c>
      <c r="D247" t="s">
        <v>399</v>
      </c>
      <c r="E247">
        <v>34.879904069864601</v>
      </c>
    </row>
    <row r="248" spans="1:5" x14ac:dyDescent="0.2">
      <c r="A248" t="s">
        <v>192</v>
      </c>
      <c r="B248" t="s">
        <v>93</v>
      </c>
      <c r="C248" t="s">
        <v>470</v>
      </c>
      <c r="D248" t="s">
        <v>400</v>
      </c>
      <c r="E248" t="s">
        <v>121</v>
      </c>
    </row>
    <row r="249" spans="1:5" x14ac:dyDescent="0.2">
      <c r="A249" t="s">
        <v>193</v>
      </c>
      <c r="B249" t="s">
        <v>93</v>
      </c>
      <c r="C249" t="s">
        <v>469</v>
      </c>
      <c r="D249" t="s">
        <v>401</v>
      </c>
      <c r="E249" t="s">
        <v>121</v>
      </c>
    </row>
    <row r="250" spans="1:5" x14ac:dyDescent="0.2">
      <c r="A250" t="s">
        <v>194</v>
      </c>
      <c r="B250" t="s">
        <v>93</v>
      </c>
      <c r="C250" t="s">
        <v>469</v>
      </c>
      <c r="D250" t="s">
        <v>402</v>
      </c>
      <c r="E250" t="s">
        <v>121</v>
      </c>
    </row>
    <row r="251" spans="1:5" x14ac:dyDescent="0.2">
      <c r="A251" t="s">
        <v>195</v>
      </c>
      <c r="B251" t="s">
        <v>93</v>
      </c>
      <c r="C251" t="s">
        <v>469</v>
      </c>
      <c r="D251" t="s">
        <v>403</v>
      </c>
      <c r="E251" t="s">
        <v>121</v>
      </c>
    </row>
    <row r="252" spans="1:5" x14ac:dyDescent="0.2">
      <c r="A252" t="s">
        <v>196</v>
      </c>
      <c r="B252" t="s">
        <v>93</v>
      </c>
      <c r="C252" t="s">
        <v>469</v>
      </c>
      <c r="D252" t="s">
        <v>404</v>
      </c>
      <c r="E252" t="s">
        <v>121</v>
      </c>
    </row>
    <row r="253" spans="1:5" x14ac:dyDescent="0.2">
      <c r="A253" t="s">
        <v>197</v>
      </c>
      <c r="B253" t="s">
        <v>93</v>
      </c>
      <c r="C253" t="s">
        <v>469</v>
      </c>
      <c r="D253" t="s">
        <v>405</v>
      </c>
      <c r="E253" t="s">
        <v>121</v>
      </c>
    </row>
    <row r="254" spans="1:5" x14ac:dyDescent="0.2">
      <c r="A254" t="s">
        <v>198</v>
      </c>
      <c r="B254" t="s">
        <v>93</v>
      </c>
      <c r="C254" t="s">
        <v>469</v>
      </c>
      <c r="D254" t="s">
        <v>406</v>
      </c>
      <c r="E254" t="s">
        <v>121</v>
      </c>
    </row>
    <row r="255" spans="1:5" x14ac:dyDescent="0.2">
      <c r="A255" t="s">
        <v>199</v>
      </c>
      <c r="B255" t="s">
        <v>93</v>
      </c>
      <c r="C255" t="s">
        <v>469</v>
      </c>
      <c r="D255" t="s">
        <v>407</v>
      </c>
      <c r="E255" t="s">
        <v>121</v>
      </c>
    </row>
    <row r="256" spans="1:5" x14ac:dyDescent="0.2">
      <c r="A256" t="s">
        <v>200</v>
      </c>
      <c r="B256" t="s">
        <v>93</v>
      </c>
      <c r="C256" t="s">
        <v>469</v>
      </c>
      <c r="D256" t="s">
        <v>408</v>
      </c>
      <c r="E256" t="s">
        <v>121</v>
      </c>
    </row>
    <row r="257" spans="1:5" x14ac:dyDescent="0.2">
      <c r="A257" t="s">
        <v>201</v>
      </c>
      <c r="B257" t="s">
        <v>93</v>
      </c>
      <c r="C257" t="s">
        <v>469</v>
      </c>
      <c r="D257" t="s">
        <v>409</v>
      </c>
      <c r="E257" t="s">
        <v>121</v>
      </c>
    </row>
    <row r="258" spans="1:5" x14ac:dyDescent="0.2">
      <c r="A258" t="s">
        <v>202</v>
      </c>
      <c r="B258" t="s">
        <v>93</v>
      </c>
      <c r="C258" t="s">
        <v>469</v>
      </c>
      <c r="D258" t="s">
        <v>410</v>
      </c>
      <c r="E258" t="s">
        <v>121</v>
      </c>
    </row>
    <row r="259" spans="1:5" x14ac:dyDescent="0.2">
      <c r="A259" t="s">
        <v>203</v>
      </c>
      <c r="B259" t="s">
        <v>93</v>
      </c>
      <c r="C259" t="s">
        <v>470</v>
      </c>
      <c r="D259" t="s">
        <v>411</v>
      </c>
      <c r="E259">
        <v>36.940450524269899</v>
      </c>
    </row>
    <row r="260" spans="1:5" x14ac:dyDescent="0.2">
      <c r="A260" t="s">
        <v>204</v>
      </c>
      <c r="B260" t="s">
        <v>93</v>
      </c>
      <c r="C260" t="s">
        <v>470</v>
      </c>
      <c r="D260" t="s">
        <v>412</v>
      </c>
      <c r="E260" t="s">
        <v>121</v>
      </c>
    </row>
    <row r="261" spans="1:5" x14ac:dyDescent="0.2">
      <c r="A261" t="s">
        <v>205</v>
      </c>
      <c r="B261" t="s">
        <v>93</v>
      </c>
      <c r="C261" t="s">
        <v>469</v>
      </c>
      <c r="D261" t="s">
        <v>413</v>
      </c>
      <c r="E261" t="s">
        <v>121</v>
      </c>
    </row>
    <row r="262" spans="1:5" x14ac:dyDescent="0.2">
      <c r="A262" t="s">
        <v>206</v>
      </c>
      <c r="B262" t="s">
        <v>93</v>
      </c>
      <c r="C262" t="s">
        <v>469</v>
      </c>
      <c r="D262" t="s">
        <v>414</v>
      </c>
      <c r="E262" t="s">
        <v>121</v>
      </c>
    </row>
    <row r="263" spans="1:5" x14ac:dyDescent="0.2">
      <c r="A263" t="s">
        <v>207</v>
      </c>
      <c r="B263" t="s">
        <v>93</v>
      </c>
      <c r="C263" t="s">
        <v>469</v>
      </c>
      <c r="D263" t="s">
        <v>415</v>
      </c>
      <c r="E263" t="s">
        <v>121</v>
      </c>
    </row>
    <row r="264" spans="1:5" x14ac:dyDescent="0.2">
      <c r="A264" t="s">
        <v>208</v>
      </c>
      <c r="B264" t="s">
        <v>93</v>
      </c>
      <c r="C264" t="s">
        <v>469</v>
      </c>
      <c r="D264" t="s">
        <v>416</v>
      </c>
      <c r="E264" t="s">
        <v>121</v>
      </c>
    </row>
    <row r="265" spans="1:5" x14ac:dyDescent="0.2">
      <c r="A265" t="s">
        <v>209</v>
      </c>
      <c r="B265" t="s">
        <v>93</v>
      </c>
      <c r="C265" t="s">
        <v>469</v>
      </c>
      <c r="D265" t="s">
        <v>417</v>
      </c>
      <c r="E265" t="s">
        <v>121</v>
      </c>
    </row>
    <row r="266" spans="1:5" x14ac:dyDescent="0.2">
      <c r="A266" t="s">
        <v>210</v>
      </c>
      <c r="B266" t="s">
        <v>93</v>
      </c>
      <c r="C266" t="s">
        <v>469</v>
      </c>
      <c r="D266" t="s">
        <v>418</v>
      </c>
      <c r="E266" t="s">
        <v>121</v>
      </c>
    </row>
    <row r="267" spans="1:5" x14ac:dyDescent="0.2">
      <c r="A267" t="s">
        <v>211</v>
      </c>
      <c r="B267" t="s">
        <v>93</v>
      </c>
      <c r="C267" t="s">
        <v>469</v>
      </c>
      <c r="D267" t="s">
        <v>419</v>
      </c>
      <c r="E267" t="s">
        <v>121</v>
      </c>
    </row>
    <row r="268" spans="1:5" x14ac:dyDescent="0.2">
      <c r="A268" t="s">
        <v>212</v>
      </c>
      <c r="B268" t="s">
        <v>93</v>
      </c>
      <c r="C268" t="s">
        <v>469</v>
      </c>
      <c r="D268" t="s">
        <v>420</v>
      </c>
      <c r="E268" t="s">
        <v>121</v>
      </c>
    </row>
    <row r="269" spans="1:5" x14ac:dyDescent="0.2">
      <c r="A269" t="s">
        <v>213</v>
      </c>
      <c r="B269" t="s">
        <v>93</v>
      </c>
      <c r="C269" t="s">
        <v>469</v>
      </c>
      <c r="D269" t="s">
        <v>421</v>
      </c>
      <c r="E269" t="s">
        <v>121</v>
      </c>
    </row>
    <row r="270" spans="1:5" x14ac:dyDescent="0.2">
      <c r="A270" t="s">
        <v>214</v>
      </c>
      <c r="B270" t="s">
        <v>93</v>
      </c>
      <c r="C270" t="s">
        <v>469</v>
      </c>
      <c r="D270" t="s">
        <v>422</v>
      </c>
      <c r="E270" t="s">
        <v>121</v>
      </c>
    </row>
    <row r="271" spans="1:5" x14ac:dyDescent="0.2">
      <c r="A271" t="s">
        <v>215</v>
      </c>
      <c r="B271" t="s">
        <v>93</v>
      </c>
      <c r="C271" t="s">
        <v>470</v>
      </c>
      <c r="D271">
        <v>0</v>
      </c>
      <c r="E271">
        <v>26.762487495835899</v>
      </c>
    </row>
    <row r="272" spans="1:5" x14ac:dyDescent="0.2">
      <c r="A272" t="s">
        <v>216</v>
      </c>
      <c r="B272" t="s">
        <v>93</v>
      </c>
      <c r="C272" t="s">
        <v>470</v>
      </c>
      <c r="D272">
        <v>0</v>
      </c>
      <c r="E272">
        <v>38.039877804986702</v>
      </c>
    </row>
    <row r="273" spans="1:5" x14ac:dyDescent="0.2">
      <c r="A273" t="s">
        <v>217</v>
      </c>
      <c r="B273" t="s">
        <v>93</v>
      </c>
      <c r="C273" t="s">
        <v>469</v>
      </c>
      <c r="D273" t="s">
        <v>423</v>
      </c>
      <c r="E273" t="s">
        <v>121</v>
      </c>
    </row>
    <row r="274" spans="1:5" x14ac:dyDescent="0.2">
      <c r="A274" t="s">
        <v>218</v>
      </c>
      <c r="B274" t="s">
        <v>93</v>
      </c>
      <c r="C274" t="s">
        <v>469</v>
      </c>
      <c r="D274" t="s">
        <v>424</v>
      </c>
      <c r="E274" t="s">
        <v>121</v>
      </c>
    </row>
    <row r="275" spans="1:5" x14ac:dyDescent="0.2">
      <c r="A275" t="s">
        <v>219</v>
      </c>
      <c r="B275" t="s">
        <v>93</v>
      </c>
      <c r="C275" t="s">
        <v>469</v>
      </c>
      <c r="D275" t="s">
        <v>425</v>
      </c>
      <c r="E275" t="s">
        <v>121</v>
      </c>
    </row>
    <row r="276" spans="1:5" x14ac:dyDescent="0.2">
      <c r="A276" t="s">
        <v>220</v>
      </c>
      <c r="B276" t="s">
        <v>93</v>
      </c>
      <c r="C276" t="s">
        <v>469</v>
      </c>
      <c r="D276" t="s">
        <v>426</v>
      </c>
      <c r="E276" t="s">
        <v>121</v>
      </c>
    </row>
    <row r="277" spans="1:5" x14ac:dyDescent="0.2">
      <c r="A277" t="s">
        <v>221</v>
      </c>
      <c r="B277" t="s">
        <v>93</v>
      </c>
      <c r="C277" t="s">
        <v>469</v>
      </c>
      <c r="D277" t="s">
        <v>427</v>
      </c>
      <c r="E277" t="s">
        <v>121</v>
      </c>
    </row>
    <row r="278" spans="1:5" x14ac:dyDescent="0.2">
      <c r="A278" t="s">
        <v>222</v>
      </c>
      <c r="B278" t="s">
        <v>93</v>
      </c>
      <c r="C278" t="s">
        <v>469</v>
      </c>
      <c r="D278" t="s">
        <v>428</v>
      </c>
      <c r="E278" t="s">
        <v>121</v>
      </c>
    </row>
    <row r="279" spans="1:5" x14ac:dyDescent="0.2">
      <c r="A279" t="s">
        <v>223</v>
      </c>
      <c r="B279" t="s">
        <v>93</v>
      </c>
      <c r="C279" t="s">
        <v>469</v>
      </c>
      <c r="D279" t="s">
        <v>429</v>
      </c>
      <c r="E279" t="s">
        <v>121</v>
      </c>
    </row>
    <row r="280" spans="1:5" x14ac:dyDescent="0.2">
      <c r="A280" t="s">
        <v>224</v>
      </c>
      <c r="B280" t="s">
        <v>93</v>
      </c>
      <c r="C280" t="s">
        <v>469</v>
      </c>
      <c r="D280" t="s">
        <v>430</v>
      </c>
      <c r="E280" t="s">
        <v>121</v>
      </c>
    </row>
    <row r="281" spans="1:5" x14ac:dyDescent="0.2">
      <c r="A281" t="s">
        <v>225</v>
      </c>
      <c r="B281" t="s">
        <v>93</v>
      </c>
      <c r="C281" t="s">
        <v>469</v>
      </c>
      <c r="D281" t="s">
        <v>431</v>
      </c>
      <c r="E281" t="s">
        <v>121</v>
      </c>
    </row>
    <row r="282" spans="1:5" x14ac:dyDescent="0.2">
      <c r="A282" t="s">
        <v>226</v>
      </c>
      <c r="B282" t="s">
        <v>93</v>
      </c>
      <c r="C282" t="s">
        <v>469</v>
      </c>
      <c r="D282" t="s">
        <v>432</v>
      </c>
      <c r="E282" t="s">
        <v>121</v>
      </c>
    </row>
    <row r="283" spans="1:5" x14ac:dyDescent="0.2">
      <c r="A283" t="s">
        <v>227</v>
      </c>
      <c r="B283" t="s">
        <v>93</v>
      </c>
      <c r="C283" t="s">
        <v>470</v>
      </c>
      <c r="D283">
        <v>0</v>
      </c>
      <c r="E283">
        <v>23.8173743782082</v>
      </c>
    </row>
    <row r="284" spans="1:5" x14ac:dyDescent="0.2">
      <c r="A284" t="s">
        <v>228</v>
      </c>
      <c r="B284" t="s">
        <v>93</v>
      </c>
      <c r="C284" t="s">
        <v>470</v>
      </c>
      <c r="D284">
        <v>0</v>
      </c>
      <c r="E284">
        <v>26.040809582584799</v>
      </c>
    </row>
    <row r="285" spans="1:5" x14ac:dyDescent="0.2">
      <c r="A285" t="s">
        <v>229</v>
      </c>
      <c r="B285" t="s">
        <v>93</v>
      </c>
      <c r="C285" t="s">
        <v>469</v>
      </c>
      <c r="D285" t="s">
        <v>433</v>
      </c>
      <c r="E285" t="s">
        <v>121</v>
      </c>
    </row>
    <row r="286" spans="1:5" x14ac:dyDescent="0.2">
      <c r="A286" t="s">
        <v>230</v>
      </c>
      <c r="B286" t="s">
        <v>93</v>
      </c>
      <c r="C286" t="s">
        <v>469</v>
      </c>
      <c r="D286" t="s">
        <v>434</v>
      </c>
      <c r="E286" t="s">
        <v>121</v>
      </c>
    </row>
    <row r="287" spans="1:5" x14ac:dyDescent="0.2">
      <c r="A287" t="s">
        <v>231</v>
      </c>
      <c r="B287" t="s">
        <v>93</v>
      </c>
      <c r="C287" t="s">
        <v>469</v>
      </c>
      <c r="D287" t="s">
        <v>435</v>
      </c>
      <c r="E287" t="s">
        <v>121</v>
      </c>
    </row>
    <row r="288" spans="1:5" x14ac:dyDescent="0.2">
      <c r="A288" t="s">
        <v>232</v>
      </c>
      <c r="B288" t="s">
        <v>93</v>
      </c>
      <c r="C288" t="s">
        <v>469</v>
      </c>
      <c r="D288" t="s">
        <v>436</v>
      </c>
      <c r="E288" t="s">
        <v>121</v>
      </c>
    </row>
    <row r="289" spans="1:5" x14ac:dyDescent="0.2">
      <c r="A289" t="s">
        <v>233</v>
      </c>
      <c r="B289" t="s">
        <v>93</v>
      </c>
      <c r="C289" t="s">
        <v>469</v>
      </c>
      <c r="D289" t="s">
        <v>437</v>
      </c>
      <c r="E289" t="s">
        <v>121</v>
      </c>
    </row>
    <row r="290" spans="1:5" x14ac:dyDescent="0.2">
      <c r="A290" t="s">
        <v>234</v>
      </c>
      <c r="B290" t="s">
        <v>93</v>
      </c>
      <c r="C290" t="s">
        <v>469</v>
      </c>
      <c r="D290" t="s">
        <v>438</v>
      </c>
      <c r="E290" t="s">
        <v>121</v>
      </c>
    </row>
    <row r="291" spans="1:5" x14ac:dyDescent="0.2">
      <c r="A291" t="s">
        <v>235</v>
      </c>
      <c r="B291" t="s">
        <v>93</v>
      </c>
      <c r="C291" t="s">
        <v>469</v>
      </c>
      <c r="D291" t="s">
        <v>439</v>
      </c>
      <c r="E291" t="s">
        <v>121</v>
      </c>
    </row>
    <row r="292" spans="1:5" x14ac:dyDescent="0.2">
      <c r="A292" t="s">
        <v>236</v>
      </c>
      <c r="B292" t="s">
        <v>93</v>
      </c>
      <c r="C292" t="s">
        <v>469</v>
      </c>
      <c r="D292" t="s">
        <v>440</v>
      </c>
      <c r="E292" t="s">
        <v>121</v>
      </c>
    </row>
    <row r="293" spans="1:5" x14ac:dyDescent="0.2">
      <c r="A293" t="s">
        <v>237</v>
      </c>
      <c r="B293" t="s">
        <v>93</v>
      </c>
      <c r="C293" t="s">
        <v>469</v>
      </c>
      <c r="D293" t="s">
        <v>441</v>
      </c>
      <c r="E293" t="s">
        <v>121</v>
      </c>
    </row>
    <row r="294" spans="1:5" x14ac:dyDescent="0.2">
      <c r="A294" t="s">
        <v>238</v>
      </c>
      <c r="B294" t="s">
        <v>93</v>
      </c>
      <c r="C294" t="s">
        <v>469</v>
      </c>
      <c r="D294" t="s">
        <v>442</v>
      </c>
      <c r="E294" t="s">
        <v>121</v>
      </c>
    </row>
    <row r="295" spans="1:5" x14ac:dyDescent="0.2">
      <c r="A295" t="s">
        <v>239</v>
      </c>
      <c r="B295" t="s">
        <v>93</v>
      </c>
      <c r="C295" t="s">
        <v>470</v>
      </c>
      <c r="D295">
        <v>0</v>
      </c>
      <c r="E295">
        <v>19.826898875346</v>
      </c>
    </row>
    <row r="296" spans="1:5" x14ac:dyDescent="0.2">
      <c r="A296" t="s">
        <v>240</v>
      </c>
      <c r="B296" t="s">
        <v>93</v>
      </c>
      <c r="C296" t="s">
        <v>470</v>
      </c>
      <c r="D296">
        <v>0</v>
      </c>
      <c r="E296">
        <v>24.639917288067998</v>
      </c>
    </row>
    <row r="297" spans="1:5" x14ac:dyDescent="0.2">
      <c r="A297" t="s">
        <v>241</v>
      </c>
      <c r="B297" t="s">
        <v>93</v>
      </c>
      <c r="C297" t="s">
        <v>469</v>
      </c>
      <c r="D297" t="s">
        <v>443</v>
      </c>
      <c r="E297" t="s">
        <v>121</v>
      </c>
    </row>
    <row r="298" spans="1:5" x14ac:dyDescent="0.2">
      <c r="A298" t="s">
        <v>242</v>
      </c>
      <c r="B298" t="s">
        <v>93</v>
      </c>
      <c r="C298" t="s">
        <v>469</v>
      </c>
      <c r="D298" t="s">
        <v>444</v>
      </c>
      <c r="E298" t="s">
        <v>121</v>
      </c>
    </row>
    <row r="299" spans="1:5" x14ac:dyDescent="0.2">
      <c r="A299" t="s">
        <v>243</v>
      </c>
      <c r="B299" t="s">
        <v>93</v>
      </c>
      <c r="C299" t="s">
        <v>469</v>
      </c>
      <c r="D299" t="s">
        <v>445</v>
      </c>
      <c r="E299" t="s">
        <v>121</v>
      </c>
    </row>
    <row r="300" spans="1:5" x14ac:dyDescent="0.2">
      <c r="A300" t="s">
        <v>244</v>
      </c>
      <c r="B300" t="s">
        <v>93</v>
      </c>
      <c r="C300" t="s">
        <v>469</v>
      </c>
      <c r="D300" t="s">
        <v>446</v>
      </c>
      <c r="E300" t="s">
        <v>121</v>
      </c>
    </row>
    <row r="301" spans="1:5" x14ac:dyDescent="0.2">
      <c r="A301" t="s">
        <v>245</v>
      </c>
      <c r="B301" t="s">
        <v>93</v>
      </c>
      <c r="C301" t="s">
        <v>469</v>
      </c>
      <c r="D301" t="s">
        <v>447</v>
      </c>
      <c r="E301" t="s">
        <v>121</v>
      </c>
    </row>
    <row r="302" spans="1:5" x14ac:dyDescent="0.2">
      <c r="A302" t="s">
        <v>246</v>
      </c>
      <c r="B302" t="s">
        <v>93</v>
      </c>
      <c r="C302" t="s">
        <v>469</v>
      </c>
      <c r="D302" t="s">
        <v>448</v>
      </c>
      <c r="E302" t="s">
        <v>121</v>
      </c>
    </row>
    <row r="303" spans="1:5" x14ac:dyDescent="0.2">
      <c r="A303" t="s">
        <v>247</v>
      </c>
      <c r="B303" t="s">
        <v>93</v>
      </c>
      <c r="C303" t="s">
        <v>469</v>
      </c>
      <c r="D303" t="s">
        <v>449</v>
      </c>
      <c r="E303" t="s">
        <v>121</v>
      </c>
    </row>
    <row r="304" spans="1:5" x14ac:dyDescent="0.2">
      <c r="A304" t="s">
        <v>248</v>
      </c>
      <c r="B304" t="s">
        <v>93</v>
      </c>
      <c r="C304" t="s">
        <v>469</v>
      </c>
      <c r="D304" t="s">
        <v>450</v>
      </c>
      <c r="E304" t="s">
        <v>121</v>
      </c>
    </row>
    <row r="305" spans="1:5" x14ac:dyDescent="0.2">
      <c r="A305" t="s">
        <v>249</v>
      </c>
      <c r="B305" t="s">
        <v>93</v>
      </c>
      <c r="C305" t="s">
        <v>469</v>
      </c>
      <c r="D305" t="s">
        <v>451</v>
      </c>
      <c r="E305" t="s">
        <v>121</v>
      </c>
    </row>
    <row r="306" spans="1:5" x14ac:dyDescent="0.2">
      <c r="A306" t="s">
        <v>250</v>
      </c>
      <c r="B306" t="s">
        <v>93</v>
      </c>
      <c r="C306" t="s">
        <v>469</v>
      </c>
      <c r="D306" t="s">
        <v>452</v>
      </c>
      <c r="E306" t="s">
        <v>121</v>
      </c>
    </row>
    <row r="307" spans="1:5" x14ac:dyDescent="0.2">
      <c r="A307" t="s">
        <v>251</v>
      </c>
      <c r="B307" t="s">
        <v>93</v>
      </c>
      <c r="C307" t="s">
        <v>471</v>
      </c>
      <c r="D307" t="s">
        <v>361</v>
      </c>
      <c r="E307" t="s">
        <v>121</v>
      </c>
    </row>
    <row r="308" spans="1:5" x14ac:dyDescent="0.2">
      <c r="A308" t="s">
        <v>252</v>
      </c>
      <c r="B308" t="s">
        <v>93</v>
      </c>
      <c r="C308" t="s">
        <v>108</v>
      </c>
      <c r="D308" t="s">
        <v>108</v>
      </c>
      <c r="E308" t="s">
        <v>121</v>
      </c>
    </row>
    <row r="309" spans="1:5" x14ac:dyDescent="0.2">
      <c r="A309" t="s">
        <v>157</v>
      </c>
      <c r="B309" t="s">
        <v>254</v>
      </c>
      <c r="C309" t="s">
        <v>469</v>
      </c>
      <c r="D309" t="s">
        <v>365</v>
      </c>
      <c r="E309" t="s">
        <v>121</v>
      </c>
    </row>
    <row r="310" spans="1:5" x14ac:dyDescent="0.2">
      <c r="A310" t="s">
        <v>158</v>
      </c>
      <c r="B310" t="s">
        <v>254</v>
      </c>
      <c r="C310" t="s">
        <v>469</v>
      </c>
      <c r="D310" t="s">
        <v>366</v>
      </c>
      <c r="E310" t="s">
        <v>121</v>
      </c>
    </row>
    <row r="311" spans="1:5" x14ac:dyDescent="0.2">
      <c r="A311" t="s">
        <v>159</v>
      </c>
      <c r="B311" t="s">
        <v>254</v>
      </c>
      <c r="C311" t="s">
        <v>469</v>
      </c>
      <c r="D311" t="s">
        <v>367</v>
      </c>
      <c r="E311" t="s">
        <v>121</v>
      </c>
    </row>
    <row r="312" spans="1:5" x14ac:dyDescent="0.2">
      <c r="A312" t="s">
        <v>160</v>
      </c>
      <c r="B312" t="s">
        <v>254</v>
      </c>
      <c r="C312" t="s">
        <v>469</v>
      </c>
      <c r="D312" t="s">
        <v>368</v>
      </c>
      <c r="E312" t="s">
        <v>121</v>
      </c>
    </row>
    <row r="313" spans="1:5" x14ac:dyDescent="0.2">
      <c r="A313" t="s">
        <v>161</v>
      </c>
      <c r="B313" t="s">
        <v>254</v>
      </c>
      <c r="C313" t="s">
        <v>469</v>
      </c>
      <c r="D313" t="s">
        <v>369</v>
      </c>
      <c r="E313" t="s">
        <v>121</v>
      </c>
    </row>
    <row r="314" spans="1:5" x14ac:dyDescent="0.2">
      <c r="A314" t="s">
        <v>162</v>
      </c>
      <c r="B314" t="s">
        <v>254</v>
      </c>
      <c r="C314" t="s">
        <v>469</v>
      </c>
      <c r="D314" t="s">
        <v>370</v>
      </c>
      <c r="E314" t="s">
        <v>121</v>
      </c>
    </row>
    <row r="315" spans="1:5" x14ac:dyDescent="0.2">
      <c r="A315" t="s">
        <v>163</v>
      </c>
      <c r="B315" t="s">
        <v>254</v>
      </c>
      <c r="C315" t="s">
        <v>469</v>
      </c>
      <c r="D315" t="s">
        <v>371</v>
      </c>
      <c r="E315" t="s">
        <v>121</v>
      </c>
    </row>
    <row r="316" spans="1:5" x14ac:dyDescent="0.2">
      <c r="A316" t="s">
        <v>164</v>
      </c>
      <c r="B316" t="s">
        <v>254</v>
      </c>
      <c r="C316" t="s">
        <v>469</v>
      </c>
      <c r="D316" t="s">
        <v>372</v>
      </c>
      <c r="E316" t="s">
        <v>121</v>
      </c>
    </row>
    <row r="317" spans="1:5" x14ac:dyDescent="0.2">
      <c r="A317" t="s">
        <v>165</v>
      </c>
      <c r="B317" t="s">
        <v>254</v>
      </c>
      <c r="C317" t="s">
        <v>469</v>
      </c>
      <c r="D317" t="s">
        <v>373</v>
      </c>
      <c r="E317" t="s">
        <v>121</v>
      </c>
    </row>
    <row r="318" spans="1:5" x14ac:dyDescent="0.2">
      <c r="A318" t="s">
        <v>166</v>
      </c>
      <c r="B318" t="s">
        <v>254</v>
      </c>
      <c r="C318" t="s">
        <v>469</v>
      </c>
      <c r="D318" t="s">
        <v>374</v>
      </c>
      <c r="E318" t="s">
        <v>121</v>
      </c>
    </row>
    <row r="319" spans="1:5" x14ac:dyDescent="0.2">
      <c r="A319" t="s">
        <v>167</v>
      </c>
      <c r="B319" t="s">
        <v>254</v>
      </c>
      <c r="C319" t="s">
        <v>470</v>
      </c>
      <c r="D319" t="s">
        <v>375</v>
      </c>
      <c r="E319" t="s">
        <v>121</v>
      </c>
    </row>
    <row r="320" spans="1:5" x14ac:dyDescent="0.2">
      <c r="A320" t="s">
        <v>168</v>
      </c>
      <c r="B320" t="s">
        <v>254</v>
      </c>
      <c r="C320" t="s">
        <v>470</v>
      </c>
      <c r="D320" t="s">
        <v>376</v>
      </c>
      <c r="E320">
        <v>26.451471324799499</v>
      </c>
    </row>
    <row r="321" spans="1:5" x14ac:dyDescent="0.2">
      <c r="A321" t="s">
        <v>169</v>
      </c>
      <c r="B321" t="s">
        <v>254</v>
      </c>
      <c r="C321" t="s">
        <v>469</v>
      </c>
      <c r="D321" t="s">
        <v>377</v>
      </c>
      <c r="E321" t="s">
        <v>121</v>
      </c>
    </row>
    <row r="322" spans="1:5" x14ac:dyDescent="0.2">
      <c r="A322" t="s">
        <v>170</v>
      </c>
      <c r="B322" t="s">
        <v>254</v>
      </c>
      <c r="C322" t="s">
        <v>469</v>
      </c>
      <c r="D322" t="s">
        <v>378</v>
      </c>
      <c r="E322" t="s">
        <v>121</v>
      </c>
    </row>
    <row r="323" spans="1:5" x14ac:dyDescent="0.2">
      <c r="A323" t="s">
        <v>171</v>
      </c>
      <c r="B323" t="s">
        <v>254</v>
      </c>
      <c r="C323" t="s">
        <v>469</v>
      </c>
      <c r="D323" t="s">
        <v>379</v>
      </c>
      <c r="E323" t="s">
        <v>121</v>
      </c>
    </row>
    <row r="324" spans="1:5" x14ac:dyDescent="0.2">
      <c r="A324" t="s">
        <v>172</v>
      </c>
      <c r="B324" t="s">
        <v>254</v>
      </c>
      <c r="C324" t="s">
        <v>469</v>
      </c>
      <c r="D324" t="s">
        <v>380</v>
      </c>
      <c r="E324" t="s">
        <v>121</v>
      </c>
    </row>
    <row r="325" spans="1:5" x14ac:dyDescent="0.2">
      <c r="A325" t="s">
        <v>173</v>
      </c>
      <c r="B325" t="s">
        <v>254</v>
      </c>
      <c r="C325" t="s">
        <v>469</v>
      </c>
      <c r="D325" t="s">
        <v>381</v>
      </c>
      <c r="E325" t="s">
        <v>121</v>
      </c>
    </row>
    <row r="326" spans="1:5" x14ac:dyDescent="0.2">
      <c r="A326" t="s">
        <v>174</v>
      </c>
      <c r="B326" t="s">
        <v>254</v>
      </c>
      <c r="C326" t="s">
        <v>469</v>
      </c>
      <c r="D326" t="s">
        <v>382</v>
      </c>
      <c r="E326" t="s">
        <v>121</v>
      </c>
    </row>
    <row r="327" spans="1:5" x14ac:dyDescent="0.2">
      <c r="A327" t="s">
        <v>175</v>
      </c>
      <c r="B327" t="s">
        <v>254</v>
      </c>
      <c r="C327" t="s">
        <v>469</v>
      </c>
      <c r="D327" t="s">
        <v>383</v>
      </c>
      <c r="E327" t="s">
        <v>121</v>
      </c>
    </row>
    <row r="328" spans="1:5" x14ac:dyDescent="0.2">
      <c r="A328" t="s">
        <v>176</v>
      </c>
      <c r="B328" t="s">
        <v>254</v>
      </c>
      <c r="C328" t="s">
        <v>469</v>
      </c>
      <c r="D328" t="s">
        <v>384</v>
      </c>
      <c r="E328" t="s">
        <v>121</v>
      </c>
    </row>
    <row r="329" spans="1:5" x14ac:dyDescent="0.2">
      <c r="A329" t="s">
        <v>177</v>
      </c>
      <c r="B329" t="s">
        <v>254</v>
      </c>
      <c r="C329" t="s">
        <v>469</v>
      </c>
      <c r="D329" t="s">
        <v>385</v>
      </c>
      <c r="E329" t="s">
        <v>121</v>
      </c>
    </row>
    <row r="330" spans="1:5" x14ac:dyDescent="0.2">
      <c r="A330" t="s">
        <v>178</v>
      </c>
      <c r="B330" t="s">
        <v>254</v>
      </c>
      <c r="C330" t="s">
        <v>469</v>
      </c>
      <c r="D330" t="s">
        <v>386</v>
      </c>
      <c r="E330" t="s">
        <v>121</v>
      </c>
    </row>
    <row r="331" spans="1:5" x14ac:dyDescent="0.2">
      <c r="A331" t="s">
        <v>179</v>
      </c>
      <c r="B331" t="s">
        <v>254</v>
      </c>
      <c r="C331" t="s">
        <v>470</v>
      </c>
      <c r="D331" t="s">
        <v>387</v>
      </c>
      <c r="E331" t="s">
        <v>121</v>
      </c>
    </row>
    <row r="332" spans="1:5" x14ac:dyDescent="0.2">
      <c r="A332" t="s">
        <v>180</v>
      </c>
      <c r="B332" t="s">
        <v>254</v>
      </c>
      <c r="C332" t="s">
        <v>470</v>
      </c>
      <c r="D332" t="s">
        <v>388</v>
      </c>
      <c r="E332">
        <v>29.634568885751602</v>
      </c>
    </row>
    <row r="333" spans="1:5" x14ac:dyDescent="0.2">
      <c r="A333" t="s">
        <v>181</v>
      </c>
      <c r="B333" t="s">
        <v>254</v>
      </c>
      <c r="C333" t="s">
        <v>469</v>
      </c>
      <c r="D333" t="s">
        <v>389</v>
      </c>
      <c r="E333" t="s">
        <v>121</v>
      </c>
    </row>
    <row r="334" spans="1:5" x14ac:dyDescent="0.2">
      <c r="A334" t="s">
        <v>182</v>
      </c>
      <c r="B334" t="s">
        <v>254</v>
      </c>
      <c r="C334" t="s">
        <v>469</v>
      </c>
      <c r="D334" t="s">
        <v>390</v>
      </c>
      <c r="E334" t="s">
        <v>121</v>
      </c>
    </row>
    <row r="335" spans="1:5" x14ac:dyDescent="0.2">
      <c r="A335" t="s">
        <v>183</v>
      </c>
      <c r="B335" t="s">
        <v>254</v>
      </c>
      <c r="C335" t="s">
        <v>469</v>
      </c>
      <c r="D335" t="s">
        <v>391</v>
      </c>
      <c r="E335" t="s">
        <v>121</v>
      </c>
    </row>
    <row r="336" spans="1:5" x14ac:dyDescent="0.2">
      <c r="A336" t="s">
        <v>184</v>
      </c>
      <c r="B336" t="s">
        <v>254</v>
      </c>
      <c r="C336" t="s">
        <v>469</v>
      </c>
      <c r="D336" t="s">
        <v>392</v>
      </c>
      <c r="E336" t="s">
        <v>121</v>
      </c>
    </row>
    <row r="337" spans="1:5" x14ac:dyDescent="0.2">
      <c r="A337" t="s">
        <v>185</v>
      </c>
      <c r="B337" t="s">
        <v>254</v>
      </c>
      <c r="C337" t="s">
        <v>469</v>
      </c>
      <c r="D337" t="s">
        <v>393</v>
      </c>
      <c r="E337" t="s">
        <v>121</v>
      </c>
    </row>
    <row r="338" spans="1:5" x14ac:dyDescent="0.2">
      <c r="A338" t="s">
        <v>186</v>
      </c>
      <c r="B338" t="s">
        <v>254</v>
      </c>
      <c r="C338" t="s">
        <v>469</v>
      </c>
      <c r="D338" t="s">
        <v>394</v>
      </c>
      <c r="E338" t="s">
        <v>121</v>
      </c>
    </row>
    <row r="339" spans="1:5" x14ac:dyDescent="0.2">
      <c r="A339" t="s">
        <v>187</v>
      </c>
      <c r="B339" t="s">
        <v>254</v>
      </c>
      <c r="C339" t="s">
        <v>469</v>
      </c>
      <c r="D339" t="s">
        <v>395</v>
      </c>
      <c r="E339" t="s">
        <v>121</v>
      </c>
    </row>
    <row r="340" spans="1:5" x14ac:dyDescent="0.2">
      <c r="A340" t="s">
        <v>188</v>
      </c>
      <c r="B340" t="s">
        <v>254</v>
      </c>
      <c r="C340" t="s">
        <v>469</v>
      </c>
      <c r="D340" t="s">
        <v>396</v>
      </c>
      <c r="E340" t="s">
        <v>121</v>
      </c>
    </row>
    <row r="341" spans="1:5" x14ac:dyDescent="0.2">
      <c r="A341" t="s">
        <v>189</v>
      </c>
      <c r="B341" t="s">
        <v>254</v>
      </c>
      <c r="C341" t="s">
        <v>469</v>
      </c>
      <c r="D341" t="s">
        <v>397</v>
      </c>
      <c r="E341" t="s">
        <v>121</v>
      </c>
    </row>
    <row r="342" spans="1:5" x14ac:dyDescent="0.2">
      <c r="A342" t="s">
        <v>190</v>
      </c>
      <c r="B342" t="s">
        <v>254</v>
      </c>
      <c r="C342" t="s">
        <v>469</v>
      </c>
      <c r="D342" t="s">
        <v>398</v>
      </c>
      <c r="E342" t="s">
        <v>121</v>
      </c>
    </row>
    <row r="343" spans="1:5" x14ac:dyDescent="0.2">
      <c r="A343" t="s">
        <v>191</v>
      </c>
      <c r="B343" t="s">
        <v>254</v>
      </c>
      <c r="C343" t="s">
        <v>470</v>
      </c>
      <c r="D343" t="s">
        <v>399</v>
      </c>
      <c r="E343" t="s">
        <v>121</v>
      </c>
    </row>
    <row r="344" spans="1:5" x14ac:dyDescent="0.2">
      <c r="A344" t="s">
        <v>192</v>
      </c>
      <c r="B344" t="s">
        <v>254</v>
      </c>
      <c r="C344" t="s">
        <v>470</v>
      </c>
      <c r="D344" t="s">
        <v>400</v>
      </c>
      <c r="E344">
        <v>32.678858322530701</v>
      </c>
    </row>
    <row r="345" spans="1:5" x14ac:dyDescent="0.2">
      <c r="A345" t="s">
        <v>193</v>
      </c>
      <c r="B345" t="s">
        <v>254</v>
      </c>
      <c r="C345" t="s">
        <v>469</v>
      </c>
      <c r="D345" t="s">
        <v>401</v>
      </c>
      <c r="E345" t="s">
        <v>121</v>
      </c>
    </row>
    <row r="346" spans="1:5" x14ac:dyDescent="0.2">
      <c r="A346" t="s">
        <v>194</v>
      </c>
      <c r="B346" t="s">
        <v>254</v>
      </c>
      <c r="C346" t="s">
        <v>469</v>
      </c>
      <c r="D346" t="s">
        <v>402</v>
      </c>
      <c r="E346" t="s">
        <v>121</v>
      </c>
    </row>
    <row r="347" spans="1:5" x14ac:dyDescent="0.2">
      <c r="A347" t="s">
        <v>195</v>
      </c>
      <c r="B347" t="s">
        <v>254</v>
      </c>
      <c r="C347" t="s">
        <v>469</v>
      </c>
      <c r="D347" t="s">
        <v>403</v>
      </c>
      <c r="E347">
        <v>27.969572589705798</v>
      </c>
    </row>
    <row r="348" spans="1:5" x14ac:dyDescent="0.2">
      <c r="A348" t="s">
        <v>196</v>
      </c>
      <c r="B348" t="s">
        <v>254</v>
      </c>
      <c r="C348" t="s">
        <v>469</v>
      </c>
      <c r="D348" t="s">
        <v>404</v>
      </c>
      <c r="E348" t="s">
        <v>121</v>
      </c>
    </row>
    <row r="349" spans="1:5" x14ac:dyDescent="0.2">
      <c r="A349" t="s">
        <v>197</v>
      </c>
      <c r="B349" t="s">
        <v>254</v>
      </c>
      <c r="C349" t="s">
        <v>469</v>
      </c>
      <c r="D349" t="s">
        <v>405</v>
      </c>
      <c r="E349" t="s">
        <v>121</v>
      </c>
    </row>
    <row r="350" spans="1:5" x14ac:dyDescent="0.2">
      <c r="A350" t="s">
        <v>198</v>
      </c>
      <c r="B350" t="s">
        <v>254</v>
      </c>
      <c r="C350" t="s">
        <v>469</v>
      </c>
      <c r="D350" t="s">
        <v>406</v>
      </c>
      <c r="E350" t="s">
        <v>121</v>
      </c>
    </row>
    <row r="351" spans="1:5" x14ac:dyDescent="0.2">
      <c r="A351" t="s">
        <v>199</v>
      </c>
      <c r="B351" t="s">
        <v>254</v>
      </c>
      <c r="C351" t="s">
        <v>469</v>
      </c>
      <c r="D351" t="s">
        <v>407</v>
      </c>
      <c r="E351" t="s">
        <v>121</v>
      </c>
    </row>
    <row r="352" spans="1:5" x14ac:dyDescent="0.2">
      <c r="A352" t="s">
        <v>200</v>
      </c>
      <c r="B352" t="s">
        <v>254</v>
      </c>
      <c r="C352" t="s">
        <v>469</v>
      </c>
      <c r="D352" t="s">
        <v>408</v>
      </c>
      <c r="E352" t="s">
        <v>121</v>
      </c>
    </row>
    <row r="353" spans="1:5" x14ac:dyDescent="0.2">
      <c r="A353" t="s">
        <v>201</v>
      </c>
      <c r="B353" t="s">
        <v>254</v>
      </c>
      <c r="C353" t="s">
        <v>469</v>
      </c>
      <c r="D353" t="s">
        <v>409</v>
      </c>
      <c r="E353" t="s">
        <v>121</v>
      </c>
    </row>
    <row r="354" spans="1:5" x14ac:dyDescent="0.2">
      <c r="A354" t="s">
        <v>202</v>
      </c>
      <c r="B354" t="s">
        <v>254</v>
      </c>
      <c r="C354" t="s">
        <v>469</v>
      </c>
      <c r="D354" t="s">
        <v>410</v>
      </c>
      <c r="E354">
        <v>38.408167047186097</v>
      </c>
    </row>
    <row r="355" spans="1:5" x14ac:dyDescent="0.2">
      <c r="A355" t="s">
        <v>203</v>
      </c>
      <c r="B355" t="s">
        <v>254</v>
      </c>
      <c r="C355" t="s">
        <v>470</v>
      </c>
      <c r="D355" t="s">
        <v>411</v>
      </c>
      <c r="E355" t="s">
        <v>121</v>
      </c>
    </row>
    <row r="356" spans="1:5" x14ac:dyDescent="0.2">
      <c r="A356" t="s">
        <v>204</v>
      </c>
      <c r="B356" t="s">
        <v>254</v>
      </c>
      <c r="C356" t="s">
        <v>470</v>
      </c>
      <c r="D356" t="s">
        <v>412</v>
      </c>
      <c r="E356">
        <v>35.973673218502803</v>
      </c>
    </row>
    <row r="357" spans="1:5" x14ac:dyDescent="0.2">
      <c r="A357" t="s">
        <v>205</v>
      </c>
      <c r="B357" t="s">
        <v>254</v>
      </c>
      <c r="C357" t="s">
        <v>469</v>
      </c>
      <c r="D357" t="s">
        <v>413</v>
      </c>
      <c r="E357" t="s">
        <v>121</v>
      </c>
    </row>
    <row r="358" spans="1:5" x14ac:dyDescent="0.2">
      <c r="A358" t="s">
        <v>206</v>
      </c>
      <c r="B358" t="s">
        <v>254</v>
      </c>
      <c r="C358" t="s">
        <v>469</v>
      </c>
      <c r="D358" t="s">
        <v>414</v>
      </c>
      <c r="E358" t="s">
        <v>121</v>
      </c>
    </row>
    <row r="359" spans="1:5" x14ac:dyDescent="0.2">
      <c r="A359" t="s">
        <v>207</v>
      </c>
      <c r="B359" t="s">
        <v>254</v>
      </c>
      <c r="C359" t="s">
        <v>469</v>
      </c>
      <c r="D359" t="s">
        <v>415</v>
      </c>
      <c r="E359" t="s">
        <v>121</v>
      </c>
    </row>
    <row r="360" spans="1:5" x14ac:dyDescent="0.2">
      <c r="A360" t="s">
        <v>208</v>
      </c>
      <c r="B360" t="s">
        <v>254</v>
      </c>
      <c r="C360" t="s">
        <v>469</v>
      </c>
      <c r="D360" t="s">
        <v>416</v>
      </c>
      <c r="E360" t="s">
        <v>121</v>
      </c>
    </row>
    <row r="361" spans="1:5" x14ac:dyDescent="0.2">
      <c r="A361" t="s">
        <v>209</v>
      </c>
      <c r="B361" t="s">
        <v>254</v>
      </c>
      <c r="C361" t="s">
        <v>469</v>
      </c>
      <c r="D361" t="s">
        <v>417</v>
      </c>
      <c r="E361" t="s">
        <v>121</v>
      </c>
    </row>
    <row r="362" spans="1:5" x14ac:dyDescent="0.2">
      <c r="A362" t="s">
        <v>210</v>
      </c>
      <c r="B362" t="s">
        <v>254</v>
      </c>
      <c r="C362" t="s">
        <v>469</v>
      </c>
      <c r="D362" t="s">
        <v>418</v>
      </c>
      <c r="E362" t="s">
        <v>121</v>
      </c>
    </row>
    <row r="363" spans="1:5" x14ac:dyDescent="0.2">
      <c r="A363" t="s">
        <v>211</v>
      </c>
      <c r="B363" t="s">
        <v>254</v>
      </c>
      <c r="C363" t="s">
        <v>469</v>
      </c>
      <c r="D363" t="s">
        <v>419</v>
      </c>
      <c r="E363" t="s">
        <v>121</v>
      </c>
    </row>
    <row r="364" spans="1:5" x14ac:dyDescent="0.2">
      <c r="A364" t="s">
        <v>212</v>
      </c>
      <c r="B364" t="s">
        <v>254</v>
      </c>
      <c r="C364" t="s">
        <v>469</v>
      </c>
      <c r="D364" t="s">
        <v>420</v>
      </c>
      <c r="E364" t="s">
        <v>121</v>
      </c>
    </row>
    <row r="365" spans="1:5" x14ac:dyDescent="0.2">
      <c r="A365" t="s">
        <v>213</v>
      </c>
      <c r="B365" t="s">
        <v>254</v>
      </c>
      <c r="C365" t="s">
        <v>469</v>
      </c>
      <c r="D365" t="s">
        <v>421</v>
      </c>
      <c r="E365">
        <v>30.098741608642101</v>
      </c>
    </row>
    <row r="366" spans="1:5" x14ac:dyDescent="0.2">
      <c r="A366" t="s">
        <v>214</v>
      </c>
      <c r="B366" t="s">
        <v>254</v>
      </c>
      <c r="C366" t="s">
        <v>469</v>
      </c>
      <c r="D366" t="s">
        <v>422</v>
      </c>
      <c r="E366" t="s">
        <v>121</v>
      </c>
    </row>
    <row r="367" spans="1:5" x14ac:dyDescent="0.2">
      <c r="A367" t="s">
        <v>215</v>
      </c>
      <c r="B367" t="s">
        <v>254</v>
      </c>
      <c r="C367" t="s">
        <v>470</v>
      </c>
      <c r="D367">
        <v>0</v>
      </c>
      <c r="E367" t="s">
        <v>121</v>
      </c>
    </row>
    <row r="368" spans="1:5" x14ac:dyDescent="0.2">
      <c r="A368" t="s">
        <v>216</v>
      </c>
      <c r="B368" t="s">
        <v>254</v>
      </c>
      <c r="C368" t="s">
        <v>470</v>
      </c>
      <c r="D368">
        <v>0</v>
      </c>
      <c r="E368" t="s">
        <v>121</v>
      </c>
    </row>
    <row r="369" spans="1:5" x14ac:dyDescent="0.2">
      <c r="A369" t="s">
        <v>217</v>
      </c>
      <c r="B369" t="s">
        <v>254</v>
      </c>
      <c r="C369" t="s">
        <v>469</v>
      </c>
      <c r="D369" t="s">
        <v>423</v>
      </c>
      <c r="E369" t="s">
        <v>121</v>
      </c>
    </row>
    <row r="370" spans="1:5" x14ac:dyDescent="0.2">
      <c r="A370" t="s">
        <v>218</v>
      </c>
      <c r="B370" t="s">
        <v>254</v>
      </c>
      <c r="C370" t="s">
        <v>469</v>
      </c>
      <c r="D370" t="s">
        <v>424</v>
      </c>
      <c r="E370" t="s">
        <v>121</v>
      </c>
    </row>
    <row r="371" spans="1:5" x14ac:dyDescent="0.2">
      <c r="A371" t="s">
        <v>219</v>
      </c>
      <c r="B371" t="s">
        <v>254</v>
      </c>
      <c r="C371" t="s">
        <v>469</v>
      </c>
      <c r="D371" t="s">
        <v>425</v>
      </c>
      <c r="E371" t="s">
        <v>121</v>
      </c>
    </row>
    <row r="372" spans="1:5" x14ac:dyDescent="0.2">
      <c r="A372" t="s">
        <v>220</v>
      </c>
      <c r="B372" t="s">
        <v>254</v>
      </c>
      <c r="C372" t="s">
        <v>469</v>
      </c>
      <c r="D372" t="s">
        <v>426</v>
      </c>
      <c r="E372" t="s">
        <v>121</v>
      </c>
    </row>
    <row r="373" spans="1:5" x14ac:dyDescent="0.2">
      <c r="A373" t="s">
        <v>221</v>
      </c>
      <c r="B373" t="s">
        <v>254</v>
      </c>
      <c r="C373" t="s">
        <v>469</v>
      </c>
      <c r="D373" t="s">
        <v>427</v>
      </c>
      <c r="E373" t="s">
        <v>121</v>
      </c>
    </row>
    <row r="374" spans="1:5" x14ac:dyDescent="0.2">
      <c r="A374" t="s">
        <v>222</v>
      </c>
      <c r="B374" t="s">
        <v>254</v>
      </c>
      <c r="C374" t="s">
        <v>469</v>
      </c>
      <c r="D374" t="s">
        <v>428</v>
      </c>
      <c r="E374" t="s">
        <v>121</v>
      </c>
    </row>
    <row r="375" spans="1:5" x14ac:dyDescent="0.2">
      <c r="A375" t="s">
        <v>223</v>
      </c>
      <c r="B375" t="s">
        <v>254</v>
      </c>
      <c r="C375" t="s">
        <v>469</v>
      </c>
      <c r="D375" t="s">
        <v>429</v>
      </c>
      <c r="E375" t="s">
        <v>121</v>
      </c>
    </row>
    <row r="376" spans="1:5" x14ac:dyDescent="0.2">
      <c r="A376" t="s">
        <v>224</v>
      </c>
      <c r="B376" t="s">
        <v>254</v>
      </c>
      <c r="C376" t="s">
        <v>469</v>
      </c>
      <c r="D376" t="s">
        <v>430</v>
      </c>
      <c r="E376" t="s">
        <v>121</v>
      </c>
    </row>
    <row r="377" spans="1:5" x14ac:dyDescent="0.2">
      <c r="A377" t="s">
        <v>225</v>
      </c>
      <c r="B377" t="s">
        <v>254</v>
      </c>
      <c r="C377" t="s">
        <v>469</v>
      </c>
      <c r="D377" t="s">
        <v>431</v>
      </c>
      <c r="E377" t="s">
        <v>121</v>
      </c>
    </row>
    <row r="378" spans="1:5" x14ac:dyDescent="0.2">
      <c r="A378" t="s">
        <v>226</v>
      </c>
      <c r="B378" t="s">
        <v>254</v>
      </c>
      <c r="C378" t="s">
        <v>469</v>
      </c>
      <c r="D378" t="s">
        <v>432</v>
      </c>
      <c r="E378" t="s">
        <v>121</v>
      </c>
    </row>
    <row r="379" spans="1:5" x14ac:dyDescent="0.2">
      <c r="A379" t="s">
        <v>227</v>
      </c>
      <c r="B379" t="s">
        <v>254</v>
      </c>
      <c r="C379" t="s">
        <v>470</v>
      </c>
      <c r="D379">
        <v>0</v>
      </c>
      <c r="E379" t="s">
        <v>121</v>
      </c>
    </row>
    <row r="380" spans="1:5" x14ac:dyDescent="0.2">
      <c r="A380" t="s">
        <v>228</v>
      </c>
      <c r="B380" t="s">
        <v>254</v>
      </c>
      <c r="C380" t="s">
        <v>470</v>
      </c>
      <c r="D380">
        <v>0</v>
      </c>
      <c r="E380" t="s">
        <v>121</v>
      </c>
    </row>
    <row r="381" spans="1:5" x14ac:dyDescent="0.2">
      <c r="A381" t="s">
        <v>229</v>
      </c>
      <c r="B381" t="s">
        <v>254</v>
      </c>
      <c r="C381" t="s">
        <v>469</v>
      </c>
      <c r="D381" t="s">
        <v>433</v>
      </c>
      <c r="E381" t="s">
        <v>121</v>
      </c>
    </row>
    <row r="382" spans="1:5" x14ac:dyDescent="0.2">
      <c r="A382" t="s">
        <v>230</v>
      </c>
      <c r="B382" t="s">
        <v>254</v>
      </c>
      <c r="C382" t="s">
        <v>469</v>
      </c>
      <c r="D382" t="s">
        <v>434</v>
      </c>
      <c r="E382" t="s">
        <v>121</v>
      </c>
    </row>
    <row r="383" spans="1:5" x14ac:dyDescent="0.2">
      <c r="A383" t="s">
        <v>231</v>
      </c>
      <c r="B383" t="s">
        <v>254</v>
      </c>
      <c r="C383" t="s">
        <v>469</v>
      </c>
      <c r="D383" t="s">
        <v>435</v>
      </c>
      <c r="E383" t="s">
        <v>121</v>
      </c>
    </row>
    <row r="384" spans="1:5" x14ac:dyDescent="0.2">
      <c r="A384" t="s">
        <v>232</v>
      </c>
      <c r="B384" t="s">
        <v>254</v>
      </c>
      <c r="C384" t="s">
        <v>469</v>
      </c>
      <c r="D384" t="s">
        <v>436</v>
      </c>
      <c r="E384" t="s">
        <v>121</v>
      </c>
    </row>
    <row r="385" spans="1:5" x14ac:dyDescent="0.2">
      <c r="A385" t="s">
        <v>233</v>
      </c>
      <c r="B385" t="s">
        <v>254</v>
      </c>
      <c r="C385" t="s">
        <v>469</v>
      </c>
      <c r="D385" t="s">
        <v>437</v>
      </c>
      <c r="E385" t="s">
        <v>121</v>
      </c>
    </row>
    <row r="386" spans="1:5" x14ac:dyDescent="0.2">
      <c r="A386" t="s">
        <v>234</v>
      </c>
      <c r="B386" t="s">
        <v>254</v>
      </c>
      <c r="C386" t="s">
        <v>469</v>
      </c>
      <c r="D386" t="s">
        <v>438</v>
      </c>
      <c r="E386" t="s">
        <v>121</v>
      </c>
    </row>
    <row r="387" spans="1:5" x14ac:dyDescent="0.2">
      <c r="A387" t="s">
        <v>235</v>
      </c>
      <c r="B387" t="s">
        <v>254</v>
      </c>
      <c r="C387" t="s">
        <v>469</v>
      </c>
      <c r="D387" t="s">
        <v>439</v>
      </c>
      <c r="E387" t="s">
        <v>121</v>
      </c>
    </row>
    <row r="388" spans="1:5" x14ac:dyDescent="0.2">
      <c r="A388" t="s">
        <v>236</v>
      </c>
      <c r="B388" t="s">
        <v>254</v>
      </c>
      <c r="C388" t="s">
        <v>469</v>
      </c>
      <c r="D388" t="s">
        <v>440</v>
      </c>
      <c r="E388" t="s">
        <v>121</v>
      </c>
    </row>
    <row r="389" spans="1:5" x14ac:dyDescent="0.2">
      <c r="A389" t="s">
        <v>237</v>
      </c>
      <c r="B389" t="s">
        <v>254</v>
      </c>
      <c r="C389" t="s">
        <v>469</v>
      </c>
      <c r="D389" t="s">
        <v>441</v>
      </c>
      <c r="E389" t="s">
        <v>121</v>
      </c>
    </row>
    <row r="390" spans="1:5" x14ac:dyDescent="0.2">
      <c r="A390" t="s">
        <v>238</v>
      </c>
      <c r="B390" t="s">
        <v>254</v>
      </c>
      <c r="C390" t="s">
        <v>469</v>
      </c>
      <c r="D390" t="s">
        <v>442</v>
      </c>
      <c r="E390" t="s">
        <v>121</v>
      </c>
    </row>
    <row r="391" spans="1:5" x14ac:dyDescent="0.2">
      <c r="A391" t="s">
        <v>239</v>
      </c>
      <c r="B391" t="s">
        <v>254</v>
      </c>
      <c r="C391" t="s">
        <v>470</v>
      </c>
      <c r="D391">
        <v>0</v>
      </c>
      <c r="E391" t="s">
        <v>121</v>
      </c>
    </row>
    <row r="392" spans="1:5" x14ac:dyDescent="0.2">
      <c r="A392" t="s">
        <v>240</v>
      </c>
      <c r="B392" t="s">
        <v>254</v>
      </c>
      <c r="C392" t="s">
        <v>470</v>
      </c>
      <c r="D392">
        <v>0</v>
      </c>
      <c r="E392" t="s">
        <v>121</v>
      </c>
    </row>
    <row r="393" spans="1:5" x14ac:dyDescent="0.2">
      <c r="A393" t="s">
        <v>241</v>
      </c>
      <c r="B393" t="s">
        <v>254</v>
      </c>
      <c r="C393" t="s">
        <v>469</v>
      </c>
      <c r="D393" t="s">
        <v>443</v>
      </c>
      <c r="E393" t="s">
        <v>121</v>
      </c>
    </row>
    <row r="394" spans="1:5" x14ac:dyDescent="0.2">
      <c r="A394" t="s">
        <v>242</v>
      </c>
      <c r="B394" t="s">
        <v>254</v>
      </c>
      <c r="C394" t="s">
        <v>469</v>
      </c>
      <c r="D394" t="s">
        <v>444</v>
      </c>
      <c r="E394" t="s">
        <v>121</v>
      </c>
    </row>
    <row r="395" spans="1:5" x14ac:dyDescent="0.2">
      <c r="A395" t="s">
        <v>243</v>
      </c>
      <c r="B395" t="s">
        <v>254</v>
      </c>
      <c r="C395" t="s">
        <v>469</v>
      </c>
      <c r="D395" t="s">
        <v>445</v>
      </c>
      <c r="E395" t="s">
        <v>121</v>
      </c>
    </row>
    <row r="396" spans="1:5" x14ac:dyDescent="0.2">
      <c r="A396" t="s">
        <v>244</v>
      </c>
      <c r="B396" t="s">
        <v>254</v>
      </c>
      <c r="C396" t="s">
        <v>469</v>
      </c>
      <c r="D396" t="s">
        <v>446</v>
      </c>
      <c r="E396" t="s">
        <v>121</v>
      </c>
    </row>
    <row r="397" spans="1:5" x14ac:dyDescent="0.2">
      <c r="A397" t="s">
        <v>245</v>
      </c>
      <c r="B397" t="s">
        <v>254</v>
      </c>
      <c r="C397" t="s">
        <v>469</v>
      </c>
      <c r="D397" t="s">
        <v>447</v>
      </c>
      <c r="E397" t="s">
        <v>121</v>
      </c>
    </row>
    <row r="398" spans="1:5" x14ac:dyDescent="0.2">
      <c r="A398" t="s">
        <v>246</v>
      </c>
      <c r="B398" t="s">
        <v>254</v>
      </c>
      <c r="C398" t="s">
        <v>469</v>
      </c>
      <c r="D398" t="s">
        <v>448</v>
      </c>
      <c r="E398" t="s">
        <v>121</v>
      </c>
    </row>
    <row r="399" spans="1:5" x14ac:dyDescent="0.2">
      <c r="A399" t="s">
        <v>247</v>
      </c>
      <c r="B399" t="s">
        <v>254</v>
      </c>
      <c r="C399" t="s">
        <v>469</v>
      </c>
      <c r="D399" t="s">
        <v>449</v>
      </c>
      <c r="E399" t="s">
        <v>121</v>
      </c>
    </row>
    <row r="400" spans="1:5" x14ac:dyDescent="0.2">
      <c r="A400" t="s">
        <v>248</v>
      </c>
      <c r="B400" t="s">
        <v>254</v>
      </c>
      <c r="C400" t="s">
        <v>469</v>
      </c>
      <c r="D400" t="s">
        <v>450</v>
      </c>
      <c r="E400" t="s">
        <v>121</v>
      </c>
    </row>
    <row r="401" spans="1:5" x14ac:dyDescent="0.2">
      <c r="A401" t="s">
        <v>249</v>
      </c>
      <c r="B401" t="s">
        <v>254</v>
      </c>
      <c r="C401" t="s">
        <v>469</v>
      </c>
      <c r="D401" t="s">
        <v>451</v>
      </c>
      <c r="E401" t="s">
        <v>121</v>
      </c>
    </row>
    <row r="402" spans="1:5" x14ac:dyDescent="0.2">
      <c r="A402" t="s">
        <v>250</v>
      </c>
      <c r="B402" t="s">
        <v>254</v>
      </c>
      <c r="C402" t="s">
        <v>469</v>
      </c>
      <c r="D402" t="s">
        <v>452</v>
      </c>
      <c r="E402" t="s">
        <v>121</v>
      </c>
    </row>
    <row r="403" spans="1:5" x14ac:dyDescent="0.2">
      <c r="A403" t="s">
        <v>251</v>
      </c>
      <c r="B403" t="s">
        <v>254</v>
      </c>
      <c r="C403" t="s">
        <v>471</v>
      </c>
      <c r="D403" t="s">
        <v>361</v>
      </c>
      <c r="E403" t="s">
        <v>121</v>
      </c>
    </row>
    <row r="404" spans="1:5" x14ac:dyDescent="0.2">
      <c r="A404" t="s">
        <v>252</v>
      </c>
      <c r="B404" t="s">
        <v>254</v>
      </c>
      <c r="C404" t="s">
        <v>108</v>
      </c>
      <c r="D404" t="s">
        <v>108</v>
      </c>
      <c r="E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255</v>
      </c>
      <c r="B1" s="48" t="s">
        <v>256</v>
      </c>
      <c r="C1" s="48" t="s">
        <v>257</v>
      </c>
      <c r="D1" s="48" t="s">
        <v>258</v>
      </c>
      <c r="E1" s="48" t="s">
        <v>259</v>
      </c>
      <c r="F1" s="48" t="s">
        <v>260</v>
      </c>
      <c r="G1" s="48" t="s">
        <v>261</v>
      </c>
      <c r="H1" s="49" t="s">
        <v>14</v>
      </c>
      <c r="I1" s="48" t="s">
        <v>262</v>
      </c>
      <c r="J1" s="48" t="s">
        <v>263</v>
      </c>
      <c r="K1" s="48" t="s">
        <v>264</v>
      </c>
      <c r="M1" s="48" t="s">
        <v>265</v>
      </c>
      <c r="N1" s="48" t="s">
        <v>266</v>
      </c>
      <c r="O1" s="51" t="s">
        <v>267</v>
      </c>
      <c r="P1" s="48"/>
      <c r="Q1" s="48" t="s">
        <v>268</v>
      </c>
      <c r="R1" s="48" t="s">
        <v>269</v>
      </c>
      <c r="S1" s="51" t="s">
        <v>270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271</v>
      </c>
      <c r="B2" s="53" t="s">
        <v>272</v>
      </c>
      <c r="C2" s="54" t="s">
        <v>273</v>
      </c>
      <c r="D2" s="55" t="s">
        <v>274</v>
      </c>
      <c r="E2" s="53" t="s">
        <v>275</v>
      </c>
      <c r="F2" s="53" t="s">
        <v>276</v>
      </c>
      <c r="G2" s="53" t="s">
        <v>276</v>
      </c>
      <c r="H2" s="55" t="s">
        <v>277</v>
      </c>
      <c r="I2" s="55" t="s">
        <v>278</v>
      </c>
      <c r="J2" s="55" t="s">
        <v>279</v>
      </c>
      <c r="K2" s="55" t="s">
        <v>280</v>
      </c>
      <c r="M2" s="55" t="s">
        <v>281</v>
      </c>
      <c r="N2" s="55" t="s">
        <v>282</v>
      </c>
      <c r="O2" s="56" t="s">
        <v>283</v>
      </c>
      <c r="P2" s="55"/>
      <c r="Q2" s="56" t="s">
        <v>284</v>
      </c>
      <c r="R2" s="55" t="s">
        <v>285</v>
      </c>
      <c r="S2" s="56" t="s">
        <v>286</v>
      </c>
      <c r="T2" s="57" t="s">
        <v>287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288</v>
      </c>
      <c r="B3" s="58" t="s">
        <v>289</v>
      </c>
      <c r="C3" s="58"/>
      <c r="D3" s="59" t="s">
        <v>290</v>
      </c>
      <c r="E3" s="58" t="s">
        <v>291</v>
      </c>
      <c r="F3" s="58" t="s">
        <v>292</v>
      </c>
      <c r="G3" s="58" t="s">
        <v>292</v>
      </c>
      <c r="H3" s="59" t="s">
        <v>293</v>
      </c>
      <c r="I3" s="59" t="s">
        <v>294</v>
      </c>
      <c r="J3" s="59" t="s">
        <v>295</v>
      </c>
      <c r="K3" s="59" t="s">
        <v>296</v>
      </c>
      <c r="M3" s="59" t="s">
        <v>297</v>
      </c>
      <c r="N3" s="59" t="s">
        <v>298</v>
      </c>
      <c r="O3" s="59" t="s">
        <v>299</v>
      </c>
      <c r="P3" s="59"/>
      <c r="Q3" s="61" t="s">
        <v>300</v>
      </c>
      <c r="R3" s="59" t="s">
        <v>301</v>
      </c>
      <c r="S3" s="61" t="s">
        <v>302</v>
      </c>
      <c r="T3" s="59" t="s">
        <v>303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304</v>
      </c>
      <c r="B4" s="58" t="s">
        <v>305</v>
      </c>
      <c r="C4" s="58"/>
      <c r="D4" s="59" t="s">
        <v>306</v>
      </c>
      <c r="E4" s="58" t="s">
        <v>307</v>
      </c>
      <c r="F4" s="58" t="s">
        <v>308</v>
      </c>
      <c r="G4" s="58" t="s">
        <v>308</v>
      </c>
      <c r="H4" s="59" t="s">
        <v>309</v>
      </c>
      <c r="I4" s="59"/>
      <c r="J4" s="59" t="s">
        <v>310</v>
      </c>
      <c r="K4" s="59" t="s">
        <v>311</v>
      </c>
      <c r="M4" s="59"/>
      <c r="N4" s="59" t="s">
        <v>283</v>
      </c>
      <c r="O4" s="59"/>
      <c r="P4" s="59"/>
      <c r="Q4" s="61" t="s">
        <v>312</v>
      </c>
      <c r="R4" s="59" t="s">
        <v>313</v>
      </c>
      <c r="S4" s="61" t="s">
        <v>314</v>
      </c>
      <c r="T4" s="59" t="s">
        <v>315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316</v>
      </c>
      <c r="C5" s="58"/>
      <c r="D5" s="59" t="s">
        <v>317</v>
      </c>
      <c r="E5" s="58" t="s">
        <v>318</v>
      </c>
      <c r="F5" s="58" t="s">
        <v>319</v>
      </c>
      <c r="G5" s="58" t="s">
        <v>319</v>
      </c>
      <c r="H5" s="58" t="s">
        <v>320</v>
      </c>
      <c r="I5" s="59"/>
      <c r="J5" s="59" t="s">
        <v>321</v>
      </c>
      <c r="K5" s="59"/>
      <c r="M5" s="59"/>
      <c r="N5" s="61" t="s">
        <v>322</v>
      </c>
      <c r="O5" s="61"/>
      <c r="P5" s="61"/>
      <c r="Q5" s="61" t="s">
        <v>323</v>
      </c>
      <c r="R5" s="62" t="s">
        <v>324</v>
      </c>
      <c r="S5" s="62"/>
      <c r="T5" s="59" t="s">
        <v>325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326</v>
      </c>
      <c r="C6" s="58"/>
      <c r="D6" s="59"/>
      <c r="E6" s="58"/>
      <c r="F6" s="58"/>
      <c r="G6" s="58"/>
      <c r="H6" s="58" t="s">
        <v>15</v>
      </c>
      <c r="I6" s="59"/>
      <c r="J6" s="59" t="s">
        <v>327</v>
      </c>
      <c r="K6" s="59"/>
      <c r="M6" s="59"/>
      <c r="N6" s="61" t="s">
        <v>328</v>
      </c>
      <c r="O6" s="61"/>
      <c r="P6" s="61"/>
      <c r="Q6" s="63" t="s">
        <v>329</v>
      </c>
      <c r="R6" s="59"/>
      <c r="S6" s="59"/>
      <c r="T6" s="59" t="s">
        <v>330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331</v>
      </c>
      <c r="K7" s="59"/>
      <c r="M7" s="59"/>
      <c r="N7" s="59"/>
      <c r="O7" s="59"/>
      <c r="P7" s="59"/>
      <c r="Q7" s="59"/>
      <c r="R7" s="59"/>
      <c r="S7" s="59"/>
      <c r="T7" s="59" t="s">
        <v>332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333</v>
      </c>
      <c r="K8" s="59"/>
      <c r="M8" s="59"/>
      <c r="N8" s="59"/>
      <c r="O8" s="59"/>
      <c r="P8" s="59"/>
      <c r="Q8" s="59"/>
      <c r="R8" s="59"/>
      <c r="S8" s="59"/>
      <c r="T8" s="59" t="s">
        <v>334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335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336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337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338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339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340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341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342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343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344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345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346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347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348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349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351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353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355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356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357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358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customXml/itemProps2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Preedanuch Thongchan</cp:lastModifiedBy>
  <cp:revision/>
  <dcterms:created xsi:type="dcterms:W3CDTF">2022-04-19T01:32:29Z</dcterms:created>
  <dcterms:modified xsi:type="dcterms:W3CDTF">2025-06-06T03:31:09Z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