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ДоговорПодписан">IF(Лист1!$F$57="",Лист1!$E$57,IF(Лист1!$E$57&gt;Лист1!$F$57,Лист1!$E$57,Лист1!$F$57))</definedName>
  </definedNames>
  <calcPr calcId="152511"/>
</workbook>
</file>

<file path=xl/calcChain.xml><?xml version="1.0" encoding="utf-8"?>
<calcChain xmlns="http://schemas.openxmlformats.org/spreadsheetml/2006/main">
  <c r="I72" i="1" l="1"/>
  <c r="I73" i="1"/>
  <c r="I74" i="1"/>
  <c r="I75" i="1"/>
  <c r="I76" i="1"/>
  <c r="I77" i="1"/>
  <c r="I63" i="1"/>
  <c r="I64" i="1"/>
  <c r="I65" i="1"/>
  <c r="I66" i="1"/>
  <c r="I67" i="1"/>
  <c r="I62" i="1"/>
  <c r="E58" i="1"/>
  <c r="E55" i="1"/>
  <c r="E56" i="1" s="1"/>
  <c r="E57" i="1" s="1"/>
  <c r="D71" i="1" s="1"/>
  <c r="G56" i="1"/>
  <c r="G58" i="1"/>
  <c r="G55" i="1"/>
  <c r="E8" i="1"/>
  <c r="D62" i="1" l="1"/>
  <c r="D63" i="1" s="1"/>
  <c r="E63" i="1" s="1"/>
  <c r="G71" i="1"/>
  <c r="G57" i="1"/>
  <c r="I71" i="1" l="1"/>
  <c r="D72" i="1"/>
  <c r="G72" i="1" s="1"/>
  <c r="D64" i="1"/>
  <c r="E64" i="1" s="1"/>
  <c r="E62" i="1"/>
  <c r="D65" i="1"/>
  <c r="E65" i="1" s="1"/>
  <c r="D66" i="1"/>
  <c r="E66" i="1" s="1"/>
  <c r="D67" i="1"/>
  <c r="E67" i="1" s="1"/>
  <c r="D73" i="1" l="1"/>
  <c r="G73" i="1" s="1"/>
  <c r="D74" i="1" l="1"/>
  <c r="G74" i="1" s="1"/>
  <c r="D75" i="1" l="1"/>
  <c r="G75" i="1" s="1"/>
  <c r="D76" i="1" l="1"/>
  <c r="G76" i="1" s="1"/>
  <c r="D77" i="1" s="1"/>
  <c r="G77" i="1" s="1"/>
</calcChain>
</file>

<file path=xl/sharedStrings.xml><?xml version="1.0" encoding="utf-8"?>
<sst xmlns="http://schemas.openxmlformats.org/spreadsheetml/2006/main" count="93" uniqueCount="82">
  <si>
    <t>Карточка проекта по открытию торговой точки</t>
  </si>
  <si>
    <t>Город:</t>
  </si>
  <si>
    <t>Улица:</t>
  </si>
  <si>
    <t>дом:</t>
  </si>
  <si>
    <t>Название ТЦ:</t>
  </si>
  <si>
    <t>Дата открытия(ПЛАН)</t>
  </si>
  <si>
    <t>осталось:</t>
  </si>
  <si>
    <t>суток.</t>
  </si>
  <si>
    <t>Полное наименование:</t>
  </si>
  <si>
    <t>Договор</t>
  </si>
  <si>
    <t>Получен:</t>
  </si>
  <si>
    <t>Согласован:</t>
  </si>
  <si>
    <t>Подписан:</t>
  </si>
  <si>
    <t>дата:</t>
  </si>
  <si>
    <t>факт</t>
  </si>
  <si>
    <t>не позднее</t>
  </si>
  <si>
    <t>отклонение</t>
  </si>
  <si>
    <t>Номер:</t>
  </si>
  <si>
    <t>Контрагент:</t>
  </si>
  <si>
    <t>Сдан в архив:</t>
  </si>
  <si>
    <t>Формат магазина:</t>
  </si>
  <si>
    <t>Заведение в реестры</t>
  </si>
  <si>
    <t>Внесено в список подразделений:</t>
  </si>
  <si>
    <t>Магазин заведен в Рознице:</t>
  </si>
  <si>
    <t>Создано подразделение в УТ:</t>
  </si>
  <si>
    <t>Добавлены права доступа пользователям:</t>
  </si>
  <si>
    <t>сотрудник</t>
  </si>
  <si>
    <t>Присвоен номер:</t>
  </si>
  <si>
    <t>результат</t>
  </si>
  <si>
    <t>Оргтехника и ПО:</t>
  </si>
  <si>
    <t>Необходимое оборудование</t>
  </si>
  <si>
    <t>Торговое оброудование:</t>
  </si>
  <si>
    <t>Стеллажи:</t>
  </si>
  <si>
    <t>Прилавки:</t>
  </si>
  <si>
    <t>Витрины:</t>
  </si>
  <si>
    <t>наличие</t>
  </si>
  <si>
    <t>ответственный</t>
  </si>
  <si>
    <t>количество</t>
  </si>
  <si>
    <t>дата закупки</t>
  </si>
  <si>
    <t>примечания</t>
  </si>
  <si>
    <t>Прочее:</t>
  </si>
  <si>
    <t>Ноутбук:</t>
  </si>
  <si>
    <t>ИНВ. Номера</t>
  </si>
  <si>
    <t>Мышь:</t>
  </si>
  <si>
    <t>Сканер:</t>
  </si>
  <si>
    <t>Модем:</t>
  </si>
  <si>
    <t>Ден.Ящик:</t>
  </si>
  <si>
    <t>Принтер:</t>
  </si>
  <si>
    <t>Сет.Фильтр:</t>
  </si>
  <si>
    <t>USB HUB:</t>
  </si>
  <si>
    <t>Качество 3G сигнала:</t>
  </si>
  <si>
    <t>Возможность подключения к проводному интернету</t>
  </si>
  <si>
    <t>Провайдер:</t>
  </si>
  <si>
    <t>Разрешение арендодателя:</t>
  </si>
  <si>
    <t>Режим работы:</t>
  </si>
  <si>
    <t>Описание для сайта:</t>
  </si>
  <si>
    <t>Описание для автоответчика:</t>
  </si>
  <si>
    <t>с:</t>
  </si>
  <si>
    <t>до:</t>
  </si>
  <si>
    <t>Площадь:</t>
  </si>
  <si>
    <t>Руководитель проекта:</t>
  </si>
  <si>
    <t>Примечания:</t>
  </si>
  <si>
    <t>ПО:</t>
  </si>
  <si>
    <t>Подготовка базы магазина и оборудования</t>
  </si>
  <si>
    <t>Установка и настройка ПО:</t>
  </si>
  <si>
    <t>Ответственный</t>
  </si>
  <si>
    <t>не ранее</t>
  </si>
  <si>
    <t>Созданы правила обмена:</t>
  </si>
  <si>
    <t>срок (план)</t>
  </si>
  <si>
    <t>дата (факт)</t>
  </si>
  <si>
    <t>Договор на интернет:</t>
  </si>
  <si>
    <t>дата начала:</t>
  </si>
  <si>
    <t>трудозатраты(ч)</t>
  </si>
  <si>
    <t>срок(план)</t>
  </si>
  <si>
    <t>Подготовка Информационной базы:</t>
  </si>
  <si>
    <t>Подключение информационной базы:</t>
  </si>
  <si>
    <t>Проверка синхронизации:</t>
  </si>
  <si>
    <t>Пробный пуск РМК:</t>
  </si>
  <si>
    <t>Подготовка документов:</t>
  </si>
  <si>
    <t>Передача оборудования на склад:</t>
  </si>
  <si>
    <t>срок(факт)</t>
  </si>
  <si>
    <t>Приемка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</si>
</sst>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right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right"/>
    </xf>
    <xf numFmtId="166" fontId="0" fillId="0" borderId="1" xfId="0" applyNumberFormat="1" applyBorder="1"/>
    <xf numFmtId="22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9"/>
  <sheetViews>
    <sheetView tabSelected="1" topLeftCell="A64" workbookViewId="0">
      <selection activeCell="D82" sqref="D82"/>
    </sheetView>
  </sheetViews>
  <sheetFormatPr defaultRowHeight="14.4" x14ac:dyDescent="0.3"/>
  <cols>
    <col min="2" max="2" width="27" bestFit="1" customWidth="1"/>
    <col min="3" max="3" width="10.77734375" bestFit="1" customWidth="1"/>
    <col min="4" max="4" width="14.109375" bestFit="1" customWidth="1"/>
    <col min="5" max="5" width="16.6640625" bestFit="1" customWidth="1"/>
    <col min="6" max="7" width="14.33203125" bestFit="1" customWidth="1"/>
    <col min="8" max="8" width="15.21875" bestFit="1" customWidth="1"/>
    <col min="9" max="9" width="11.21875" bestFit="1" customWidth="1"/>
  </cols>
  <sheetData>
    <row r="2" spans="1:9" x14ac:dyDescent="0.3">
      <c r="B2" s="28" t="s">
        <v>0</v>
      </c>
      <c r="C2" s="31"/>
      <c r="D2" s="31"/>
      <c r="E2" s="31"/>
      <c r="F2" s="31"/>
      <c r="G2" s="31"/>
      <c r="H2" s="32"/>
    </row>
    <row r="3" spans="1:9" x14ac:dyDescent="0.3">
      <c r="B3" s="1"/>
      <c r="C3" s="1"/>
      <c r="D3" s="1"/>
      <c r="E3" s="1"/>
      <c r="F3" s="1"/>
      <c r="G3" s="1"/>
      <c r="H3" s="1"/>
    </row>
    <row r="4" spans="1:9" x14ac:dyDescent="0.3">
      <c r="B4" s="25" t="s">
        <v>60</v>
      </c>
      <c r="C4" s="28"/>
      <c r="D4" s="31"/>
      <c r="E4" s="31"/>
      <c r="F4" s="31"/>
      <c r="G4" s="31"/>
      <c r="H4" s="32"/>
    </row>
    <row r="5" spans="1:9" x14ac:dyDescent="0.3">
      <c r="B5" s="1"/>
      <c r="C5" s="1"/>
      <c r="D5" s="1"/>
      <c r="E5" s="1"/>
      <c r="F5" s="1"/>
      <c r="G5" s="1"/>
      <c r="H5" s="1"/>
    </row>
    <row r="6" spans="1:9" x14ac:dyDescent="0.3">
      <c r="B6" s="25" t="s">
        <v>8</v>
      </c>
      <c r="C6" s="28"/>
      <c r="D6" s="31"/>
      <c r="E6" s="31"/>
      <c r="F6" s="31"/>
      <c r="G6" s="31"/>
      <c r="H6" s="32"/>
    </row>
    <row r="7" spans="1:9" x14ac:dyDescent="0.3">
      <c r="B7" s="3"/>
      <c r="C7" s="1"/>
      <c r="D7" s="1"/>
      <c r="E7" s="1"/>
      <c r="F7" s="1"/>
      <c r="G7" s="1"/>
    </row>
    <row r="8" spans="1:9" x14ac:dyDescent="0.3">
      <c r="A8">
        <v>10</v>
      </c>
      <c r="B8" s="25" t="s">
        <v>5</v>
      </c>
      <c r="C8" s="19">
        <v>42906</v>
      </c>
      <c r="D8" s="25" t="s">
        <v>6</v>
      </c>
      <c r="E8" s="17">
        <f ca="1">C8-TODAY()</f>
        <v>13</v>
      </c>
      <c r="F8" s="11" t="s">
        <v>7</v>
      </c>
      <c r="G8" s="30"/>
      <c r="H8" s="30"/>
    </row>
    <row r="9" spans="1:9" x14ac:dyDescent="0.3">
      <c r="B9" s="25" t="s">
        <v>1</v>
      </c>
      <c r="C9" s="18"/>
      <c r="D9" s="18"/>
      <c r="E9" s="18"/>
      <c r="F9" s="18"/>
      <c r="G9" s="30"/>
      <c r="H9" s="30"/>
    </row>
    <row r="10" spans="1:9" x14ac:dyDescent="0.3">
      <c r="B10" s="25" t="s">
        <v>2</v>
      </c>
      <c r="C10" s="18"/>
      <c r="D10" s="18"/>
      <c r="E10" s="18"/>
      <c r="F10" s="18"/>
      <c r="G10" s="30"/>
      <c r="H10" s="30"/>
    </row>
    <row r="11" spans="1:9" x14ac:dyDescent="0.3">
      <c r="B11" s="25" t="s">
        <v>3</v>
      </c>
      <c r="C11" s="18"/>
      <c r="D11" s="18"/>
      <c r="E11" s="18"/>
      <c r="F11" s="18"/>
      <c r="G11" s="30"/>
      <c r="H11" s="30"/>
    </row>
    <row r="12" spans="1:9" x14ac:dyDescent="0.3">
      <c r="B12" s="25" t="s">
        <v>4</v>
      </c>
      <c r="C12" s="27"/>
      <c r="D12" s="27"/>
      <c r="E12" s="27"/>
      <c r="F12" s="27"/>
      <c r="G12" s="30"/>
      <c r="H12" s="30"/>
    </row>
    <row r="13" spans="1:9" x14ac:dyDescent="0.3">
      <c r="B13" s="25" t="s">
        <v>54</v>
      </c>
      <c r="C13" s="25" t="s">
        <v>57</v>
      </c>
      <c r="D13" s="25"/>
      <c r="E13" s="25" t="s">
        <v>58</v>
      </c>
      <c r="F13" s="25"/>
      <c r="G13" s="30"/>
      <c r="H13" s="30"/>
    </row>
    <row r="14" spans="1:9" x14ac:dyDescent="0.3">
      <c r="B14" s="25" t="s">
        <v>59</v>
      </c>
      <c r="C14" s="18"/>
      <c r="D14" s="18"/>
      <c r="E14" s="18"/>
      <c r="F14" s="18"/>
      <c r="G14" s="30"/>
      <c r="H14" s="30"/>
    </row>
    <row r="15" spans="1:9" x14ac:dyDescent="0.3">
      <c r="B15" s="25" t="s">
        <v>20</v>
      </c>
      <c r="C15" s="18"/>
      <c r="D15" s="18"/>
      <c r="E15" s="18"/>
      <c r="F15" s="18"/>
      <c r="G15" s="30"/>
      <c r="H15" s="30"/>
    </row>
    <row r="16" spans="1:9" x14ac:dyDescent="0.3">
      <c r="B16" s="25" t="s">
        <v>55</v>
      </c>
      <c r="C16" s="18"/>
      <c r="D16" s="18"/>
      <c r="E16" s="18"/>
      <c r="F16" s="18"/>
      <c r="G16" s="29"/>
      <c r="H16" s="29"/>
      <c r="I16" s="7"/>
    </row>
    <row r="17" spans="1:9" x14ac:dyDescent="0.3">
      <c r="B17" s="25"/>
      <c r="C17" s="18"/>
      <c r="D17" s="18"/>
      <c r="E17" s="18"/>
      <c r="F17" s="18"/>
      <c r="G17" s="18"/>
      <c r="H17" s="18"/>
      <c r="I17" s="7"/>
    </row>
    <row r="18" spans="1:9" x14ac:dyDescent="0.3">
      <c r="B18" s="25" t="s">
        <v>56</v>
      </c>
      <c r="C18" s="18"/>
      <c r="D18" s="18"/>
      <c r="E18" s="18"/>
      <c r="F18" s="18"/>
      <c r="G18" s="18"/>
      <c r="H18" s="18"/>
      <c r="I18" s="7"/>
    </row>
    <row r="19" spans="1:9" x14ac:dyDescent="0.3">
      <c r="B19" s="25"/>
      <c r="C19" s="18"/>
      <c r="D19" s="18"/>
      <c r="E19" s="18"/>
      <c r="F19" s="18"/>
      <c r="G19" s="18"/>
      <c r="H19" s="18"/>
      <c r="I19" s="7"/>
    </row>
    <row r="20" spans="1:9" x14ac:dyDescent="0.3">
      <c r="C20" s="1"/>
      <c r="D20" s="1"/>
      <c r="E20" s="1"/>
      <c r="F20" s="1"/>
    </row>
    <row r="21" spans="1:9" x14ac:dyDescent="0.3">
      <c r="B21" s="18" t="s">
        <v>51</v>
      </c>
      <c r="C21" s="18"/>
      <c r="D21" s="18"/>
      <c r="E21" s="18"/>
      <c r="F21" s="18"/>
      <c r="G21" s="18"/>
      <c r="H21" s="18"/>
    </row>
    <row r="22" spans="1:9" x14ac:dyDescent="0.3">
      <c r="B22" s="25" t="s">
        <v>52</v>
      </c>
      <c r="C22" s="18"/>
      <c r="D22" s="18"/>
      <c r="E22" s="18"/>
      <c r="F22" s="18"/>
      <c r="G22" s="18"/>
      <c r="H22" s="18"/>
    </row>
    <row r="23" spans="1:9" x14ac:dyDescent="0.3">
      <c r="B23" s="25" t="s">
        <v>53</v>
      </c>
      <c r="C23" s="18"/>
      <c r="D23" s="18"/>
      <c r="E23" s="18"/>
      <c r="F23" s="18"/>
      <c r="G23" s="18"/>
      <c r="H23" s="18"/>
    </row>
    <row r="24" spans="1:9" x14ac:dyDescent="0.3">
      <c r="B24" s="25" t="s">
        <v>50</v>
      </c>
      <c r="C24" s="18"/>
      <c r="D24" s="18"/>
      <c r="E24" s="18"/>
      <c r="F24" s="18"/>
      <c r="G24" s="18"/>
      <c r="H24" s="18"/>
    </row>
    <row r="25" spans="1:9" x14ac:dyDescent="0.3">
      <c r="B25" s="25" t="s">
        <v>70</v>
      </c>
      <c r="C25" s="18"/>
      <c r="D25" s="18"/>
      <c r="E25" s="18"/>
      <c r="F25" s="18"/>
      <c r="G25" s="18"/>
      <c r="H25" s="18"/>
    </row>
    <row r="26" spans="1:9" x14ac:dyDescent="0.3">
      <c r="B26" s="25" t="s">
        <v>61</v>
      </c>
      <c r="C26" s="18"/>
      <c r="D26" s="18"/>
      <c r="E26" s="18"/>
      <c r="F26" s="18"/>
      <c r="G26" s="18"/>
      <c r="H26" s="18"/>
    </row>
    <row r="27" spans="1:9" x14ac:dyDescent="0.3">
      <c r="B27" s="25"/>
      <c r="C27" s="18"/>
      <c r="D27" s="18"/>
      <c r="E27" s="18"/>
      <c r="F27" s="18"/>
      <c r="G27" s="18"/>
      <c r="H27" s="18"/>
    </row>
    <row r="28" spans="1:9" x14ac:dyDescent="0.3">
      <c r="B28" s="25"/>
      <c r="C28" s="18"/>
      <c r="D28" s="18"/>
      <c r="E28" s="18"/>
      <c r="F28" s="18"/>
      <c r="G28" s="18"/>
      <c r="H28" s="18"/>
    </row>
    <row r="29" spans="1:9" x14ac:dyDescent="0.3">
      <c r="B29" s="25"/>
      <c r="C29" s="18"/>
      <c r="D29" s="18"/>
      <c r="E29" s="18"/>
      <c r="F29" s="18"/>
      <c r="G29" s="18"/>
      <c r="H29" s="18"/>
    </row>
    <row r="30" spans="1:9" x14ac:dyDescent="0.3">
      <c r="B30" s="3"/>
      <c r="C30" s="1"/>
      <c r="D30" s="1"/>
      <c r="E30" s="1"/>
      <c r="F30" s="1"/>
    </row>
    <row r="31" spans="1:9" x14ac:dyDescent="0.3">
      <c r="A31" s="11"/>
      <c r="B31" s="18" t="s">
        <v>30</v>
      </c>
      <c r="C31" s="18"/>
      <c r="D31" s="18"/>
      <c r="E31" s="18"/>
      <c r="F31" s="18"/>
      <c r="G31" s="18"/>
      <c r="H31" s="11"/>
      <c r="I31" s="11"/>
    </row>
    <row r="32" spans="1:9" x14ac:dyDescent="0.3">
      <c r="A32" s="11"/>
      <c r="B32" s="13"/>
      <c r="C32" s="13" t="s">
        <v>37</v>
      </c>
      <c r="D32" s="13" t="s">
        <v>36</v>
      </c>
      <c r="E32" s="13" t="s">
        <v>35</v>
      </c>
      <c r="F32" s="13" t="s">
        <v>38</v>
      </c>
      <c r="G32" s="13" t="s">
        <v>42</v>
      </c>
      <c r="H32" s="18" t="s">
        <v>39</v>
      </c>
      <c r="I32" s="18"/>
    </row>
    <row r="33" spans="1:9" x14ac:dyDescent="0.3">
      <c r="A33" s="11"/>
      <c r="B33" s="25" t="s">
        <v>31</v>
      </c>
      <c r="C33" s="13"/>
      <c r="D33" s="13"/>
      <c r="E33" s="13"/>
      <c r="F33" s="13"/>
      <c r="G33" s="13"/>
      <c r="H33" s="26"/>
      <c r="I33" s="26"/>
    </row>
    <row r="34" spans="1:9" x14ac:dyDescent="0.3">
      <c r="A34" s="11"/>
      <c r="B34" s="25" t="s">
        <v>32</v>
      </c>
      <c r="C34" s="13"/>
      <c r="D34" s="13"/>
      <c r="E34" s="13"/>
      <c r="F34" s="13"/>
      <c r="G34" s="13"/>
      <c r="H34" s="26"/>
      <c r="I34" s="26"/>
    </row>
    <row r="35" spans="1:9" x14ac:dyDescent="0.3">
      <c r="A35" s="11"/>
      <c r="B35" s="25" t="s">
        <v>33</v>
      </c>
      <c r="C35" s="13"/>
      <c r="D35" s="13"/>
      <c r="E35" s="13"/>
      <c r="F35" s="13"/>
      <c r="G35" s="13"/>
      <c r="H35" s="26"/>
      <c r="I35" s="26"/>
    </row>
    <row r="36" spans="1:9" x14ac:dyDescent="0.3">
      <c r="A36" s="11"/>
      <c r="B36" s="25" t="s">
        <v>34</v>
      </c>
      <c r="C36" s="13"/>
      <c r="D36" s="13"/>
      <c r="E36" s="13"/>
      <c r="F36" s="13"/>
      <c r="G36" s="13"/>
      <c r="H36" s="26"/>
      <c r="I36" s="26"/>
    </row>
    <row r="37" spans="1:9" x14ac:dyDescent="0.3">
      <c r="A37" s="11"/>
      <c r="B37" s="25" t="s">
        <v>40</v>
      </c>
      <c r="C37" s="13"/>
      <c r="D37" s="13"/>
      <c r="E37" s="13"/>
      <c r="F37" s="13"/>
      <c r="G37" s="13"/>
      <c r="H37" s="26"/>
      <c r="I37" s="26"/>
    </row>
    <row r="38" spans="1:9" x14ac:dyDescent="0.3">
      <c r="C38" s="1"/>
      <c r="D38" s="1"/>
      <c r="E38" s="1"/>
      <c r="F38" s="1"/>
      <c r="G38" s="1"/>
    </row>
    <row r="39" spans="1:9" x14ac:dyDescent="0.3">
      <c r="B39" s="11"/>
      <c r="C39" s="13" t="s">
        <v>37</v>
      </c>
      <c r="D39" s="13" t="s">
        <v>36</v>
      </c>
      <c r="E39" s="13" t="s">
        <v>35</v>
      </c>
      <c r="F39" s="13" t="s">
        <v>38</v>
      </c>
      <c r="G39" s="13" t="s">
        <v>42</v>
      </c>
      <c r="H39" s="18" t="s">
        <v>39</v>
      </c>
      <c r="I39" s="18"/>
    </row>
    <row r="40" spans="1:9" x14ac:dyDescent="0.3">
      <c r="B40" s="25" t="s">
        <v>29</v>
      </c>
      <c r="C40" s="13">
        <v>1</v>
      </c>
      <c r="D40" s="13"/>
      <c r="E40" s="13"/>
      <c r="F40" s="13"/>
      <c r="G40" s="13"/>
      <c r="H40" s="26"/>
      <c r="I40" s="26"/>
    </row>
    <row r="41" spans="1:9" x14ac:dyDescent="0.3">
      <c r="B41" s="25" t="s">
        <v>41</v>
      </c>
      <c r="C41" s="13">
        <v>1</v>
      </c>
      <c r="D41" s="13"/>
      <c r="E41" s="13"/>
      <c r="F41" s="13"/>
      <c r="G41" s="13"/>
      <c r="H41" s="26"/>
      <c r="I41" s="26"/>
    </row>
    <row r="42" spans="1:9" x14ac:dyDescent="0.3">
      <c r="B42" s="25" t="s">
        <v>43</v>
      </c>
      <c r="C42" s="13">
        <v>1</v>
      </c>
      <c r="D42" s="13"/>
      <c r="E42" s="13"/>
      <c r="F42" s="13"/>
      <c r="G42" s="11"/>
      <c r="H42" s="26"/>
      <c r="I42" s="26"/>
    </row>
    <row r="43" spans="1:9" x14ac:dyDescent="0.3">
      <c r="B43" s="25" t="s">
        <v>44</v>
      </c>
      <c r="C43" s="13">
        <v>1</v>
      </c>
      <c r="D43" s="13"/>
      <c r="E43" s="13"/>
      <c r="F43" s="13"/>
      <c r="G43" s="11"/>
      <c r="H43" s="26"/>
      <c r="I43" s="26"/>
    </row>
    <row r="44" spans="1:9" x14ac:dyDescent="0.3">
      <c r="B44" s="25" t="s">
        <v>45</v>
      </c>
      <c r="C44" s="13">
        <v>1</v>
      </c>
      <c r="D44" s="13"/>
      <c r="E44" s="13"/>
      <c r="F44" s="13"/>
      <c r="G44" s="11"/>
      <c r="H44" s="26"/>
      <c r="I44" s="26"/>
    </row>
    <row r="45" spans="1:9" x14ac:dyDescent="0.3">
      <c r="B45" s="25" t="s">
        <v>46</v>
      </c>
      <c r="C45" s="13">
        <v>1</v>
      </c>
      <c r="D45" s="13"/>
      <c r="E45" s="13"/>
      <c r="F45" s="13"/>
      <c r="G45" s="11"/>
      <c r="H45" s="26"/>
      <c r="I45" s="26"/>
    </row>
    <row r="46" spans="1:9" x14ac:dyDescent="0.3">
      <c r="B46" s="25" t="s">
        <v>47</v>
      </c>
      <c r="C46" s="13">
        <v>1</v>
      </c>
      <c r="D46" s="13"/>
      <c r="E46" s="13"/>
      <c r="F46" s="13"/>
      <c r="G46" s="11"/>
      <c r="H46" s="26"/>
      <c r="I46" s="26"/>
    </row>
    <row r="47" spans="1:9" x14ac:dyDescent="0.3">
      <c r="B47" s="25" t="s">
        <v>48</v>
      </c>
      <c r="C47" s="13">
        <v>1</v>
      </c>
      <c r="D47" s="11"/>
      <c r="E47" s="11"/>
      <c r="F47" s="11"/>
      <c r="G47" s="11"/>
      <c r="H47" s="26"/>
      <c r="I47" s="26"/>
    </row>
    <row r="48" spans="1:9" x14ac:dyDescent="0.3">
      <c r="B48" s="25" t="s">
        <v>49</v>
      </c>
      <c r="C48" s="13">
        <v>1</v>
      </c>
      <c r="D48" s="11"/>
      <c r="E48" s="11"/>
      <c r="F48" s="11"/>
      <c r="G48" s="11"/>
      <c r="H48" s="26"/>
      <c r="I48" s="26"/>
    </row>
    <row r="49" spans="2:9" x14ac:dyDescent="0.3">
      <c r="B49" s="25" t="s">
        <v>62</v>
      </c>
      <c r="C49" s="13">
        <v>1</v>
      </c>
      <c r="D49" s="11"/>
      <c r="E49" s="11"/>
      <c r="F49" s="11"/>
      <c r="G49" s="11"/>
      <c r="H49" s="26"/>
      <c r="I49" s="26"/>
    </row>
    <row r="50" spans="2:9" x14ac:dyDescent="0.3">
      <c r="B50" s="3"/>
    </row>
    <row r="51" spans="2:9" x14ac:dyDescent="0.3">
      <c r="B51" s="18" t="s">
        <v>9</v>
      </c>
      <c r="C51" s="18"/>
      <c r="D51" s="18"/>
      <c r="E51" s="18"/>
      <c r="F51" s="18"/>
      <c r="G51" s="18"/>
      <c r="H51" s="11"/>
      <c r="I51" s="11"/>
    </row>
    <row r="52" spans="2:9" x14ac:dyDescent="0.3">
      <c r="B52" s="25" t="s">
        <v>17</v>
      </c>
      <c r="C52" s="18"/>
      <c r="D52" s="18"/>
      <c r="E52" s="18"/>
      <c r="F52" s="18"/>
      <c r="G52" s="18"/>
      <c r="H52" s="11"/>
      <c r="I52" s="11"/>
    </row>
    <row r="53" spans="2:9" x14ac:dyDescent="0.3">
      <c r="B53" s="25" t="s">
        <v>18</v>
      </c>
      <c r="C53" s="18"/>
      <c r="D53" s="18"/>
      <c r="E53" s="18"/>
      <c r="F53" s="18"/>
      <c r="G53" s="18"/>
      <c r="H53" s="11"/>
      <c r="I53" s="11"/>
    </row>
    <row r="54" spans="2:9" x14ac:dyDescent="0.3">
      <c r="B54" s="25"/>
      <c r="C54" s="11"/>
      <c r="D54" s="11"/>
      <c r="E54" s="11" t="s">
        <v>15</v>
      </c>
      <c r="F54" s="11" t="s">
        <v>14</v>
      </c>
      <c r="G54" s="11" t="s">
        <v>16</v>
      </c>
      <c r="H54" s="11"/>
      <c r="I54" s="11"/>
    </row>
    <row r="55" spans="2:9" x14ac:dyDescent="0.3">
      <c r="B55" s="25" t="s">
        <v>10</v>
      </c>
      <c r="C55" s="11"/>
      <c r="D55" s="11" t="s">
        <v>13</v>
      </c>
      <c r="E55" s="23">
        <f>IF(WEEKDAY(C8-A8,2)&gt;5,C8-A8+(8-WEEKDAY(C8-A8,2)),C8-A8)</f>
        <v>42898</v>
      </c>
      <c r="F55" s="23"/>
      <c r="G55" s="17" t="str">
        <f>IF(F55="","-",E55-F55)</f>
        <v>-</v>
      </c>
      <c r="H55" s="11"/>
      <c r="I55" s="11"/>
    </row>
    <row r="56" spans="2:9" x14ac:dyDescent="0.3">
      <c r="B56" s="25" t="s">
        <v>11</v>
      </c>
      <c r="C56" s="11"/>
      <c r="D56" s="11" t="s">
        <v>13</v>
      </c>
      <c r="E56" s="23">
        <f>IF(WEEKDAY(E55+1,2)&gt;5,E55+1+(8-WEEKDAY(E55+1,2)),E55+1)</f>
        <v>42899</v>
      </c>
      <c r="F56" s="23"/>
      <c r="G56" s="17" t="str">
        <f t="shared" ref="G56:G58" si="0">IF(F56="","-",E56-F56)</f>
        <v>-</v>
      </c>
      <c r="H56" s="11"/>
      <c r="I56" s="11"/>
    </row>
    <row r="57" spans="2:9" x14ac:dyDescent="0.3">
      <c r="B57" s="25" t="s">
        <v>12</v>
      </c>
      <c r="C57" s="11"/>
      <c r="D57" s="11" t="s">
        <v>13</v>
      </c>
      <c r="E57" s="23">
        <f>IF(WEEKDAY(E56+1,2)&gt;5,E56+1+(8-WEEKDAY(E56+1,2)),E56+1)</f>
        <v>42900</v>
      </c>
      <c r="F57" s="23"/>
      <c r="G57" s="17" t="str">
        <f t="shared" si="0"/>
        <v>-</v>
      </c>
      <c r="H57" s="11"/>
      <c r="I57" s="11"/>
    </row>
    <row r="58" spans="2:9" x14ac:dyDescent="0.3">
      <c r="B58" s="25" t="s">
        <v>19</v>
      </c>
      <c r="C58" s="11"/>
      <c r="D58" s="11" t="s">
        <v>13</v>
      </c>
      <c r="E58" s="23">
        <f>IF(WEEKDAY(C8+7,2)&gt;5,C8+7+(8-WEEKDAY(C8+7,2)),C8+7)</f>
        <v>42913</v>
      </c>
      <c r="F58" s="11"/>
      <c r="G58" s="17" t="str">
        <f t="shared" si="0"/>
        <v>-</v>
      </c>
      <c r="H58" s="11"/>
      <c r="I58" s="11"/>
    </row>
    <row r="60" spans="2:9" x14ac:dyDescent="0.3">
      <c r="B60" s="18" t="s">
        <v>21</v>
      </c>
      <c r="C60" s="18"/>
      <c r="D60" s="18"/>
      <c r="E60" s="18"/>
      <c r="F60" s="18"/>
      <c r="G60" s="18"/>
      <c r="H60" s="11"/>
      <c r="I60" s="11"/>
    </row>
    <row r="61" spans="2:9" x14ac:dyDescent="0.3">
      <c r="B61" s="13"/>
      <c r="C61" s="13"/>
      <c r="D61" s="11" t="s">
        <v>66</v>
      </c>
      <c r="E61" s="11" t="s">
        <v>68</v>
      </c>
      <c r="F61" s="13" t="s">
        <v>69</v>
      </c>
      <c r="G61" s="13" t="s">
        <v>26</v>
      </c>
      <c r="H61" s="13" t="s">
        <v>28</v>
      </c>
      <c r="I61" s="13" t="s">
        <v>16</v>
      </c>
    </row>
    <row r="62" spans="2:9" x14ac:dyDescent="0.3">
      <c r="B62" s="14" t="s">
        <v>27</v>
      </c>
      <c r="C62" s="14"/>
      <c r="D62" s="19">
        <f>IF(WEEKDAY(ДоговорПодписан,2)&gt;5,ДоговорПодписан+(8-WEEKDAY(ДоговорПодписан,2)),ДоговорПодписан)</f>
        <v>42900</v>
      </c>
      <c r="E62" s="20">
        <f>IF(WEEKDAY(D62+1,2)&gt;5,D62+1+(8-WEEKDAY(D62+1,2)),D62+1)</f>
        <v>42901</v>
      </c>
      <c r="F62" s="21"/>
      <c r="G62" s="22"/>
      <c r="H62" s="11"/>
      <c r="I62" s="17" t="str">
        <f>IF(F62="","-",E62-F62)</f>
        <v>-</v>
      </c>
    </row>
    <row r="63" spans="2:9" x14ac:dyDescent="0.3">
      <c r="B63" s="14" t="s">
        <v>22</v>
      </c>
      <c r="C63" s="14"/>
      <c r="D63" s="23">
        <f t="shared" ref="D63:D67" si="1">$D$62</f>
        <v>42900</v>
      </c>
      <c r="E63" s="20">
        <f t="shared" ref="E63:E67" si="2">IF(WEEKDAY(D63+1,2)&gt;5,D63+1+(8-WEEKDAY(D63+1,2)),D63+1)</f>
        <v>42901</v>
      </c>
      <c r="F63" s="11"/>
      <c r="G63" s="11"/>
      <c r="H63" s="11"/>
      <c r="I63" s="17" t="str">
        <f t="shared" ref="I63:I67" si="3">IF(F63="","-",E63-F63)</f>
        <v>-</v>
      </c>
    </row>
    <row r="64" spans="2:9" x14ac:dyDescent="0.3">
      <c r="B64" s="14" t="s">
        <v>23</v>
      </c>
      <c r="C64" s="14"/>
      <c r="D64" s="23">
        <f t="shared" si="1"/>
        <v>42900</v>
      </c>
      <c r="E64" s="20">
        <f t="shared" si="2"/>
        <v>42901</v>
      </c>
      <c r="F64" s="11"/>
      <c r="G64" s="11"/>
      <c r="H64" s="11"/>
      <c r="I64" s="17" t="str">
        <f t="shared" si="3"/>
        <v>-</v>
      </c>
    </row>
    <row r="65" spans="2:9" x14ac:dyDescent="0.3">
      <c r="B65" s="14" t="s">
        <v>24</v>
      </c>
      <c r="C65" s="14"/>
      <c r="D65" s="23">
        <f t="shared" si="1"/>
        <v>42900</v>
      </c>
      <c r="E65" s="20">
        <f t="shared" si="2"/>
        <v>42901</v>
      </c>
      <c r="F65" s="11"/>
      <c r="G65" s="11"/>
      <c r="H65" s="11"/>
      <c r="I65" s="17" t="str">
        <f t="shared" si="3"/>
        <v>-</v>
      </c>
    </row>
    <row r="66" spans="2:9" x14ac:dyDescent="0.3">
      <c r="B66" s="14" t="s">
        <v>67</v>
      </c>
      <c r="C66" s="14"/>
      <c r="D66" s="23">
        <f t="shared" si="1"/>
        <v>42900</v>
      </c>
      <c r="E66" s="20">
        <f t="shared" si="2"/>
        <v>42901</v>
      </c>
      <c r="F66" s="11"/>
      <c r="G66" s="11"/>
      <c r="H66" s="11"/>
      <c r="I66" s="17" t="str">
        <f t="shared" si="3"/>
        <v>-</v>
      </c>
    </row>
    <row r="67" spans="2:9" x14ac:dyDescent="0.3">
      <c r="B67" s="24" t="s">
        <v>25</v>
      </c>
      <c r="C67" s="24"/>
      <c r="D67" s="23">
        <f t="shared" si="1"/>
        <v>42900</v>
      </c>
      <c r="E67" s="20">
        <f t="shared" si="2"/>
        <v>42901</v>
      </c>
      <c r="F67" s="11"/>
      <c r="G67" s="11"/>
      <c r="H67" s="11"/>
      <c r="I67" s="17" t="str">
        <f t="shared" si="3"/>
        <v>-</v>
      </c>
    </row>
    <row r="68" spans="2:9" x14ac:dyDescent="0.3">
      <c r="B68" s="9"/>
      <c r="C68" s="9"/>
      <c r="D68" s="4"/>
      <c r="E68" s="8"/>
      <c r="I68" s="5"/>
    </row>
    <row r="69" spans="2:9" x14ac:dyDescent="0.3">
      <c r="B69" s="10" t="s">
        <v>63</v>
      </c>
      <c r="C69" s="10"/>
      <c r="D69" s="10"/>
      <c r="E69" s="10"/>
      <c r="F69" s="10"/>
      <c r="G69" s="10"/>
      <c r="H69" s="10"/>
      <c r="I69" s="11"/>
    </row>
    <row r="70" spans="2:9" x14ac:dyDescent="0.3">
      <c r="B70" s="12"/>
      <c r="C70" s="12"/>
      <c r="D70" s="11" t="s">
        <v>71</v>
      </c>
      <c r="E70" s="11" t="s">
        <v>72</v>
      </c>
      <c r="F70" s="12" t="s">
        <v>65</v>
      </c>
      <c r="G70" s="12" t="s">
        <v>73</v>
      </c>
      <c r="H70" s="12" t="s">
        <v>80</v>
      </c>
      <c r="I70" s="13" t="s">
        <v>16</v>
      </c>
    </row>
    <row r="71" spans="2:9" x14ac:dyDescent="0.3">
      <c r="B71" s="14" t="s">
        <v>64</v>
      </c>
      <c r="C71" s="14"/>
      <c r="D71" s="15">
        <f>IF(WEEKDAY(ДоговорПодписан,2)&gt;5,ДоговорПодписан+(8-WEEKDAY(ДоговорПодписан,2)),ДоговорПодписан)+10/24</f>
        <v>42900.416666666664</v>
      </c>
      <c r="E71" s="11">
        <v>3</v>
      </c>
      <c r="F71" s="11"/>
      <c r="G71" s="15">
        <f>(INT(D71))+IF((10/24+E71/24)&gt;18/24,1,0)+(10/24+E71/24)</f>
        <v>42900.541666666664</v>
      </c>
      <c r="H71" s="16">
        <v>42900.520833333336</v>
      </c>
      <c r="I71" s="17">
        <f>IF(H71="","-",G71-H71)</f>
        <v>2.0833333328482695E-2</v>
      </c>
    </row>
    <row r="72" spans="2:9" x14ac:dyDescent="0.3">
      <c r="B72" s="14" t="s">
        <v>74</v>
      </c>
      <c r="C72" s="14"/>
      <c r="D72" s="15">
        <f>G71</f>
        <v>42900.541666666664</v>
      </c>
      <c r="E72" s="11">
        <v>3</v>
      </c>
      <c r="F72" s="11"/>
      <c r="G72" s="15">
        <f>IF((D72+E72/24)-INT(D72)&gt;18/24,INT(D72)+1+10/24,D72)+E72/24</f>
        <v>42900.666666666664</v>
      </c>
      <c r="H72" s="11"/>
      <c r="I72" s="17" t="str">
        <f t="shared" ref="I72:I77" si="4">IF(H72="","-",G72-H72)</f>
        <v>-</v>
      </c>
    </row>
    <row r="73" spans="2:9" x14ac:dyDescent="0.3">
      <c r="B73" s="14" t="s">
        <v>75</v>
      </c>
      <c r="C73" s="14"/>
      <c r="D73" s="15">
        <f>G72</f>
        <v>42900.666666666664</v>
      </c>
      <c r="E73" s="11">
        <v>2</v>
      </c>
      <c r="F73" s="11"/>
      <c r="G73" s="15">
        <f>IF((D73+E73/24)-INT(D73)&gt;18/24,INT(D73)+1+10/24,D73)+E73/24</f>
        <v>42900.75</v>
      </c>
      <c r="H73" s="11"/>
      <c r="I73" s="17" t="str">
        <f t="shared" si="4"/>
        <v>-</v>
      </c>
    </row>
    <row r="74" spans="2:9" x14ac:dyDescent="0.3">
      <c r="B74" s="14" t="s">
        <v>76</v>
      </c>
      <c r="C74" s="14"/>
      <c r="D74" s="15">
        <f t="shared" ref="D74:D75" si="5">G73</f>
        <v>42900.75</v>
      </c>
      <c r="E74" s="11">
        <v>1.5</v>
      </c>
      <c r="F74" s="11"/>
      <c r="G74" s="15">
        <f t="shared" ref="G74:G77" si="6">IF((D74+E74/24)-INT(D74)&gt;18/24,INT(D74)+1+10/24,D74)+E74/24</f>
        <v>42901.479166666664</v>
      </c>
      <c r="H74" s="11"/>
      <c r="I74" s="17" t="str">
        <f t="shared" si="4"/>
        <v>-</v>
      </c>
    </row>
    <row r="75" spans="2:9" x14ac:dyDescent="0.3">
      <c r="B75" s="14" t="s">
        <v>77</v>
      </c>
      <c r="C75" s="14"/>
      <c r="D75" s="15">
        <f t="shared" si="5"/>
        <v>42901.479166666664</v>
      </c>
      <c r="E75" s="11">
        <v>0.5</v>
      </c>
      <c r="F75" s="11"/>
      <c r="G75" s="15">
        <f t="shared" si="6"/>
        <v>42901.5</v>
      </c>
      <c r="H75" s="11"/>
      <c r="I75" s="17" t="str">
        <f t="shared" si="4"/>
        <v>-</v>
      </c>
    </row>
    <row r="76" spans="2:9" x14ac:dyDescent="0.3">
      <c r="B76" s="14" t="s">
        <v>78</v>
      </c>
      <c r="C76" s="14"/>
      <c r="D76" s="15">
        <f>G75</f>
        <v>42901.5</v>
      </c>
      <c r="E76" s="11">
        <v>2</v>
      </c>
      <c r="F76" s="11"/>
      <c r="G76" s="15">
        <f t="shared" si="6"/>
        <v>42901.583333333336</v>
      </c>
      <c r="H76" s="11"/>
      <c r="I76" s="17" t="str">
        <f t="shared" si="4"/>
        <v>-</v>
      </c>
    </row>
    <row r="77" spans="2:9" x14ac:dyDescent="0.3">
      <c r="B77" s="14" t="s">
        <v>79</v>
      </c>
      <c r="C77" s="14"/>
      <c r="D77" s="15">
        <f>G76</f>
        <v>42901.583333333336</v>
      </c>
      <c r="E77" s="11">
        <v>0.5</v>
      </c>
      <c r="F77" s="11"/>
      <c r="G77" s="15">
        <f t="shared" si="6"/>
        <v>42901.604166666672</v>
      </c>
      <c r="H77" s="11"/>
      <c r="I77" s="17" t="str">
        <f t="shared" si="4"/>
        <v>-</v>
      </c>
    </row>
    <row r="78" spans="2:9" x14ac:dyDescent="0.3">
      <c r="B78" s="6"/>
      <c r="C78" s="6"/>
    </row>
    <row r="79" spans="2:9" x14ac:dyDescent="0.3">
      <c r="B79" s="2" t="s">
        <v>81</v>
      </c>
      <c r="C79" s="2"/>
      <c r="D79" s="2"/>
      <c r="E79" s="2"/>
      <c r="F79" s="2"/>
      <c r="G79" s="2"/>
      <c r="H79" s="2"/>
      <c r="I79" s="2"/>
    </row>
  </sheetData>
  <mergeCells count="55">
    <mergeCell ref="B2:H2"/>
    <mergeCell ref="B79:I79"/>
    <mergeCell ref="H36:I36"/>
    <mergeCell ref="H37:I37"/>
    <mergeCell ref="C16:H17"/>
    <mergeCell ref="C18:H19"/>
    <mergeCell ref="C4:H4"/>
    <mergeCell ref="C6:H6"/>
    <mergeCell ref="H44:I44"/>
    <mergeCell ref="H45:I45"/>
    <mergeCell ref="H46:I46"/>
    <mergeCell ref="H47:I47"/>
    <mergeCell ref="H48:I48"/>
    <mergeCell ref="H49:I49"/>
    <mergeCell ref="C25:H25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B73:C73"/>
    <mergeCell ref="B74:C74"/>
    <mergeCell ref="B75:C75"/>
    <mergeCell ref="B76:C76"/>
    <mergeCell ref="B77:C77"/>
    <mergeCell ref="B78:C78"/>
    <mergeCell ref="C9:F9"/>
    <mergeCell ref="C10:F10"/>
    <mergeCell ref="C11:F11"/>
    <mergeCell ref="C23:H23"/>
    <mergeCell ref="B71:C71"/>
    <mergeCell ref="B72:C72"/>
    <mergeCell ref="B62:C62"/>
    <mergeCell ref="B31:G31"/>
    <mergeCell ref="B21:H21"/>
    <mergeCell ref="C22:H22"/>
    <mergeCell ref="C24:H24"/>
    <mergeCell ref="C26:H29"/>
    <mergeCell ref="B69:H69"/>
    <mergeCell ref="B60:G60"/>
    <mergeCell ref="B63:C63"/>
    <mergeCell ref="B64:C64"/>
    <mergeCell ref="B65:C65"/>
    <mergeCell ref="B67:C67"/>
    <mergeCell ref="B66:C66"/>
    <mergeCell ref="C12:F12"/>
    <mergeCell ref="B51:G51"/>
    <mergeCell ref="C52:G52"/>
    <mergeCell ref="C53:G53"/>
    <mergeCell ref="C15:F15"/>
    <mergeCell ref="C14:F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2017-06-07T20:20:06Z</dcterms:modified>
</cp:coreProperties>
</file>