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/>
  <xr:revisionPtr revIDLastSave="0" documentId="13_ncr:1_{F7C59291-7A28-46BF-A076-6C137532805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9" i="1" l="1"/>
  <c r="AA8" i="1"/>
  <c r="F32" i="1" l="1"/>
  <c r="E28" i="1"/>
  <c r="E29" i="1"/>
  <c r="F29" i="1" s="1"/>
  <c r="E30" i="1"/>
  <c r="F30" i="1" s="1"/>
  <c r="L27" i="1" s="1"/>
  <c r="E31" i="1"/>
  <c r="F31" i="1" s="1"/>
  <c r="E32" i="1"/>
  <c r="E33" i="1"/>
  <c r="F33" i="1" s="1"/>
  <c r="E34" i="1"/>
  <c r="F34" i="1" s="1"/>
  <c r="E35" i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E44" i="1"/>
  <c r="F44" i="1" s="1"/>
  <c r="E27" i="1"/>
  <c r="F27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4" i="1"/>
  <c r="L35" i="1" l="1"/>
  <c r="K42" i="1"/>
  <c r="K43" i="1"/>
  <c r="K31" i="1"/>
  <c r="K27" i="1"/>
  <c r="K35" i="1"/>
  <c r="L29" i="1"/>
  <c r="F43" i="1"/>
  <c r="L43" i="1" s="1"/>
  <c r="K29" i="1"/>
  <c r="K37" i="1"/>
  <c r="L34" i="1"/>
  <c r="K30" i="1"/>
  <c r="K38" i="1"/>
  <c r="L41" i="1"/>
  <c r="K28" i="1"/>
  <c r="F35" i="1"/>
  <c r="L32" i="1" s="1"/>
  <c r="K39" i="1"/>
  <c r="K13" i="1"/>
  <c r="K32" i="1"/>
  <c r="K40" i="1"/>
  <c r="K36" i="1"/>
  <c r="L40" i="1"/>
  <c r="F28" i="1"/>
  <c r="K33" i="1"/>
  <c r="K41" i="1"/>
  <c r="K26" i="1"/>
  <c r="K34" i="1"/>
  <c r="K4" i="1"/>
  <c r="K3" i="1"/>
  <c r="K14" i="1"/>
  <c r="K15" i="1"/>
  <c r="K16" i="1"/>
  <c r="K7" i="1"/>
  <c r="K8" i="1"/>
  <c r="K5" i="1"/>
  <c r="K9" i="1"/>
  <c r="K17" i="1"/>
  <c r="K11" i="1"/>
  <c r="K18" i="1"/>
  <c r="K10" i="1"/>
  <c r="K19" i="1"/>
  <c r="K12" i="1"/>
  <c r="K20" i="1"/>
  <c r="K6" i="1"/>
  <c r="L38" i="1" l="1"/>
  <c r="K44" i="1"/>
  <c r="M26" i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L36" i="1"/>
  <c r="L30" i="1"/>
  <c r="L39" i="1"/>
  <c r="L33" i="1"/>
  <c r="L42" i="1"/>
  <c r="L26" i="1"/>
  <c r="L37" i="1"/>
  <c r="L28" i="1"/>
  <c r="K21" i="1"/>
  <c r="AA10" i="1" s="1"/>
  <c r="AA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31" i="1"/>
  <c r="AA4" i="1" l="1"/>
  <c r="AA9" i="1"/>
  <c r="AA5" i="1"/>
  <c r="AA7" i="1"/>
  <c r="N26" i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L44" i="1"/>
  <c r="AB10" i="1" s="1"/>
  <c r="AB6" i="1" l="1"/>
  <c r="AB7" i="1"/>
  <c r="AB8" i="1"/>
  <c r="AB5" i="1"/>
  <c r="AB4" i="1"/>
  <c r="AA11" i="1"/>
  <c r="AB11" i="1" l="1"/>
</calcChain>
</file>

<file path=xl/sharedStrings.xml><?xml version="1.0" encoding="utf-8"?>
<sst xmlns="http://schemas.openxmlformats.org/spreadsheetml/2006/main" count="121" uniqueCount="62">
  <si>
    <t>Top</t>
    <phoneticPr fontId="1" type="noConversion"/>
  </si>
  <si>
    <t>Center</t>
    <phoneticPr fontId="1" type="noConversion"/>
  </si>
  <si>
    <t>Bottom</t>
    <phoneticPr fontId="1" type="noConversion"/>
  </si>
  <si>
    <t xml:space="preserve">Expt. </t>
    <phoneticPr fontId="1" type="noConversion"/>
  </si>
  <si>
    <t>No.</t>
    <phoneticPr fontId="1" type="noConversion"/>
  </si>
  <si>
    <t>Test Wafer 3</t>
    <phoneticPr fontId="1" type="noConversion"/>
  </si>
  <si>
    <t>Test Wafer 1</t>
    <phoneticPr fontId="1" type="noConversion"/>
  </si>
  <si>
    <t>Surface Defect</t>
    <phoneticPr fontId="1" type="noConversion"/>
  </si>
  <si>
    <t>Thickness</t>
    <phoneticPr fontId="1" type="noConversion"/>
  </si>
  <si>
    <t>Eta</t>
    <phoneticPr fontId="1" type="noConversion"/>
  </si>
  <si>
    <t>MU</t>
    <phoneticPr fontId="1" type="noConversion"/>
  </si>
  <si>
    <t xml:space="preserve">Factor </t>
    <phoneticPr fontId="1" type="noConversion"/>
  </si>
  <si>
    <t>Level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</si>
  <si>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</si>
  <si>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</si>
  <si>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</si>
  <si>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</si>
  <si>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</si>
  <si>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</si>
  <si>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</si>
  <si>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</si>
  <si>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</si>
  <si>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</si>
  <si>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</si>
  <si>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</si>
  <si>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</si>
  <si>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</si>
  <si>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</si>
  <si>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</si>
  <si>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</si>
  <si>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</si>
  <si>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</si>
  <si>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</si>
  <si>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</si>
  <si>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</si>
  <si>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</si>
  <si>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</si>
  <si>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Surface Defects</t>
    <phoneticPr fontId="1" type="noConversion"/>
  </si>
  <si>
    <t>Mu</t>
    <phoneticPr fontId="1" type="noConversion"/>
  </si>
  <si>
    <t>Mu-bar</t>
    <phoneticPr fontId="1" type="noConversion"/>
  </si>
  <si>
    <t>Eta-bar</t>
    <phoneticPr fontId="1" type="noConversion"/>
  </si>
  <si>
    <t>Overall mean</t>
    <phoneticPr fontId="1" type="noConversion"/>
  </si>
  <si>
    <t>Factor</t>
    <phoneticPr fontId="1" type="noConversion"/>
  </si>
  <si>
    <t>Setting</t>
    <phoneticPr fontId="1" type="noConversion"/>
  </si>
  <si>
    <t>Surface Defects</t>
    <phoneticPr fontId="1" type="noConversion"/>
  </si>
  <si>
    <t>Thickness</t>
    <phoneticPr fontId="1" type="noConversion"/>
  </si>
  <si>
    <t>Contribution(dB)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</si>
  <si>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</si>
  <si>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</si>
  <si>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</si>
  <si>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</si>
  <si>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</si>
  <si>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</si>
  <si>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</si>
  <si>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</si>
  <si>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</si>
  <si>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</si>
  <si>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F2</t>
    <phoneticPr fontId="1" type="noConversion"/>
  </si>
  <si>
    <t>Optimum Condition</t>
    <phoneticPr fontId="1" type="noConversion"/>
  </si>
  <si>
    <t>Overall mean</t>
    <phoneticPr fontId="1" type="noConversion"/>
  </si>
  <si>
    <t>Total</t>
    <phoneticPr fontId="1" type="noConversion"/>
  </si>
  <si>
    <t>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</si>
</sst>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180" fontId="3" fillId="0" borderId="5" xfId="0" applyNumberFormat="1" applyFont="1" applyBorder="1" applyAlignment="1">
      <alignment horizontal="center"/>
    </xf>
    <xf numFmtId="180" fontId="3" fillId="0" borderId="7" xfId="0" applyNumberFormat="1" applyFont="1" applyBorder="1" applyAlignment="1">
      <alignment horizontal="center"/>
    </xf>
    <xf numFmtId="180" fontId="3" fillId="0" borderId="8" xfId="0" applyNumberFormat="1" applyFont="1" applyBorder="1" applyAlignment="1">
      <alignment horizontal="center"/>
    </xf>
    <xf numFmtId="180" fontId="3" fillId="0" borderId="9" xfId="0" applyNumberFormat="1" applyFont="1" applyBorder="1" applyAlignment="1">
      <alignment horizontal="center"/>
    </xf>
    <xf numFmtId="180" fontId="3" fillId="0" borderId="10" xfId="0" applyNumberFormat="1" applyFont="1" applyBorder="1" applyAlignment="1">
      <alignment horizontal="center"/>
    </xf>
    <xf numFmtId="180" fontId="3" fillId="0" borderId="12" xfId="0" applyNumberFormat="1" applyFont="1" applyBorder="1" applyAlignment="1">
      <alignment horizontal="center"/>
    </xf>
    <xf numFmtId="180" fontId="3" fillId="0" borderId="14" xfId="0" applyNumberFormat="1" applyFont="1" applyBorder="1" applyAlignment="1">
      <alignment horizontal="center"/>
    </xf>
    <xf numFmtId="180" fontId="3" fillId="0" borderId="15" xfId="0" applyNumberFormat="1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Factor Effects (Surface</a:t>
            </a:r>
            <a:r>
              <a:rPr lang="en-US" altLang="zh-TW" baseline="0"/>
              <a:t> Defect)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CB4-4595-A6A4-318F7C0563F8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CB4-4595-A6A4-318F7C0563F8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CB4-4595-A6A4-318F7C0563F8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B4-4595-A6A4-318F7C0563F8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CB4-4595-A6A4-318F7C0563F8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BCB4-4595-A6A4-318F7C0563F8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B4-4595-A6A4-318F7C0563F8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CB4-4595-A6A4-318F7C0563F8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CB4-4595-A6A4-318F7C0563F8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B4-4595-A6A4-318F7C0563F8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CB4-4595-A6A4-318F7C0563F8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CB4-4595-A6A4-318F7C0563F8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B4-4595-A6A4-318F7C0563F8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CB4-4595-A6A4-318F7C0563F8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BCB4-4595-A6A4-318F7C0563F8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BCB4-4595-A6A4-318F7C0563F8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B4-4595-A6A4-318F7C0563F8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BCB4-4595-A6A4-318F7C0563F8}"/>
              </c:ext>
            </c:extLst>
          </c:dPt>
          <c:cat>
            <c:strRef>
              <c:f>工作表1!$J$3:$J$20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工作表1!$K$3:$K$20</c:f>
              <c:numCache>
                <c:formatCode>General</c:formatCode>
                <c:ptCount val="18"/>
                <c:pt idx="0">
                  <c:v>-18.414433968812592</c:v>
                </c:pt>
                <c:pt idx="1">
                  <c:v>-48.451558728779212</c:v>
                </c:pt>
                <c:pt idx="2">
                  <c:v>-61.643559960779406</c:v>
                </c:pt>
                <c:pt idx="3">
                  <c:v>-25.510983665197557</c:v>
                </c:pt>
                <c:pt idx="4">
                  <c:v>-42.777240276279507</c:v>
                </c:pt>
                <c:pt idx="5">
                  <c:v>-60.221328716894163</c:v>
                </c:pt>
                <c:pt idx="6">
                  <c:v>-36.24344150032357</c:v>
                </c:pt>
                <c:pt idx="7">
                  <c:v>-52.617409181249968</c:v>
                </c:pt>
                <c:pt idx="8">
                  <c:v>-39.648701976797689</c:v>
                </c:pt>
                <c:pt idx="9">
                  <c:v>-38.132511240070961</c:v>
                </c:pt>
                <c:pt idx="10">
                  <c:v>-42.150812913301969</c:v>
                </c:pt>
                <c:pt idx="11">
                  <c:v>-48.226228504998289</c:v>
                </c:pt>
                <c:pt idx="12">
                  <c:v>-50.156899510850735</c:v>
                </c:pt>
                <c:pt idx="13">
                  <c:v>-36.962253150027365</c:v>
                </c:pt>
                <c:pt idx="14">
                  <c:v>-41.390399997493112</c:v>
                </c:pt>
                <c:pt idx="15">
                  <c:v>-45.910750261833073</c:v>
                </c:pt>
                <c:pt idx="16">
                  <c:v>-35.39692395046103</c:v>
                </c:pt>
                <c:pt idx="17">
                  <c:v>-47.20187844607711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4-4595-A6A4-318F7C0563F8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工作表1!$L$3:$L$20</c:f>
              <c:numCache>
                <c:formatCode>General</c:formatCode>
                <c:ptCount val="18"/>
                <c:pt idx="0">
                  <c:v>-42.836517552790404</c:v>
                </c:pt>
                <c:pt idx="1">
                  <c:v>-42.836517552790404</c:v>
                </c:pt>
                <c:pt idx="2">
                  <c:v>-42.836517552790404</c:v>
                </c:pt>
                <c:pt idx="3">
                  <c:v>-42.836517552790404</c:v>
                </c:pt>
                <c:pt idx="4">
                  <c:v>-42.836517552790404</c:v>
                </c:pt>
                <c:pt idx="5">
                  <c:v>-42.836517552790404</c:v>
                </c:pt>
                <c:pt idx="6">
                  <c:v>-42.836517552790404</c:v>
                </c:pt>
                <c:pt idx="7">
                  <c:v>-42.836517552790404</c:v>
                </c:pt>
                <c:pt idx="8">
                  <c:v>-42.836517552790404</c:v>
                </c:pt>
                <c:pt idx="9">
                  <c:v>-42.836517552790404</c:v>
                </c:pt>
                <c:pt idx="10">
                  <c:v>-42.836517552790404</c:v>
                </c:pt>
                <c:pt idx="11">
                  <c:v>-42.836517552790404</c:v>
                </c:pt>
                <c:pt idx="12">
                  <c:v>-42.836517552790404</c:v>
                </c:pt>
                <c:pt idx="13">
                  <c:v>-42.836517552790404</c:v>
                </c:pt>
                <c:pt idx="14">
                  <c:v>-42.836517552790404</c:v>
                </c:pt>
                <c:pt idx="15">
                  <c:v>-42.836517552790404</c:v>
                </c:pt>
                <c:pt idx="16">
                  <c:v>-42.836517552790404</c:v>
                </c:pt>
                <c:pt idx="17">
                  <c:v>-42.836517552790404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CB4-4595-A6A4-318F7C056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446640"/>
        <c:axId val="554304256"/>
      </c:lineChart>
      <c:catAx>
        <c:axId val="5534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4304256"/>
        <c:crosses val="autoZero"/>
        <c:auto val="1"/>
        <c:lblAlgn val="ctr"/>
        <c:lblOffset val="100"/>
        <c:noMultiLvlLbl val="0"/>
      </c:catAx>
      <c:valAx>
        <c:axId val="5543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344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Thickness (Mu)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36-49FE-8C59-F8253DCF2F63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A36-49FE-8C59-F8253DCF2F63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36-49FE-8C59-F8253DCF2F63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A36-49FE-8C59-F8253DCF2F6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A36-49FE-8C59-F8253DCF2F6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DA36-49FE-8C59-F8253DCF2F63}"/>
              </c:ext>
            </c:extLst>
          </c:dPt>
          <c:cat>
            <c:strRef>
              <c:f>工作表1!$J$26:$J$43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工作表1!$K$26:$K$43</c:f>
              <c:numCache>
                <c:formatCode>General</c:formatCode>
                <c:ptCount val="18"/>
                <c:pt idx="0">
                  <c:v>4125.2222222222217</c:v>
                </c:pt>
                <c:pt idx="1">
                  <c:v>2996.0555555555561</c:v>
                </c:pt>
                <c:pt idx="2">
                  <c:v>3610</c:v>
                </c:pt>
                <c:pt idx="3">
                  <c:v>2687.1666666666665</c:v>
                </c:pt>
                <c:pt idx="4">
                  <c:v>3902.5555555555552</c:v>
                </c:pt>
                <c:pt idx="5">
                  <c:v>4141.5555555555557</c:v>
                </c:pt>
                <c:pt idx="6">
                  <c:v>2958.3888888888887</c:v>
                </c:pt>
                <c:pt idx="7">
                  <c:v>4027.6666666666665</c:v>
                </c:pt>
                <c:pt idx="8">
                  <c:v>3745.2222222222222</c:v>
                </c:pt>
                <c:pt idx="9">
                  <c:v>2743.2777777777778</c:v>
                </c:pt>
                <c:pt idx="10">
                  <c:v>3984.1666666666674</c:v>
                </c:pt>
                <c:pt idx="11">
                  <c:v>4003.8333333333335</c:v>
                </c:pt>
                <c:pt idx="12">
                  <c:v>3697.6111111111113</c:v>
                </c:pt>
                <c:pt idx="13">
                  <c:v>3403.7222222222222</c:v>
                </c:pt>
                <c:pt idx="14">
                  <c:v>3629.9444444444453</c:v>
                </c:pt>
                <c:pt idx="15">
                  <c:v>3358</c:v>
                </c:pt>
                <c:pt idx="16">
                  <c:v>3390.5</c:v>
                </c:pt>
                <c:pt idx="17">
                  <c:v>3982.7777777777778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6-49FE-8C59-F8253DCF2F63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工作表1!$M$26:$M$43</c:f>
              <c:numCache>
                <c:formatCode>General</c:formatCode>
                <c:ptCount val="18"/>
                <c:pt idx="0">
                  <c:v>3577.0925925925931</c:v>
                </c:pt>
                <c:pt idx="1">
                  <c:v>3577.0925925925931</c:v>
                </c:pt>
                <c:pt idx="2">
                  <c:v>3577.0925925925931</c:v>
                </c:pt>
                <c:pt idx="3">
                  <c:v>3577.0925925925931</c:v>
                </c:pt>
                <c:pt idx="4">
                  <c:v>3577.0925925925931</c:v>
                </c:pt>
                <c:pt idx="5">
                  <c:v>3577.0925925925931</c:v>
                </c:pt>
                <c:pt idx="6">
                  <c:v>3577.0925925925931</c:v>
                </c:pt>
                <c:pt idx="7">
                  <c:v>3577.0925925925931</c:v>
                </c:pt>
                <c:pt idx="8">
                  <c:v>3577.0925925925931</c:v>
                </c:pt>
                <c:pt idx="9">
                  <c:v>3577.0925925925931</c:v>
                </c:pt>
                <c:pt idx="10">
                  <c:v>3577.0925925925931</c:v>
                </c:pt>
                <c:pt idx="11">
                  <c:v>3577.0925925925931</c:v>
                </c:pt>
                <c:pt idx="12">
                  <c:v>3577.0925925925931</c:v>
                </c:pt>
                <c:pt idx="13">
                  <c:v>3577.0925925925931</c:v>
                </c:pt>
                <c:pt idx="14">
                  <c:v>3577.0925925925931</c:v>
                </c:pt>
                <c:pt idx="15">
                  <c:v>3577.0925925925931</c:v>
                </c:pt>
                <c:pt idx="16">
                  <c:v>3577.0925925925931</c:v>
                </c:pt>
                <c:pt idx="17">
                  <c:v>3577.0925925925931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36-49FE-8C59-F8253DCF2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0930560"/>
        <c:axId val="554309664"/>
      </c:lineChart>
      <c:catAx>
        <c:axId val="47093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54309664"/>
        <c:crosses val="autoZero"/>
        <c:auto val="1"/>
        <c:lblAlgn val="ctr"/>
        <c:lblOffset val="100"/>
        <c:noMultiLvlLbl val="0"/>
      </c:catAx>
      <c:valAx>
        <c:axId val="554309664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093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Factor</a:t>
            </a:r>
            <a:r>
              <a:rPr lang="en-US" altLang="zh-TW" baseline="0"/>
              <a:t> Effects (Thickness)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8B-4F94-A125-012457CB99AE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15-4961-A5F2-2A6D9C8EE783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715-4961-A5F2-2A6D9C8EE783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15-4961-A5F2-2A6D9C8EE783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715-4961-A5F2-2A6D9C8EE78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1"/>
                </a:solidFill>
                <a:ln w="1587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222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15-4961-A5F2-2A6D9C8EE783}"/>
              </c:ext>
            </c:extLst>
          </c:dPt>
          <c:cat>
            <c:strRef>
              <c:f>工作表1!$J$26:$J$43</c:f>
              <c:strCache>
                <c:ptCount val="18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B1</c:v>
                </c:pt>
                <c:pt idx="4">
                  <c:v>B2</c:v>
                </c:pt>
                <c:pt idx="5">
                  <c:v>B3</c:v>
                </c:pt>
                <c:pt idx="6">
                  <c:v>C1</c:v>
                </c:pt>
                <c:pt idx="7">
                  <c:v>C2</c:v>
                </c:pt>
                <c:pt idx="8">
                  <c:v>C3</c:v>
                </c:pt>
                <c:pt idx="9">
                  <c:v>D1</c:v>
                </c:pt>
                <c:pt idx="10">
                  <c:v>D2</c:v>
                </c:pt>
                <c:pt idx="11">
                  <c:v>D3</c:v>
                </c:pt>
                <c:pt idx="12">
                  <c:v>E1</c:v>
                </c:pt>
                <c:pt idx="13">
                  <c:v>E2</c:v>
                </c:pt>
                <c:pt idx="14">
                  <c:v>E3</c:v>
                </c:pt>
                <c:pt idx="15">
                  <c:v>F1</c:v>
                </c:pt>
                <c:pt idx="16">
                  <c:v>F2</c:v>
                </c:pt>
                <c:pt idx="17">
                  <c:v>F3</c:v>
                </c:pt>
              </c:strCache>
            </c:strRef>
          </c:cat>
          <c:val>
            <c:numRef>
              <c:f>工作表1!$L$26:$L$43</c:f>
              <c:numCache>
                <c:formatCode>General</c:formatCode>
                <c:ptCount val="18"/>
                <c:pt idx="0">
                  <c:v>39.60813245494419</c:v>
                </c:pt>
                <c:pt idx="1">
                  <c:v>40.165144648903869</c:v>
                </c:pt>
                <c:pt idx="2">
                  <c:v>44.376545436295061</c:v>
                </c:pt>
                <c:pt idx="3">
                  <c:v>44.946368081063355</c:v>
                </c:pt>
                <c:pt idx="4">
                  <c:v>37.356806994674599</c:v>
                </c:pt>
                <c:pt idx="5">
                  <c:v>41.846647464405159</c:v>
                </c:pt>
                <c:pt idx="6">
                  <c:v>39.863096187218495</c:v>
                </c:pt>
                <c:pt idx="7">
                  <c:v>43.365138473052589</c:v>
                </c:pt>
                <c:pt idx="8">
                  <c:v>40.921587879872028</c:v>
                </c:pt>
                <c:pt idx="9">
                  <c:v>44.989748280848268</c:v>
                </c:pt>
                <c:pt idx="10">
                  <c:v>39.512488766976169</c:v>
                </c:pt>
                <c:pt idx="11">
                  <c:v>39.647585492318676</c:v>
                </c:pt>
                <c:pt idx="12">
                  <c:v>33.428830407695934</c:v>
                </c:pt>
                <c:pt idx="13">
                  <c:v>45.927799291275988</c:v>
                </c:pt>
                <c:pt idx="14">
                  <c:v>44.793192841171191</c:v>
                </c:pt>
                <c:pt idx="15">
                  <c:v>40.33536210469682</c:v>
                </c:pt>
                <c:pt idx="16">
                  <c:v>41.990348650795553</c:v>
                </c:pt>
                <c:pt idx="17">
                  <c:v>41.824111784650746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15-4961-A5F2-2A6D9C8EE783}"/>
            </c:ext>
          </c:extLst>
        </c:ser>
        <c:ser>
          <c:idx val="1"/>
          <c:order val="1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工作表1!$N$26:$N$43</c:f>
              <c:numCache>
                <c:formatCode>General</c:formatCode>
                <c:ptCount val="18"/>
                <c:pt idx="0">
                  <c:v>41.383274180047707</c:v>
                </c:pt>
                <c:pt idx="1">
                  <c:v>41.383274180047707</c:v>
                </c:pt>
                <c:pt idx="2">
                  <c:v>41.383274180047707</c:v>
                </c:pt>
                <c:pt idx="3">
                  <c:v>41.383274180047707</c:v>
                </c:pt>
                <c:pt idx="4">
                  <c:v>41.383274180047707</c:v>
                </c:pt>
                <c:pt idx="5">
                  <c:v>41.383274180047707</c:v>
                </c:pt>
                <c:pt idx="6">
                  <c:v>41.383274180047707</c:v>
                </c:pt>
                <c:pt idx="7">
                  <c:v>41.383274180047707</c:v>
                </c:pt>
                <c:pt idx="8">
                  <c:v>41.383274180047707</c:v>
                </c:pt>
                <c:pt idx="9">
                  <c:v>41.383274180047707</c:v>
                </c:pt>
                <c:pt idx="10">
                  <c:v>41.383274180047707</c:v>
                </c:pt>
                <c:pt idx="11">
                  <c:v>41.383274180047707</c:v>
                </c:pt>
                <c:pt idx="12">
                  <c:v>41.383274180047707</c:v>
                </c:pt>
                <c:pt idx="13">
                  <c:v>41.383274180047707</c:v>
                </c:pt>
                <c:pt idx="14">
                  <c:v>41.383274180047707</c:v>
                </c:pt>
                <c:pt idx="15">
                  <c:v>41.383274180047707</c:v>
                </c:pt>
                <c:pt idx="16">
                  <c:v>41.383274180047707</c:v>
                </c:pt>
                <c:pt idx="17">
                  <c:v>41.383274180047707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15-4961-A5F2-2A6D9C8EE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771600"/>
        <c:axId val="678425552"/>
      </c:lineChart>
      <c:catAx>
        <c:axId val="70977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8425552"/>
        <c:crosses val="autoZero"/>
        <c:auto val="1"/>
        <c:lblAlgn val="ctr"/>
        <c:lblOffset val="100"/>
        <c:noMultiLvlLbl val="0"/>
      </c:catAx>
      <c:valAx>
        <c:axId val="67842555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0977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2</xdr:row>
      <xdr:rowOff>144780</xdr:rowOff>
    </xdr:from>
    <xdr:to>
      <xdr:col>19</xdr:col>
      <xdr:colOff>430530</xdr:colOff>
      <xdr:row>17</xdr:row>
      <xdr:rowOff>30480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E416E3D3-F556-4242-9FAC-92006FEA7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140970</xdr:colOff>
      <xdr:row>23</xdr:row>
      <xdr:rowOff>11430</xdr:rowOff>
    </xdr:from>
    <xdr:to>
      <xdr:col>21</xdr:col>
      <xdr:colOff>438150</xdr:colOff>
      <xdr:row>37</xdr:row>
      <xdr:rowOff>87630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CCAE4A8-54C1-4AC4-98BD-C851C5D05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95250</xdr:colOff>
      <xdr:row>38</xdr:row>
      <xdr:rowOff>118110</xdr:rowOff>
    </xdr:from>
    <xdr:to>
      <xdr:col>21</xdr:col>
      <xdr:colOff>392430</xdr:colOff>
      <xdr:row>53</xdr:row>
      <xdr:rowOff>3810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BC5662D-58C3-4150-9D26-EFC36FF8A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"/>
  <sheetViews>
    <sheetView tabSelected="1" topLeftCell="G1" zoomScale="90" zoomScaleNormal="90" workbookViewId="0">
      <selection activeCell="Y1" sqref="Y1:AB11"/>
    </sheetView>
  </sheetViews>
  <sheetFormatPr defaultRowHeight="15" x14ac:dyDescent="0.3"/>
  <cols>
    <col min="1" max="1" width="9.5" bestFit="1" customWidth="1"/>
    <col min="2" max="4" width="9.5" customWidth="1"/>
    <col min="5" max="5" width="9.625" bestFit="1" customWidth="1"/>
    <col min="11" max="11" width="16.125" bestFit="1" customWidth="1"/>
    <col min="15" max="15" width="16.125" bestFit="1" customWidth="1"/>
    <col min="25" max="25" width="8.75" bestFit="1" customWidth="1"/>
    <col min="26" max="26" width="9.5" bestFit="1" customWidth="1"/>
    <col min="27" max="27" width="20.25" bestFit="1" customWidth="1"/>
    <col min="28" max="28" width="18.625" bestFit="1" customWidth="1"/>
  </cols>
  <sheetData>
    <row r="1" spans="1:28" ht="19.8" x14ac:dyDescent="0.4">
      <c r="A1" s="2"/>
      <c r="B1" s="37" t="s">
        <v>7</v>
      </c>
      <c r="C1" s="38"/>
      <c r="D1" s="39"/>
      <c r="E1" s="33" t="s">
        <v>9</v>
      </c>
      <c r="F1" s="23"/>
      <c r="G1" s="23"/>
      <c r="I1" s="36" t="s">
        <v>11</v>
      </c>
      <c r="J1" s="36" t="s">
        <v>12</v>
      </c>
      <c r="K1" s="25" t="s">
        <v>37</v>
      </c>
      <c r="Y1" s="42" t="s">
        <v>42</v>
      </c>
      <c r="Z1" s="42" t="s">
        <v>58</v>
      </c>
      <c r="AA1" s="42"/>
      <c r="AB1" s="42"/>
    </row>
    <row r="2" spans="1:28" ht="19.8" x14ac:dyDescent="0.4">
      <c r="A2" s="3" t="s">
        <v>3</v>
      </c>
      <c r="B2" s="37" t="s">
        <v>6</v>
      </c>
      <c r="C2" s="38"/>
      <c r="D2" s="39"/>
      <c r="E2" s="34"/>
      <c r="I2" s="36"/>
      <c r="J2" s="36"/>
      <c r="K2" s="26" t="s">
        <v>9</v>
      </c>
      <c r="L2" s="1" t="s">
        <v>40</v>
      </c>
      <c r="Y2" s="42"/>
      <c r="Z2" s="42" t="s">
        <v>43</v>
      </c>
      <c r="AA2" s="42" t="s">
        <v>46</v>
      </c>
      <c r="AB2" s="42"/>
    </row>
    <row r="3" spans="1:28" ht="19.8" x14ac:dyDescent="0.4">
      <c r="A3" s="4" t="s">
        <v>4</v>
      </c>
      <c r="B3" s="19" t="s">
        <v>0</v>
      </c>
      <c r="C3" s="20" t="s">
        <v>1</v>
      </c>
      <c r="D3" s="21" t="s">
        <v>2</v>
      </c>
      <c r="E3" s="35"/>
      <c r="I3" s="36" t="s">
        <v>13</v>
      </c>
      <c r="J3" s="25" t="s">
        <v>19</v>
      </c>
      <c r="K3" s="16">
        <f>AVERAGE(E4,E5,E6,E13,E14,E15)</f>
        <v>-18.414433968812592</v>
      </c>
      <c r="L3">
        <f>AVERAGE(K3:K20)</f>
        <v>-42.836517552790404</v>
      </c>
      <c r="Y3" s="43"/>
      <c r="Z3" s="43"/>
      <c r="AA3" s="44" t="s">
        <v>44</v>
      </c>
      <c r="AB3" s="44" t="s">
        <v>45</v>
      </c>
    </row>
    <row r="4" spans="1:28" ht="19.8" x14ac:dyDescent="0.4">
      <c r="A4" s="7">
        <v>1</v>
      </c>
      <c r="B4" s="7">
        <v>1</v>
      </c>
      <c r="C4" s="8">
        <v>0</v>
      </c>
      <c r="D4" s="9">
        <v>1</v>
      </c>
      <c r="E4" s="9">
        <f>-10*LOG10((B4^2+C4^2+D4^2)/3)</f>
        <v>1.7609125905568126</v>
      </c>
      <c r="I4" s="36"/>
      <c r="J4" s="25" t="s">
        <v>20</v>
      </c>
      <c r="K4" s="17">
        <f>AVERAGE(E7,E8,E9,E16,E17,E18)</f>
        <v>-48.451558728779212</v>
      </c>
      <c r="L4">
        <f>L3</f>
        <v>-42.836517552790404</v>
      </c>
      <c r="Y4" s="45" t="s">
        <v>47</v>
      </c>
      <c r="Z4" s="46" t="s">
        <v>53</v>
      </c>
      <c r="AA4" s="53">
        <f>K3-AA10</f>
        <v>24.422083583977813</v>
      </c>
      <c r="AB4" s="54">
        <f>L26-AB10</f>
        <v>-1.7751417251035164</v>
      </c>
    </row>
    <row r="5" spans="1:28" ht="19.8" x14ac:dyDescent="0.4">
      <c r="A5" s="10">
        <v>2</v>
      </c>
      <c r="B5" s="10">
        <v>1</v>
      </c>
      <c r="C5" s="11">
        <v>2</v>
      </c>
      <c r="D5" s="12">
        <v>8</v>
      </c>
      <c r="E5" s="12">
        <f t="shared" ref="E5:E21" si="0">-10*LOG10((B5^2+C5^2+D5^2)/3)</f>
        <v>-13.617278360175929</v>
      </c>
      <c r="I5" s="36"/>
      <c r="J5" s="25" t="s">
        <v>21</v>
      </c>
      <c r="K5" s="18">
        <f>AVERAGE(E10,E11,E12,E19,E20,E21)</f>
        <v>-61.643559960779406</v>
      </c>
      <c r="L5">
        <f t="shared" ref="L5:L20" si="1">L4</f>
        <v>-42.836517552790404</v>
      </c>
      <c r="Y5" s="47" t="s">
        <v>48</v>
      </c>
      <c r="Z5" s="48" t="s">
        <v>54</v>
      </c>
      <c r="AA5" s="55">
        <f>K6-AA10</f>
        <v>17.325533887592847</v>
      </c>
      <c r="AB5" s="56">
        <f>L29-AB10</f>
        <v>3.5630939010156482</v>
      </c>
    </row>
    <row r="6" spans="1:28" ht="19.8" x14ac:dyDescent="0.4">
      <c r="A6" s="10">
        <v>3</v>
      </c>
      <c r="B6" s="10">
        <v>3</v>
      </c>
      <c r="C6" s="11">
        <v>35</v>
      </c>
      <c r="D6" s="12">
        <v>106</v>
      </c>
      <c r="E6" s="12">
        <f t="shared" si="0"/>
        <v>-36.187451987588801</v>
      </c>
      <c r="I6" s="36" t="s">
        <v>14</v>
      </c>
      <c r="J6" s="25" t="s">
        <v>22</v>
      </c>
      <c r="K6" s="16">
        <f>AVERAGE(E4,E7,E10,E13,E16,E19)</f>
        <v>-25.510983665197557</v>
      </c>
      <c r="L6">
        <f t="shared" si="1"/>
        <v>-42.836517552790404</v>
      </c>
      <c r="Y6" s="47" t="s">
        <v>49</v>
      </c>
      <c r="Z6" s="48" t="s">
        <v>55</v>
      </c>
      <c r="AA6" s="55">
        <f>K9-AA10</f>
        <v>6.5930760524668344</v>
      </c>
      <c r="AB6" s="56">
        <f>L32-AB10</f>
        <v>-1.5201779928292112</v>
      </c>
    </row>
    <row r="7" spans="1:28" ht="19.8" x14ac:dyDescent="0.4">
      <c r="A7" s="10">
        <v>4</v>
      </c>
      <c r="B7" s="10">
        <v>6</v>
      </c>
      <c r="C7" s="11">
        <v>15</v>
      </c>
      <c r="D7" s="12">
        <v>6</v>
      </c>
      <c r="E7" s="12">
        <f t="shared" si="0"/>
        <v>-19.956351945975499</v>
      </c>
      <c r="I7" s="36"/>
      <c r="J7" s="25" t="s">
        <v>23</v>
      </c>
      <c r="K7" s="17">
        <f>AVERAGE(E5,E8,E11,E14,E17,E20)</f>
        <v>-42.777240276279507</v>
      </c>
      <c r="L7">
        <f t="shared" si="1"/>
        <v>-42.836517552790404</v>
      </c>
      <c r="Y7" s="47" t="s">
        <v>50</v>
      </c>
      <c r="Z7" s="48" t="s">
        <v>56</v>
      </c>
      <c r="AA7" s="55">
        <f>K12-AA10</f>
        <v>4.7040063127194429</v>
      </c>
      <c r="AB7" s="56">
        <f>L35-AB10</f>
        <v>3.6064741008005612</v>
      </c>
    </row>
    <row r="8" spans="1:28" ht="19.8" x14ac:dyDescent="0.4">
      <c r="A8" s="10">
        <v>5</v>
      </c>
      <c r="B8" s="10">
        <v>1720</v>
      </c>
      <c r="C8" s="11">
        <v>1980</v>
      </c>
      <c r="D8" s="12">
        <v>2000</v>
      </c>
      <c r="E8" s="12">
        <f t="shared" si="0"/>
        <v>-65.59459737874073</v>
      </c>
      <c r="I8" s="36"/>
      <c r="J8" s="25" t="s">
        <v>24</v>
      </c>
      <c r="K8" s="18">
        <f>AVERAGE(E6,E9,E12,E15,E18,E21)</f>
        <v>-60.221328716894163</v>
      </c>
      <c r="L8">
        <f t="shared" si="1"/>
        <v>-42.836517552790404</v>
      </c>
      <c r="Y8" s="47" t="s">
        <v>51</v>
      </c>
      <c r="Z8" s="48" t="s">
        <v>61</v>
      </c>
      <c r="AA8" s="55">
        <f>K16-AA10</f>
        <v>5.8742644027630391</v>
      </c>
      <c r="AB8" s="56">
        <f>L40-AB10</f>
        <v>3.4099186611234842</v>
      </c>
    </row>
    <row r="9" spans="1:28" ht="19.8" x14ac:dyDescent="0.4">
      <c r="A9" s="10">
        <v>6</v>
      </c>
      <c r="B9" s="10">
        <v>135</v>
      </c>
      <c r="C9" s="11">
        <v>360</v>
      </c>
      <c r="D9" s="12">
        <v>1620</v>
      </c>
      <c r="E9" s="15">
        <f t="shared" si="0"/>
        <v>-59.657072209650153</v>
      </c>
      <c r="I9" s="36" t="s">
        <v>15</v>
      </c>
      <c r="J9" s="25" t="s">
        <v>25</v>
      </c>
      <c r="K9" s="16">
        <f>AVERAGE(E4,E7,E12,E14,E18,E20)</f>
        <v>-36.24344150032357</v>
      </c>
      <c r="L9">
        <f t="shared" si="1"/>
        <v>-42.836517552790404</v>
      </c>
      <c r="Y9" s="47" t="s">
        <v>52</v>
      </c>
      <c r="Z9" s="48" t="s">
        <v>57</v>
      </c>
      <c r="AA9" s="55">
        <f>K19-AA10</f>
        <v>7.4395936023293743</v>
      </c>
      <c r="AB9" s="56">
        <f>L39-AB10</f>
        <v>4.5445251112282818</v>
      </c>
    </row>
    <row r="10" spans="1:28" ht="19.8" x14ac:dyDescent="0.4">
      <c r="A10" s="17">
        <v>7</v>
      </c>
      <c r="B10" s="10">
        <v>360</v>
      </c>
      <c r="C10" s="11">
        <v>810</v>
      </c>
      <c r="D10" s="12">
        <v>1215</v>
      </c>
      <c r="E10" s="9">
        <f t="shared" si="0"/>
        <v>-58.773569459466337</v>
      </c>
      <c r="I10" s="36"/>
      <c r="J10" s="25" t="s">
        <v>26</v>
      </c>
      <c r="K10" s="17">
        <f>AVERAGE(E5,E8,E10,E15,E16,E21)</f>
        <v>-52.617409181249968</v>
      </c>
      <c r="L10">
        <f t="shared" si="1"/>
        <v>-42.836517552790404</v>
      </c>
      <c r="Y10" s="49" t="s">
        <v>59</v>
      </c>
      <c r="Z10" s="50"/>
      <c r="AA10" s="57">
        <f>K21</f>
        <v>-42.836517552790404</v>
      </c>
      <c r="AB10" s="58">
        <f>L44</f>
        <v>41.383274180047707</v>
      </c>
    </row>
    <row r="11" spans="1:28" ht="19.8" x14ac:dyDescent="0.4">
      <c r="A11" s="17">
        <v>8</v>
      </c>
      <c r="B11" s="10">
        <v>270</v>
      </c>
      <c r="C11" s="11">
        <v>2730</v>
      </c>
      <c r="D11" s="12">
        <v>5000</v>
      </c>
      <c r="E11" s="12">
        <f t="shared" si="0"/>
        <v>-70.351067324912947</v>
      </c>
      <c r="I11" s="36"/>
      <c r="J11" s="25" t="s">
        <v>27</v>
      </c>
      <c r="K11" s="18">
        <f>AVERAGE(E6,E9,E11,E13,E17,E19)</f>
        <v>-39.648701976797689</v>
      </c>
      <c r="L11">
        <f t="shared" si="1"/>
        <v>-42.836517552790404</v>
      </c>
      <c r="Y11" s="51" t="s">
        <v>60</v>
      </c>
      <c r="Z11" s="52"/>
      <c r="AA11" s="59">
        <f>SUM(AA4:AA10)</f>
        <v>23.522040289058943</v>
      </c>
      <c r="AB11" s="60">
        <f>SUM(AB4:AB10)</f>
        <v>53.211966236282954</v>
      </c>
    </row>
    <row r="12" spans="1:28" x14ac:dyDescent="0.3">
      <c r="A12" s="17">
        <v>9</v>
      </c>
      <c r="B12" s="10">
        <v>5000</v>
      </c>
      <c r="C12" s="11">
        <v>1000</v>
      </c>
      <c r="D12" s="12">
        <v>1000</v>
      </c>
      <c r="E12" s="12">
        <f t="shared" si="0"/>
        <v>-69.542425094393252</v>
      </c>
      <c r="I12" s="36" t="s">
        <v>16</v>
      </c>
      <c r="J12" s="25" t="s">
        <v>34</v>
      </c>
      <c r="K12" s="16">
        <f>AVERAGE(E4,E9,E10,E14,E17,E21)</f>
        <v>-38.132511240070961</v>
      </c>
      <c r="L12">
        <f t="shared" si="1"/>
        <v>-42.836517552790404</v>
      </c>
    </row>
    <row r="13" spans="1:28" x14ac:dyDescent="0.3">
      <c r="A13" s="17">
        <v>10</v>
      </c>
      <c r="B13" s="10">
        <v>3</v>
      </c>
      <c r="C13" s="11">
        <v>0</v>
      </c>
      <c r="D13" s="12">
        <v>0</v>
      </c>
      <c r="E13" s="12">
        <f t="shared" si="0"/>
        <v>-4.7712125471966242</v>
      </c>
      <c r="I13" s="36"/>
      <c r="J13" s="25" t="s">
        <v>35</v>
      </c>
      <c r="K13" s="17">
        <f>AVERAGE(E5,E7,E11,E15,E18,E19)</f>
        <v>-42.150812913301969</v>
      </c>
      <c r="L13">
        <f t="shared" si="1"/>
        <v>-42.836517552790404</v>
      </c>
    </row>
    <row r="14" spans="1:28" x14ac:dyDescent="0.3">
      <c r="A14" s="17">
        <v>11</v>
      </c>
      <c r="B14" s="10">
        <v>1</v>
      </c>
      <c r="C14" s="11">
        <v>0</v>
      </c>
      <c r="D14" s="12">
        <v>1</v>
      </c>
      <c r="E14" s="12">
        <f t="shared" si="0"/>
        <v>1.7609125905568126</v>
      </c>
      <c r="I14" s="36"/>
      <c r="J14" s="25" t="s">
        <v>36</v>
      </c>
      <c r="K14" s="18">
        <f>AVERAGE(E6,E8,E12,E13,E16,E20)</f>
        <v>-48.226228504998289</v>
      </c>
      <c r="L14">
        <f t="shared" si="1"/>
        <v>-42.836517552790404</v>
      </c>
    </row>
    <row r="15" spans="1:28" x14ac:dyDescent="0.3">
      <c r="A15" s="17">
        <v>12</v>
      </c>
      <c r="B15" s="10">
        <v>3</v>
      </c>
      <c r="C15" s="11">
        <v>1620</v>
      </c>
      <c r="D15" s="12">
        <v>90</v>
      </c>
      <c r="E15" s="15">
        <f t="shared" si="0"/>
        <v>-59.432486099027827</v>
      </c>
      <c r="I15" s="36" t="s">
        <v>17</v>
      </c>
      <c r="J15" s="25" t="s">
        <v>28</v>
      </c>
      <c r="K15" s="16">
        <f>AVERAGE(E4,E9,E11,E15,E16,E20)</f>
        <v>-50.156899510850735</v>
      </c>
      <c r="L15">
        <f t="shared" si="1"/>
        <v>-42.836517552790404</v>
      </c>
    </row>
    <row r="16" spans="1:28" x14ac:dyDescent="0.3">
      <c r="A16" s="17">
        <v>13</v>
      </c>
      <c r="B16" s="10">
        <v>1</v>
      </c>
      <c r="C16" s="11">
        <v>25</v>
      </c>
      <c r="D16" s="12">
        <v>270</v>
      </c>
      <c r="E16" s="9">
        <f t="shared" si="0"/>
        <v>-43.893196851786357</v>
      </c>
      <c r="I16" s="36"/>
      <c r="J16" s="25" t="s">
        <v>29</v>
      </c>
      <c r="K16" s="17">
        <f>AVERAGE(E5,E7,E12,E13,E17,E21)</f>
        <v>-36.962253150027365</v>
      </c>
      <c r="L16">
        <f t="shared" si="1"/>
        <v>-42.836517552790404</v>
      </c>
    </row>
    <row r="17" spans="1:14" x14ac:dyDescent="0.3">
      <c r="A17" s="17">
        <v>14</v>
      </c>
      <c r="B17" s="10">
        <v>3</v>
      </c>
      <c r="C17" s="11">
        <v>21</v>
      </c>
      <c r="D17" s="12">
        <v>162</v>
      </c>
      <c r="E17" s="12">
        <f t="shared" si="0"/>
        <v>-39.492924014120256</v>
      </c>
      <c r="I17" s="36"/>
      <c r="J17" s="25" t="s">
        <v>30</v>
      </c>
      <c r="K17" s="18">
        <f>AVERAGE(E6,E8,E10,E14,E18,E19)</f>
        <v>-41.390399997493112</v>
      </c>
      <c r="L17">
        <f t="shared" si="1"/>
        <v>-42.836517552790404</v>
      </c>
    </row>
    <row r="18" spans="1:14" x14ac:dyDescent="0.3">
      <c r="A18" s="17">
        <v>15</v>
      </c>
      <c r="B18" s="10">
        <v>450</v>
      </c>
      <c r="C18" s="11">
        <v>1200</v>
      </c>
      <c r="D18" s="12">
        <v>1800</v>
      </c>
      <c r="E18" s="12">
        <f t="shared" si="0"/>
        <v>-62.11520997240229</v>
      </c>
      <c r="I18" s="36" t="s">
        <v>18</v>
      </c>
      <c r="J18" s="25" t="s">
        <v>31</v>
      </c>
      <c r="K18" s="17">
        <f>AVERAGE(E4,E8,E11,E13,E18,E21)</f>
        <v>-45.910750261833073</v>
      </c>
      <c r="L18">
        <f t="shared" si="1"/>
        <v>-42.836517552790404</v>
      </c>
    </row>
    <row r="19" spans="1:14" x14ac:dyDescent="0.3">
      <c r="A19" s="17">
        <v>16</v>
      </c>
      <c r="B19" s="10">
        <v>5</v>
      </c>
      <c r="C19" s="11">
        <v>6</v>
      </c>
      <c r="D19" s="12">
        <v>40</v>
      </c>
      <c r="E19" s="12">
        <f t="shared" si="0"/>
        <v>-27.432483777317319</v>
      </c>
      <c r="I19" s="36"/>
      <c r="J19" s="25" t="s">
        <v>32</v>
      </c>
      <c r="K19" s="17">
        <f>AVERAGE(E5,E9,E12,E14,E16,E19)</f>
        <v>-35.39692395046103</v>
      </c>
      <c r="L19">
        <f t="shared" si="1"/>
        <v>-42.836517552790404</v>
      </c>
    </row>
    <row r="20" spans="1:14" x14ac:dyDescent="0.3">
      <c r="A20" s="17">
        <v>17</v>
      </c>
      <c r="B20" s="10">
        <v>1200</v>
      </c>
      <c r="C20" s="11">
        <v>3500</v>
      </c>
      <c r="D20" s="12">
        <v>3500</v>
      </c>
      <c r="E20" s="12">
        <f t="shared" si="0"/>
        <v>-69.368487170283984</v>
      </c>
      <c r="I20" s="36"/>
      <c r="J20" s="25" t="s">
        <v>33</v>
      </c>
      <c r="K20" s="18">
        <f>AVERAGE(E6,E7,E10,E15,E17,E20)</f>
        <v>-47.20187844607711</v>
      </c>
      <c r="L20">
        <f t="shared" si="1"/>
        <v>-42.836517552790404</v>
      </c>
    </row>
    <row r="21" spans="1:14" x14ac:dyDescent="0.3">
      <c r="A21" s="18">
        <v>18</v>
      </c>
      <c r="B21" s="13">
        <v>8000</v>
      </c>
      <c r="C21" s="14">
        <v>2500</v>
      </c>
      <c r="D21" s="15">
        <v>3500</v>
      </c>
      <c r="E21" s="15">
        <f t="shared" si="0"/>
        <v>-74.393326938302636</v>
      </c>
      <c r="I21" s="31" t="s">
        <v>41</v>
      </c>
      <c r="J21" s="32"/>
      <c r="K21" s="27">
        <f>AVERAGE(K3:K20)</f>
        <v>-42.836517552790404</v>
      </c>
    </row>
    <row r="24" spans="1:14" x14ac:dyDescent="0.3">
      <c r="A24" s="2"/>
      <c r="B24" s="41" t="s">
        <v>8</v>
      </c>
      <c r="C24" s="41"/>
      <c r="D24" s="41"/>
      <c r="E24" s="23"/>
      <c r="F24" s="23"/>
      <c r="G24" s="23"/>
      <c r="I24" s="28" t="s">
        <v>11</v>
      </c>
      <c r="J24" s="28" t="s">
        <v>12</v>
      </c>
      <c r="K24" s="31" t="s">
        <v>8</v>
      </c>
      <c r="L24" s="32"/>
    </row>
    <row r="25" spans="1:14" x14ac:dyDescent="0.3">
      <c r="A25" s="3" t="s">
        <v>3</v>
      </c>
      <c r="B25" s="37" t="s">
        <v>6</v>
      </c>
      <c r="C25" s="38"/>
      <c r="D25" s="39"/>
      <c r="I25" s="30"/>
      <c r="J25" s="30"/>
      <c r="K25" s="26" t="s">
        <v>38</v>
      </c>
      <c r="L25" s="26" t="s">
        <v>9</v>
      </c>
      <c r="M25" s="1" t="s">
        <v>39</v>
      </c>
      <c r="N25" s="24" t="s">
        <v>40</v>
      </c>
    </row>
    <row r="26" spans="1:14" x14ac:dyDescent="0.3">
      <c r="A26" s="4" t="s">
        <v>4</v>
      </c>
      <c r="B26" s="19" t="s">
        <v>0</v>
      </c>
      <c r="C26" s="20" t="s">
        <v>1</v>
      </c>
      <c r="D26" s="21" t="s">
        <v>2</v>
      </c>
      <c r="E26" s="24" t="s">
        <v>10</v>
      </c>
      <c r="F26" s="24" t="s">
        <v>9</v>
      </c>
      <c r="I26" s="28" t="s">
        <v>13</v>
      </c>
      <c r="J26" s="25" t="s">
        <v>19</v>
      </c>
      <c r="K26" s="16">
        <f>AVERAGE(E27,E28,E29,E36,E37,E38)</f>
        <v>4125.2222222222217</v>
      </c>
      <c r="L26" s="16">
        <f>AVERAGE(F27,F28,F29,F36,F37,F38)</f>
        <v>39.60813245494419</v>
      </c>
      <c r="M26">
        <f>AVERAGE(K26:K43)</f>
        <v>3577.0925925925931</v>
      </c>
      <c r="N26">
        <f>AVERAGE(L26:L43)</f>
        <v>41.383274180047707</v>
      </c>
    </row>
    <row r="27" spans="1:14" x14ac:dyDescent="0.3">
      <c r="A27" s="16">
        <v>1</v>
      </c>
      <c r="B27" s="7">
        <v>2029</v>
      </c>
      <c r="C27" s="8">
        <v>1975</v>
      </c>
      <c r="D27" s="9">
        <v>1961</v>
      </c>
      <c r="E27">
        <f>AVERAGE(B27:D27)</f>
        <v>1988.3333333333333</v>
      </c>
      <c r="F27">
        <f>10*LOG10((E27^2)/(((B27-E27)^2+(C27-E27)^2+(D27-E27)^2)/2))</f>
        <v>34.866131758820949</v>
      </c>
      <c r="I27" s="29"/>
      <c r="J27" s="25" t="s">
        <v>20</v>
      </c>
      <c r="K27" s="17">
        <f>AVERAGE(E30,E31,E32,E39,E40,E41)</f>
        <v>2996.0555555555561</v>
      </c>
      <c r="L27" s="17">
        <f>AVERAGE(F30,F31,F32,F39,F40,F41)</f>
        <v>40.165144648903869</v>
      </c>
      <c r="M27">
        <f>M26</f>
        <v>3577.0925925925931</v>
      </c>
      <c r="N27">
        <f>N26</f>
        <v>41.383274180047707</v>
      </c>
    </row>
    <row r="28" spans="1:14" x14ac:dyDescent="0.3">
      <c r="A28" s="17">
        <v>2</v>
      </c>
      <c r="B28" s="10">
        <v>5375</v>
      </c>
      <c r="C28" s="11">
        <v>5191</v>
      </c>
      <c r="D28" s="12">
        <v>5242</v>
      </c>
      <c r="E28">
        <f t="shared" ref="E28:E44" si="2">AVERAGE(B28:D28)</f>
        <v>5269.333333333333</v>
      </c>
      <c r="F28">
        <f t="shared" ref="F28:F44" si="3">10*LOG10((E28^2)/(((B28-E28)^2+(C28-E28)^2+(D28-E28)^2)/2))</f>
        <v>34.880962165031875</v>
      </c>
      <c r="I28" s="30"/>
      <c r="J28" s="25" t="s">
        <v>21</v>
      </c>
      <c r="K28" s="18">
        <f>AVERAGE(E33,E34,E35,E42,E43,E44)</f>
        <v>3610</v>
      </c>
      <c r="L28" s="18">
        <f>AVERAGE(F33,F34,F35,F42,F43,F44)</f>
        <v>44.376545436295061</v>
      </c>
      <c r="M28">
        <f t="shared" ref="M28:M43" si="4">M27</f>
        <v>3577.0925925925931</v>
      </c>
      <c r="N28">
        <f t="shared" ref="N28:N43" si="5">N27</f>
        <v>41.383274180047707</v>
      </c>
    </row>
    <row r="29" spans="1:14" x14ac:dyDescent="0.3">
      <c r="A29" s="17">
        <v>3</v>
      </c>
      <c r="B29" s="10">
        <v>5989</v>
      </c>
      <c r="C29" s="11">
        <v>5894</v>
      </c>
      <c r="D29" s="12">
        <v>5874</v>
      </c>
      <c r="E29">
        <f t="shared" si="2"/>
        <v>5919</v>
      </c>
      <c r="F29">
        <f t="shared" si="3"/>
        <v>39.675797239784998</v>
      </c>
      <c r="I29" s="28" t="s">
        <v>14</v>
      </c>
      <c r="J29" s="25" t="s">
        <v>22</v>
      </c>
      <c r="K29" s="16">
        <f t="shared" ref="K29:L31" si="6">AVERAGE(E27,E30,E33,E36,E39,E42)</f>
        <v>2687.1666666666665</v>
      </c>
      <c r="L29" s="16">
        <f t="shared" si="6"/>
        <v>44.946368081063355</v>
      </c>
      <c r="M29">
        <f t="shared" si="4"/>
        <v>3577.0925925925931</v>
      </c>
      <c r="N29">
        <f t="shared" si="5"/>
        <v>41.383274180047707</v>
      </c>
    </row>
    <row r="30" spans="1:14" x14ac:dyDescent="0.3">
      <c r="A30" s="17">
        <v>4</v>
      </c>
      <c r="B30" s="10">
        <v>2118</v>
      </c>
      <c r="C30" s="22">
        <v>2109</v>
      </c>
      <c r="D30" s="12">
        <v>2099</v>
      </c>
      <c r="E30">
        <f t="shared" si="2"/>
        <v>2108.6666666666665</v>
      </c>
      <c r="F30">
        <f t="shared" si="3"/>
        <v>46.921678295653393</v>
      </c>
      <c r="I30" s="29"/>
      <c r="J30" s="25" t="s">
        <v>23</v>
      </c>
      <c r="K30" s="17">
        <f t="shared" si="6"/>
        <v>3902.5555555555552</v>
      </c>
      <c r="L30" s="17">
        <f t="shared" si="6"/>
        <v>37.356806994674599</v>
      </c>
      <c r="M30">
        <f t="shared" si="4"/>
        <v>3577.0925925925931</v>
      </c>
      <c r="N30">
        <f t="shared" si="5"/>
        <v>41.383274180047707</v>
      </c>
    </row>
    <row r="31" spans="1:14" x14ac:dyDescent="0.3">
      <c r="A31" s="17">
        <v>5</v>
      </c>
      <c r="B31" s="10">
        <v>4102</v>
      </c>
      <c r="C31" s="22">
        <v>4152</v>
      </c>
      <c r="D31" s="12">
        <v>4174</v>
      </c>
      <c r="E31">
        <f t="shared" si="2"/>
        <v>4142.666666666667</v>
      </c>
      <c r="F31">
        <f t="shared" si="3"/>
        <v>41.005955010313386</v>
      </c>
      <c r="I31" s="30"/>
      <c r="J31" s="25" t="s">
        <v>24</v>
      </c>
      <c r="K31" s="18">
        <f t="shared" si="6"/>
        <v>4141.5555555555557</v>
      </c>
      <c r="L31" s="18">
        <f t="shared" si="6"/>
        <v>41.846647464405159</v>
      </c>
      <c r="M31">
        <f t="shared" si="4"/>
        <v>3577.0925925925931</v>
      </c>
      <c r="N31">
        <f t="shared" si="5"/>
        <v>41.383274180047707</v>
      </c>
    </row>
    <row r="32" spans="1:14" x14ac:dyDescent="0.3">
      <c r="A32" s="17">
        <v>6</v>
      </c>
      <c r="B32" s="10">
        <v>3022</v>
      </c>
      <c r="C32" s="22">
        <v>2932</v>
      </c>
      <c r="D32" s="12">
        <v>2913</v>
      </c>
      <c r="E32">
        <f t="shared" si="2"/>
        <v>2955.6666666666665</v>
      </c>
      <c r="F32">
        <f t="shared" si="3"/>
        <v>34.110685078975358</v>
      </c>
      <c r="I32" s="28" t="s">
        <v>15</v>
      </c>
      <c r="J32" s="25" t="s">
        <v>25</v>
      </c>
      <c r="K32" s="16">
        <f>AVERAGE(E27,E30,E35,E37,E41,E43)</f>
        <v>2958.3888888888887</v>
      </c>
      <c r="L32" s="16">
        <f>AVERAGE(F27,F30,F35,F37,F41,F43)</f>
        <v>39.863096187218495</v>
      </c>
      <c r="M32">
        <f t="shared" si="4"/>
        <v>3577.0925925925931</v>
      </c>
      <c r="N32">
        <f t="shared" si="5"/>
        <v>41.383274180047707</v>
      </c>
    </row>
    <row r="33" spans="1:14" x14ac:dyDescent="0.3">
      <c r="A33" s="17">
        <v>7</v>
      </c>
      <c r="B33" s="10">
        <v>3030</v>
      </c>
      <c r="C33" s="22">
        <v>3042</v>
      </c>
      <c r="D33" s="12">
        <v>3028</v>
      </c>
      <c r="E33">
        <f t="shared" si="2"/>
        <v>3033.3333333333335</v>
      </c>
      <c r="F33">
        <f t="shared" si="3"/>
        <v>52.054330830149752</v>
      </c>
      <c r="I33" s="29"/>
      <c r="J33" s="25" t="s">
        <v>26</v>
      </c>
      <c r="K33" s="17">
        <f>AVERAGE(E28,E31,E33,E38,E39,E44)</f>
        <v>4027.6666666666665</v>
      </c>
      <c r="L33" s="17">
        <f>AVERAGE(F28,F31,F33,F38,F39,F44)</f>
        <v>43.365138473052589</v>
      </c>
      <c r="M33">
        <f t="shared" si="4"/>
        <v>3577.0925925925931</v>
      </c>
      <c r="N33">
        <f t="shared" si="5"/>
        <v>41.383274180047707</v>
      </c>
    </row>
    <row r="34" spans="1:14" x14ac:dyDescent="0.3">
      <c r="A34" s="17">
        <v>8</v>
      </c>
      <c r="B34" s="10">
        <v>4707</v>
      </c>
      <c r="C34" s="22">
        <v>4472</v>
      </c>
      <c r="D34" s="12">
        <v>4336</v>
      </c>
      <c r="E34">
        <f t="shared" si="2"/>
        <v>4505</v>
      </c>
      <c r="F34">
        <f t="shared" si="3"/>
        <v>27.605139312389348</v>
      </c>
      <c r="I34" s="30"/>
      <c r="J34" s="25" t="s">
        <v>27</v>
      </c>
      <c r="K34" s="18">
        <f>AVERAGE(E29,E32,E34,E36,E40,E42)</f>
        <v>3745.2222222222222</v>
      </c>
      <c r="L34" s="18">
        <f>AVERAGE(F29,F32,F34,F36,F40,F42)</f>
        <v>40.921587879872028</v>
      </c>
      <c r="M34">
        <f t="shared" si="4"/>
        <v>3577.0925925925931</v>
      </c>
      <c r="N34">
        <f t="shared" si="5"/>
        <v>41.383274180047707</v>
      </c>
    </row>
    <row r="35" spans="1:14" x14ac:dyDescent="0.3">
      <c r="A35" s="17">
        <v>9</v>
      </c>
      <c r="B35" s="10">
        <v>3859</v>
      </c>
      <c r="C35" s="22">
        <v>3822</v>
      </c>
      <c r="D35" s="12">
        <v>3850</v>
      </c>
      <c r="E35">
        <f t="shared" si="2"/>
        <v>3843.6666666666665</v>
      </c>
      <c r="F35">
        <f t="shared" si="3"/>
        <v>45.985595164418541</v>
      </c>
      <c r="I35" s="28" t="s">
        <v>16</v>
      </c>
      <c r="J35" s="25" t="s">
        <v>34</v>
      </c>
      <c r="K35" s="16">
        <f>AVERAGE(E27,E32,E33,E37,E40,E44)</f>
        <v>2743.2777777777778</v>
      </c>
      <c r="L35" s="16">
        <f>AVERAGE(F27,F32,F33,F37,F40,F44)</f>
        <v>44.989748280848268</v>
      </c>
      <c r="M35">
        <f t="shared" si="4"/>
        <v>3577.0925925925931</v>
      </c>
      <c r="N35">
        <f t="shared" si="5"/>
        <v>41.383274180047707</v>
      </c>
    </row>
    <row r="36" spans="1:14" x14ac:dyDescent="0.3">
      <c r="A36" s="17">
        <v>10</v>
      </c>
      <c r="B36" s="10">
        <v>3227</v>
      </c>
      <c r="C36" s="22">
        <v>3205</v>
      </c>
      <c r="D36" s="12">
        <v>3242</v>
      </c>
      <c r="E36">
        <f t="shared" si="2"/>
        <v>3224.6666666666665</v>
      </c>
      <c r="F36">
        <f t="shared" si="3"/>
        <v>44.77475363828033</v>
      </c>
      <c r="I36" s="29"/>
      <c r="J36" s="25" t="s">
        <v>35</v>
      </c>
      <c r="K36" s="17">
        <f>AVERAGE(E28,E30,E34,E38,E41,E42)</f>
        <v>3984.1666666666674</v>
      </c>
      <c r="L36" s="17">
        <f>AVERAGE(F28,F30,F34,F38,F41,F42)</f>
        <v>39.512488766976169</v>
      </c>
      <c r="M36">
        <f t="shared" si="4"/>
        <v>3577.0925925925931</v>
      </c>
      <c r="N36">
        <f t="shared" si="5"/>
        <v>41.383274180047707</v>
      </c>
    </row>
    <row r="37" spans="1:14" x14ac:dyDescent="0.3">
      <c r="A37" s="17">
        <v>11</v>
      </c>
      <c r="B37" s="10">
        <v>2521</v>
      </c>
      <c r="C37" s="22">
        <v>2499</v>
      </c>
      <c r="D37" s="12">
        <v>2499</v>
      </c>
      <c r="E37">
        <f t="shared" si="2"/>
        <v>2506.3333333333335</v>
      </c>
      <c r="F37">
        <f t="shared" si="3"/>
        <v>45.903535532871814</v>
      </c>
      <c r="I37" s="30"/>
      <c r="J37" s="25" t="s">
        <v>36</v>
      </c>
      <c r="K37" s="18">
        <f>AVERAGE(E29,E31,E35,E36,E39,E43)</f>
        <v>4003.8333333333335</v>
      </c>
      <c r="L37" s="18">
        <f>AVERAGE(F29,F31,F35,F36,F39,F43)</f>
        <v>39.647585492318676</v>
      </c>
      <c r="M37">
        <f t="shared" si="4"/>
        <v>3577.0925925925931</v>
      </c>
      <c r="N37">
        <f t="shared" si="5"/>
        <v>41.383274180047707</v>
      </c>
    </row>
    <row r="38" spans="1:14" x14ac:dyDescent="0.3">
      <c r="A38" s="17">
        <v>12</v>
      </c>
      <c r="B38" s="10">
        <v>5921</v>
      </c>
      <c r="C38" s="22">
        <v>5766</v>
      </c>
      <c r="D38" s="12">
        <v>5844</v>
      </c>
      <c r="E38">
        <f t="shared" si="2"/>
        <v>5843.666666666667</v>
      </c>
      <c r="F38">
        <f t="shared" si="3"/>
        <v>37.547614394875183</v>
      </c>
      <c r="I38" s="28" t="s">
        <v>17</v>
      </c>
      <c r="J38" s="25" t="s">
        <v>28</v>
      </c>
      <c r="K38" s="16">
        <f>AVERAGE(E27,E32,E34,E38,E39,E43)</f>
        <v>3697.6111111111113</v>
      </c>
      <c r="L38" s="16">
        <f>AVERAGE(F27,F32,F34,F38,F39,F43)</f>
        <v>33.428830407695934</v>
      </c>
      <c r="M38">
        <f t="shared" si="4"/>
        <v>3577.0925925925931</v>
      </c>
      <c r="N38">
        <f t="shared" si="5"/>
        <v>41.383274180047707</v>
      </c>
    </row>
    <row r="39" spans="1:14" x14ac:dyDescent="0.3">
      <c r="A39" s="17">
        <v>13</v>
      </c>
      <c r="B39" s="10">
        <v>2792</v>
      </c>
      <c r="C39" s="22">
        <v>2752</v>
      </c>
      <c r="D39" s="12">
        <v>2716</v>
      </c>
      <c r="E39">
        <f t="shared" si="2"/>
        <v>2753.3333333333335</v>
      </c>
      <c r="F39">
        <f t="shared" si="3"/>
        <v>37.197495663907716</v>
      </c>
      <c r="I39" s="29"/>
      <c r="J39" s="25" t="s">
        <v>29</v>
      </c>
      <c r="K39" s="17">
        <f>AVERAGE(E28,E30,E35,E36,E40,E44)</f>
        <v>3403.7222222222222</v>
      </c>
      <c r="L39" s="17">
        <f>AVERAGE(F28,F30,F35,F36,F40,F44)</f>
        <v>45.927799291275988</v>
      </c>
      <c r="M39">
        <f t="shared" si="4"/>
        <v>3577.0925925925931</v>
      </c>
      <c r="N39">
        <f t="shared" si="5"/>
        <v>41.383274180047707</v>
      </c>
    </row>
    <row r="40" spans="1:14" x14ac:dyDescent="0.3">
      <c r="A40" s="17">
        <v>14</v>
      </c>
      <c r="B40" s="10">
        <v>2863</v>
      </c>
      <c r="C40" s="22">
        <v>2835</v>
      </c>
      <c r="D40" s="12">
        <v>2859</v>
      </c>
      <c r="E40">
        <f t="shared" si="2"/>
        <v>2852.3333333333335</v>
      </c>
      <c r="F40">
        <f t="shared" si="3"/>
        <v>45.499333710234126</v>
      </c>
      <c r="I40" s="30"/>
      <c r="J40" s="25" t="s">
        <v>30</v>
      </c>
      <c r="K40" s="18">
        <f>AVERAGE(E29,E31,E33,E37,E41,E42)</f>
        <v>3629.9444444444453</v>
      </c>
      <c r="L40" s="18">
        <f>AVERAGE(F29,F31,F33,F37,F41,F42)</f>
        <v>44.793192841171191</v>
      </c>
      <c r="M40">
        <f t="shared" si="4"/>
        <v>3577.0925925925931</v>
      </c>
      <c r="N40">
        <f t="shared" si="5"/>
        <v>41.383274180047707</v>
      </c>
    </row>
    <row r="41" spans="1:14" x14ac:dyDescent="0.3">
      <c r="A41" s="17">
        <v>15</v>
      </c>
      <c r="B41" s="10">
        <v>3218</v>
      </c>
      <c r="C41" s="22">
        <v>3149</v>
      </c>
      <c r="D41" s="12">
        <v>3124</v>
      </c>
      <c r="E41">
        <f t="shared" si="2"/>
        <v>3163.6666666666665</v>
      </c>
      <c r="F41">
        <f t="shared" si="3"/>
        <v>36.255720134339221</v>
      </c>
      <c r="I41" s="28" t="s">
        <v>18</v>
      </c>
      <c r="J41" s="25" t="s">
        <v>31</v>
      </c>
      <c r="K41" s="17">
        <f>AVERAGE(E27,E31,E34,E36,E41,E44)</f>
        <v>3358</v>
      </c>
      <c r="L41" s="17">
        <f>AVERAGE(F27,F31,F34,F36,F41,F44)</f>
        <v>40.33536210469682</v>
      </c>
      <c r="M41">
        <f t="shared" si="4"/>
        <v>3577.0925925925931</v>
      </c>
      <c r="N41">
        <f t="shared" si="5"/>
        <v>41.383274180047707</v>
      </c>
    </row>
    <row r="42" spans="1:14" x14ac:dyDescent="0.3">
      <c r="A42" s="17">
        <v>16</v>
      </c>
      <c r="B42" s="10">
        <v>3020</v>
      </c>
      <c r="C42" s="22">
        <v>3008</v>
      </c>
      <c r="D42" s="12">
        <v>3016</v>
      </c>
      <c r="E42">
        <f t="shared" si="2"/>
        <v>3014.6666666666665</v>
      </c>
      <c r="F42">
        <f t="shared" si="3"/>
        <v>53.863818299568003</v>
      </c>
      <c r="I42" s="29"/>
      <c r="J42" s="25" t="s">
        <v>32</v>
      </c>
      <c r="K42" s="17">
        <f>AVERAGE(E28,E32,E35,E37,E39,E42)</f>
        <v>3390.5</v>
      </c>
      <c r="L42" s="17">
        <f>AVERAGE(F28,F32,F35,F37,F39,F42)</f>
        <v>41.990348650795553</v>
      </c>
      <c r="M42">
        <f t="shared" si="4"/>
        <v>3577.0925925925931</v>
      </c>
      <c r="N42">
        <f t="shared" si="5"/>
        <v>41.383274180047707</v>
      </c>
    </row>
    <row r="43" spans="1:14" x14ac:dyDescent="0.3">
      <c r="A43" s="17">
        <v>17</v>
      </c>
      <c r="B43" s="10">
        <v>4277</v>
      </c>
      <c r="C43" s="22">
        <v>4150</v>
      </c>
      <c r="D43" s="12">
        <v>3992</v>
      </c>
      <c r="E43">
        <f t="shared" si="2"/>
        <v>4139.666666666667</v>
      </c>
      <c r="F43">
        <f t="shared" si="3"/>
        <v>29.245916237207055</v>
      </c>
      <c r="I43" s="30"/>
      <c r="J43" s="25" t="s">
        <v>33</v>
      </c>
      <c r="K43" s="18">
        <f>AVERAGE(E29,E30,E33,E38,E40,E43)</f>
        <v>3982.7777777777778</v>
      </c>
      <c r="L43" s="18">
        <f>AVERAGE(F29,F30,F33,F38,F40,F43)</f>
        <v>41.824111784650746</v>
      </c>
      <c r="M43">
        <f t="shared" si="4"/>
        <v>3577.0925925925931</v>
      </c>
      <c r="N43">
        <f t="shared" si="5"/>
        <v>41.383274180047707</v>
      </c>
    </row>
    <row r="44" spans="1:14" x14ac:dyDescent="0.3">
      <c r="A44" s="18">
        <v>18</v>
      </c>
      <c r="B44" s="13">
        <v>3125</v>
      </c>
      <c r="C44" s="14">
        <v>3119</v>
      </c>
      <c r="D44" s="15">
        <v>3127</v>
      </c>
      <c r="E44">
        <f t="shared" si="2"/>
        <v>3123.6666666666665</v>
      </c>
      <c r="F44">
        <f t="shared" si="3"/>
        <v>57.504472774037666</v>
      </c>
      <c r="I44" s="31" t="s">
        <v>41</v>
      </c>
      <c r="J44" s="32"/>
      <c r="K44" s="25">
        <f>AVERAGE(K26:K43)</f>
        <v>3577.0925925925931</v>
      </c>
      <c r="L44" s="27">
        <f>AVERAGE(L26:L43)</f>
        <v>41.383274180047707</v>
      </c>
    </row>
    <row r="47" spans="1:14" x14ac:dyDescent="0.3">
      <c r="A47" s="2"/>
      <c r="B47" s="37" t="s">
        <v>7</v>
      </c>
      <c r="C47" s="38"/>
      <c r="D47" s="38"/>
      <c r="E47" s="38"/>
      <c r="F47" s="38"/>
      <c r="G47" s="39"/>
    </row>
    <row r="48" spans="1:14" x14ac:dyDescent="0.3">
      <c r="A48" s="3" t="s">
        <v>3</v>
      </c>
      <c r="B48" s="37" t="s">
        <v>6</v>
      </c>
      <c r="C48" s="38"/>
      <c r="D48" s="39"/>
      <c r="E48" s="31" t="s">
        <v>5</v>
      </c>
      <c r="F48" s="40"/>
      <c r="G48" s="32"/>
    </row>
    <row r="49" spans="1:7" x14ac:dyDescent="0.3">
      <c r="A49" s="4" t="s">
        <v>4</v>
      </c>
      <c r="B49" s="19" t="s">
        <v>0</v>
      </c>
      <c r="C49" s="20" t="s">
        <v>1</v>
      </c>
      <c r="D49" s="21" t="s">
        <v>2</v>
      </c>
      <c r="E49" s="5" t="s">
        <v>0</v>
      </c>
      <c r="F49" s="5" t="s">
        <v>1</v>
      </c>
      <c r="G49" s="6" t="s">
        <v>2</v>
      </c>
    </row>
    <row r="50" spans="1:7" x14ac:dyDescent="0.3">
      <c r="A50" s="16">
        <v>1</v>
      </c>
      <c r="B50" s="7">
        <v>1</v>
      </c>
      <c r="C50" s="8">
        <v>0</v>
      </c>
      <c r="D50" s="9">
        <v>1</v>
      </c>
      <c r="E50" s="8">
        <v>1</v>
      </c>
      <c r="F50" s="8">
        <v>1</v>
      </c>
      <c r="G50" s="9">
        <v>0</v>
      </c>
    </row>
    <row r="51" spans="1:7" x14ac:dyDescent="0.3">
      <c r="A51" s="17">
        <v>2</v>
      </c>
      <c r="B51" s="10">
        <v>1</v>
      </c>
      <c r="C51" s="11">
        <v>2</v>
      </c>
      <c r="D51" s="12">
        <v>8</v>
      </c>
      <c r="E51" s="11">
        <v>126</v>
      </c>
      <c r="F51" s="11">
        <v>3</v>
      </c>
      <c r="G51" s="12">
        <v>1</v>
      </c>
    </row>
    <row r="52" spans="1:7" x14ac:dyDescent="0.3">
      <c r="A52" s="17">
        <v>3</v>
      </c>
      <c r="B52" s="10">
        <v>3</v>
      </c>
      <c r="C52" s="11">
        <v>35</v>
      </c>
      <c r="D52" s="12">
        <v>106</v>
      </c>
      <c r="E52" s="11">
        <v>315</v>
      </c>
      <c r="F52" s="11">
        <v>50</v>
      </c>
      <c r="G52" s="12">
        <v>180</v>
      </c>
    </row>
    <row r="53" spans="1:7" x14ac:dyDescent="0.3">
      <c r="A53" s="17">
        <v>4</v>
      </c>
      <c r="B53" s="10">
        <v>6</v>
      </c>
      <c r="C53" s="11">
        <v>15</v>
      </c>
      <c r="D53" s="12">
        <v>6</v>
      </c>
      <c r="E53" s="11">
        <v>15</v>
      </c>
      <c r="F53" s="11">
        <v>40</v>
      </c>
      <c r="G53" s="12">
        <v>18</v>
      </c>
    </row>
    <row r="54" spans="1:7" x14ac:dyDescent="0.3">
      <c r="A54" s="17">
        <v>5</v>
      </c>
      <c r="B54" s="10">
        <v>1720</v>
      </c>
      <c r="C54" s="11">
        <v>1980</v>
      </c>
      <c r="D54" s="12">
        <v>2000</v>
      </c>
      <c r="E54" s="11">
        <v>2020</v>
      </c>
      <c r="F54" s="11">
        <v>360</v>
      </c>
      <c r="G54" s="12">
        <v>13</v>
      </c>
    </row>
    <row r="55" spans="1:7" x14ac:dyDescent="0.3">
      <c r="A55" s="17">
        <v>6</v>
      </c>
      <c r="B55" s="10">
        <v>135</v>
      </c>
      <c r="C55" s="11">
        <v>360</v>
      </c>
      <c r="D55" s="12">
        <v>1620</v>
      </c>
      <c r="E55" s="11">
        <v>2500</v>
      </c>
      <c r="F55" s="11">
        <v>270</v>
      </c>
      <c r="G55" s="12">
        <v>35</v>
      </c>
    </row>
    <row r="56" spans="1:7" x14ac:dyDescent="0.3">
      <c r="A56" s="17">
        <v>7</v>
      </c>
      <c r="B56" s="10">
        <v>360</v>
      </c>
      <c r="C56" s="11">
        <v>810</v>
      </c>
      <c r="D56" s="12">
        <v>1215</v>
      </c>
      <c r="E56" s="11">
        <v>1800</v>
      </c>
      <c r="F56" s="11">
        <v>720</v>
      </c>
      <c r="G56" s="12">
        <v>315</v>
      </c>
    </row>
    <row r="57" spans="1:7" x14ac:dyDescent="0.3">
      <c r="A57" s="17">
        <v>8</v>
      </c>
      <c r="B57" s="10">
        <v>270</v>
      </c>
      <c r="C57" s="11">
        <v>2730</v>
      </c>
      <c r="D57" s="12">
        <v>5000</v>
      </c>
      <c r="E57" s="11">
        <v>9999</v>
      </c>
      <c r="F57" s="11">
        <v>225</v>
      </c>
      <c r="G57" s="12">
        <v>1</v>
      </c>
    </row>
    <row r="58" spans="1:7" x14ac:dyDescent="0.3">
      <c r="A58" s="17">
        <v>9</v>
      </c>
      <c r="B58" s="10">
        <v>5000</v>
      </c>
      <c r="C58" s="11">
        <v>1000</v>
      </c>
      <c r="D58" s="12">
        <v>1000</v>
      </c>
      <c r="E58" s="11">
        <v>3000</v>
      </c>
      <c r="F58" s="11">
        <v>2800</v>
      </c>
      <c r="G58" s="12">
        <v>2000</v>
      </c>
    </row>
    <row r="59" spans="1:7" x14ac:dyDescent="0.3">
      <c r="A59" s="17">
        <v>10</v>
      </c>
      <c r="B59" s="10">
        <v>3</v>
      </c>
      <c r="C59" s="11">
        <v>0</v>
      </c>
      <c r="D59" s="12">
        <v>0</v>
      </c>
      <c r="E59" s="11">
        <v>1</v>
      </c>
      <c r="F59" s="11">
        <v>0</v>
      </c>
      <c r="G59" s="12">
        <v>1</v>
      </c>
    </row>
    <row r="60" spans="1:7" x14ac:dyDescent="0.3">
      <c r="A60" s="17">
        <v>11</v>
      </c>
      <c r="B60" s="10">
        <v>1</v>
      </c>
      <c r="C60" s="11">
        <v>0</v>
      </c>
      <c r="D60" s="12">
        <v>1</v>
      </c>
      <c r="E60" s="11">
        <v>1</v>
      </c>
      <c r="F60" s="11">
        <v>0</v>
      </c>
      <c r="G60" s="12">
        <v>1</v>
      </c>
    </row>
    <row r="61" spans="1:7" x14ac:dyDescent="0.3">
      <c r="A61" s="17">
        <v>12</v>
      </c>
      <c r="B61" s="10">
        <v>3</v>
      </c>
      <c r="C61" s="11">
        <v>1620</v>
      </c>
      <c r="D61" s="12">
        <v>90</v>
      </c>
      <c r="E61" s="11">
        <v>270</v>
      </c>
      <c r="F61" s="11">
        <v>8</v>
      </c>
      <c r="G61" s="12">
        <v>3</v>
      </c>
    </row>
    <row r="62" spans="1:7" x14ac:dyDescent="0.3">
      <c r="A62" s="17">
        <v>13</v>
      </c>
      <c r="B62" s="10">
        <v>1</v>
      </c>
      <c r="C62" s="11">
        <v>25</v>
      </c>
      <c r="D62" s="12">
        <v>270</v>
      </c>
      <c r="E62" s="11">
        <v>225</v>
      </c>
      <c r="F62" s="11">
        <v>3</v>
      </c>
      <c r="G62" s="12">
        <v>0</v>
      </c>
    </row>
    <row r="63" spans="1:7" x14ac:dyDescent="0.3">
      <c r="A63" s="17">
        <v>14</v>
      </c>
      <c r="B63" s="10">
        <v>3</v>
      </c>
      <c r="C63" s="11">
        <v>21</v>
      </c>
      <c r="D63" s="12">
        <v>162</v>
      </c>
      <c r="E63" s="11">
        <v>63</v>
      </c>
      <c r="F63" s="11">
        <v>15</v>
      </c>
      <c r="G63" s="12">
        <v>39</v>
      </c>
    </row>
    <row r="64" spans="1:7" x14ac:dyDescent="0.3">
      <c r="A64" s="17">
        <v>15</v>
      </c>
      <c r="B64" s="10">
        <v>450</v>
      </c>
      <c r="C64" s="11">
        <v>1200</v>
      </c>
      <c r="D64" s="12">
        <v>1800</v>
      </c>
      <c r="E64" s="11">
        <v>1890</v>
      </c>
      <c r="F64" s="11">
        <v>180</v>
      </c>
      <c r="G64" s="12">
        <v>25</v>
      </c>
    </row>
    <row r="65" spans="1:7" x14ac:dyDescent="0.3">
      <c r="A65" s="17">
        <v>16</v>
      </c>
      <c r="B65" s="10">
        <v>5</v>
      </c>
      <c r="C65" s="11">
        <v>6</v>
      </c>
      <c r="D65" s="12">
        <v>40</v>
      </c>
      <c r="E65" s="11">
        <v>14</v>
      </c>
      <c r="F65" s="11">
        <v>1</v>
      </c>
      <c r="G65" s="12">
        <v>1</v>
      </c>
    </row>
    <row r="66" spans="1:7" x14ac:dyDescent="0.3">
      <c r="A66" s="17">
        <v>17</v>
      </c>
      <c r="B66" s="10">
        <v>1200</v>
      </c>
      <c r="C66" s="11">
        <v>3500</v>
      </c>
      <c r="D66" s="12">
        <v>3500</v>
      </c>
      <c r="E66" s="11">
        <v>9999</v>
      </c>
      <c r="F66" s="11">
        <v>600</v>
      </c>
      <c r="G66" s="12">
        <v>8</v>
      </c>
    </row>
    <row r="67" spans="1:7" x14ac:dyDescent="0.3">
      <c r="A67" s="18">
        <v>18</v>
      </c>
      <c r="B67" s="13">
        <v>8000</v>
      </c>
      <c r="C67" s="14">
        <v>2500</v>
      </c>
      <c r="D67" s="15">
        <v>3500</v>
      </c>
      <c r="E67" s="14">
        <v>5000</v>
      </c>
      <c r="F67" s="14">
        <v>2000</v>
      </c>
      <c r="G67" s="15">
        <v>2000</v>
      </c>
    </row>
    <row r="70" spans="1:7" x14ac:dyDescent="0.3">
      <c r="A70" s="2"/>
      <c r="B70" s="37" t="s">
        <v>8</v>
      </c>
      <c r="C70" s="38"/>
      <c r="D70" s="38"/>
      <c r="E70" s="38"/>
      <c r="F70" s="38"/>
      <c r="G70" s="39"/>
    </row>
    <row r="71" spans="1:7" x14ac:dyDescent="0.3">
      <c r="A71" s="3" t="s">
        <v>3</v>
      </c>
      <c r="B71" s="37" t="s">
        <v>6</v>
      </c>
      <c r="C71" s="38"/>
      <c r="D71" s="39"/>
      <c r="E71" s="31" t="s">
        <v>5</v>
      </c>
      <c r="F71" s="40"/>
      <c r="G71" s="32"/>
    </row>
    <row r="72" spans="1:7" x14ac:dyDescent="0.3">
      <c r="A72" s="4" t="s">
        <v>4</v>
      </c>
      <c r="B72" s="19" t="s">
        <v>0</v>
      </c>
      <c r="C72" s="20" t="s">
        <v>1</v>
      </c>
      <c r="D72" s="21" t="s">
        <v>2</v>
      </c>
      <c r="E72" s="5" t="s">
        <v>0</v>
      </c>
      <c r="F72" s="5" t="s">
        <v>1</v>
      </c>
      <c r="G72" s="6" t="s">
        <v>2</v>
      </c>
    </row>
    <row r="73" spans="1:7" x14ac:dyDescent="0.3">
      <c r="A73" s="16">
        <v>1</v>
      </c>
      <c r="B73" s="7">
        <v>2029</v>
      </c>
      <c r="C73" s="8">
        <v>1975</v>
      </c>
      <c r="D73" s="9">
        <v>1961</v>
      </c>
      <c r="E73" s="7">
        <v>1952</v>
      </c>
      <c r="F73" s="8">
        <v>1941</v>
      </c>
      <c r="G73" s="9">
        <v>1949</v>
      </c>
    </row>
    <row r="74" spans="1:7" x14ac:dyDescent="0.3">
      <c r="A74" s="17">
        <v>2</v>
      </c>
      <c r="B74" s="10">
        <v>5375</v>
      </c>
      <c r="C74" s="11">
        <v>5191</v>
      </c>
      <c r="D74" s="12">
        <v>5242</v>
      </c>
      <c r="E74" s="10">
        <v>5323</v>
      </c>
      <c r="F74" s="22">
        <v>5307</v>
      </c>
      <c r="G74" s="12">
        <v>5091</v>
      </c>
    </row>
    <row r="75" spans="1:7" x14ac:dyDescent="0.3">
      <c r="A75" s="17">
        <v>3</v>
      </c>
      <c r="B75" s="10">
        <v>5989</v>
      </c>
      <c r="C75" s="11">
        <v>5894</v>
      </c>
      <c r="D75" s="12">
        <v>5874</v>
      </c>
      <c r="E75" s="10">
        <v>6077</v>
      </c>
      <c r="F75" s="22">
        <v>5943</v>
      </c>
      <c r="G75" s="12">
        <v>5962</v>
      </c>
    </row>
    <row r="76" spans="1:7" x14ac:dyDescent="0.3">
      <c r="A76" s="17">
        <v>4</v>
      </c>
      <c r="B76" s="10">
        <v>2118</v>
      </c>
      <c r="C76" s="22">
        <v>2109</v>
      </c>
      <c r="D76" s="12">
        <v>2099</v>
      </c>
      <c r="E76" s="10">
        <v>2149</v>
      </c>
      <c r="F76" s="22">
        <v>2130</v>
      </c>
      <c r="G76" s="12">
        <v>2111</v>
      </c>
    </row>
    <row r="77" spans="1:7" x14ac:dyDescent="0.3">
      <c r="A77" s="17">
        <v>5</v>
      </c>
      <c r="B77" s="10">
        <v>4102</v>
      </c>
      <c r="C77" s="22">
        <v>4152</v>
      </c>
      <c r="D77" s="12">
        <v>4174</v>
      </c>
      <c r="E77" s="10">
        <v>5031</v>
      </c>
      <c r="F77" s="22">
        <v>5040</v>
      </c>
      <c r="G77" s="12">
        <v>5032</v>
      </c>
    </row>
    <row r="78" spans="1:7" x14ac:dyDescent="0.3">
      <c r="A78" s="17">
        <v>6</v>
      </c>
      <c r="B78" s="10">
        <v>3022</v>
      </c>
      <c r="C78" s="22">
        <v>2932</v>
      </c>
      <c r="D78" s="12">
        <v>2913</v>
      </c>
      <c r="E78" s="10">
        <v>2934</v>
      </c>
      <c r="F78" s="22">
        <v>2875</v>
      </c>
      <c r="G78" s="12">
        <v>2841</v>
      </c>
    </row>
    <row r="79" spans="1:7" x14ac:dyDescent="0.3">
      <c r="A79" s="17">
        <v>7</v>
      </c>
      <c r="B79" s="10">
        <v>3030</v>
      </c>
      <c r="C79" s="22">
        <v>3042</v>
      </c>
      <c r="D79" s="12">
        <v>3028</v>
      </c>
      <c r="E79" s="10">
        <v>3709</v>
      </c>
      <c r="F79" s="22">
        <v>3671</v>
      </c>
      <c r="G79" s="12">
        <v>3687</v>
      </c>
    </row>
    <row r="80" spans="1:7" x14ac:dyDescent="0.3">
      <c r="A80" s="17">
        <v>8</v>
      </c>
      <c r="B80" s="10">
        <v>4707</v>
      </c>
      <c r="C80" s="22">
        <v>4472</v>
      </c>
      <c r="D80" s="12">
        <v>4336</v>
      </c>
      <c r="E80" s="10">
        <v>5073</v>
      </c>
      <c r="F80" s="22">
        <v>4898</v>
      </c>
      <c r="G80" s="12">
        <v>4599</v>
      </c>
    </row>
    <row r="81" spans="1:7" x14ac:dyDescent="0.3">
      <c r="A81" s="17">
        <v>9</v>
      </c>
      <c r="B81" s="10">
        <v>3859</v>
      </c>
      <c r="C81" s="22">
        <v>3822</v>
      </c>
      <c r="D81" s="12">
        <v>3850</v>
      </c>
      <c r="E81" s="10">
        <v>4110</v>
      </c>
      <c r="F81" s="22">
        <v>4067</v>
      </c>
      <c r="G81" s="12">
        <v>4110</v>
      </c>
    </row>
    <row r="82" spans="1:7" x14ac:dyDescent="0.3">
      <c r="A82" s="17">
        <v>10</v>
      </c>
      <c r="B82" s="10">
        <v>3227</v>
      </c>
      <c r="C82" s="22">
        <v>3205</v>
      </c>
      <c r="D82" s="12">
        <v>3242</v>
      </c>
      <c r="E82" s="10">
        <v>3599</v>
      </c>
      <c r="F82" s="22">
        <v>3591</v>
      </c>
      <c r="G82" s="12">
        <v>3535</v>
      </c>
    </row>
    <row r="83" spans="1:7" x14ac:dyDescent="0.3">
      <c r="A83" s="17">
        <v>11</v>
      </c>
      <c r="B83" s="10">
        <v>2521</v>
      </c>
      <c r="C83" s="22">
        <v>2499</v>
      </c>
      <c r="D83" s="12">
        <v>2499</v>
      </c>
      <c r="E83" s="10">
        <v>2551</v>
      </c>
      <c r="F83" s="22">
        <v>2552</v>
      </c>
      <c r="G83" s="12">
        <v>2570</v>
      </c>
    </row>
    <row r="84" spans="1:7" x14ac:dyDescent="0.3">
      <c r="A84" s="17">
        <v>12</v>
      </c>
      <c r="B84" s="10">
        <v>5921</v>
      </c>
      <c r="C84" s="22">
        <v>5766</v>
      </c>
      <c r="D84" s="12">
        <v>5844</v>
      </c>
      <c r="E84" s="10">
        <v>5691</v>
      </c>
      <c r="F84" s="22">
        <v>5777</v>
      </c>
      <c r="G84" s="12">
        <v>5743</v>
      </c>
    </row>
    <row r="85" spans="1:7" x14ac:dyDescent="0.3">
      <c r="A85" s="17">
        <v>13</v>
      </c>
      <c r="B85" s="10">
        <v>2792</v>
      </c>
      <c r="C85" s="22">
        <v>2752</v>
      </c>
      <c r="D85" s="12">
        <v>2716</v>
      </c>
      <c r="E85" s="10">
        <v>2765</v>
      </c>
      <c r="F85" s="22">
        <v>2786</v>
      </c>
      <c r="G85" s="12">
        <v>2773</v>
      </c>
    </row>
    <row r="86" spans="1:7" x14ac:dyDescent="0.3">
      <c r="A86" s="17">
        <v>14</v>
      </c>
      <c r="B86" s="10">
        <v>2863</v>
      </c>
      <c r="C86" s="22">
        <v>2835</v>
      </c>
      <c r="D86" s="12">
        <v>2859</v>
      </c>
      <c r="E86" s="10">
        <v>2891</v>
      </c>
      <c r="F86" s="22">
        <v>2844</v>
      </c>
      <c r="G86" s="12">
        <v>2841</v>
      </c>
    </row>
    <row r="87" spans="1:7" x14ac:dyDescent="0.3">
      <c r="A87" s="17">
        <v>15</v>
      </c>
      <c r="B87" s="10">
        <v>3218</v>
      </c>
      <c r="C87" s="22">
        <v>3149</v>
      </c>
      <c r="D87" s="12">
        <v>3124</v>
      </c>
      <c r="E87" s="10">
        <v>3241</v>
      </c>
      <c r="F87" s="22">
        <v>3189</v>
      </c>
      <c r="G87" s="12">
        <v>3197</v>
      </c>
    </row>
    <row r="88" spans="1:7" x14ac:dyDescent="0.3">
      <c r="A88" s="17">
        <v>16</v>
      </c>
      <c r="B88" s="10">
        <v>3020</v>
      </c>
      <c r="C88" s="22">
        <v>3008</v>
      </c>
      <c r="D88" s="12">
        <v>3016</v>
      </c>
      <c r="E88" s="10">
        <v>3235</v>
      </c>
      <c r="F88" s="22">
        <v>3162</v>
      </c>
      <c r="G88" s="12">
        <v>3140</v>
      </c>
    </row>
    <row r="89" spans="1:7" x14ac:dyDescent="0.3">
      <c r="A89" s="17">
        <v>17</v>
      </c>
      <c r="B89" s="10">
        <v>4277</v>
      </c>
      <c r="C89" s="22">
        <v>4150</v>
      </c>
      <c r="D89" s="12">
        <v>3992</v>
      </c>
      <c r="E89" s="10">
        <v>4593</v>
      </c>
      <c r="F89" s="22">
        <v>4298</v>
      </c>
      <c r="G89" s="12">
        <v>4219</v>
      </c>
    </row>
    <row r="90" spans="1:7" x14ac:dyDescent="0.3">
      <c r="A90" s="18">
        <v>18</v>
      </c>
      <c r="B90" s="13">
        <v>3125</v>
      </c>
      <c r="C90" s="14">
        <v>3119</v>
      </c>
      <c r="D90" s="15">
        <v>3127</v>
      </c>
      <c r="E90" s="13">
        <v>4120</v>
      </c>
      <c r="F90" s="14">
        <v>4088</v>
      </c>
      <c r="G90" s="15">
        <v>4138</v>
      </c>
    </row>
  </sheetData>
  <mergeCells count="36">
    <mergeCell ref="Z1:AB1"/>
    <mergeCell ref="Z2:Z3"/>
    <mergeCell ref="AA2:AB2"/>
    <mergeCell ref="Y10:Z10"/>
    <mergeCell ref="Y11:Z11"/>
    <mergeCell ref="B2:D2"/>
    <mergeCell ref="B25:D25"/>
    <mergeCell ref="B1:D1"/>
    <mergeCell ref="B24:D24"/>
    <mergeCell ref="Y1:Y3"/>
    <mergeCell ref="B47:G47"/>
    <mergeCell ref="B48:D48"/>
    <mergeCell ref="E48:G48"/>
    <mergeCell ref="B70:G70"/>
    <mergeCell ref="B71:D71"/>
    <mergeCell ref="E71:G71"/>
    <mergeCell ref="K24:L24"/>
    <mergeCell ref="I26:I28"/>
    <mergeCell ref="I29:I31"/>
    <mergeCell ref="I32:I34"/>
    <mergeCell ref="E1:E3"/>
    <mergeCell ref="I12:I14"/>
    <mergeCell ref="I15:I17"/>
    <mergeCell ref="I18:I20"/>
    <mergeCell ref="I1:I2"/>
    <mergeCell ref="J1:J2"/>
    <mergeCell ref="I3:I5"/>
    <mergeCell ref="I6:I8"/>
    <mergeCell ref="I9:I11"/>
    <mergeCell ref="I35:I37"/>
    <mergeCell ref="I38:I40"/>
    <mergeCell ref="I41:I43"/>
    <mergeCell ref="I21:J21"/>
    <mergeCell ref="I44:J44"/>
    <mergeCell ref="I24:I25"/>
    <mergeCell ref="J24:J25"/>
  </mergeCells>
  <phoneticPr fontId="1" type="noConversion"/>
  <pageMargins left="0.7" right="0.7" top="0.75" bottom="0.75" header="0.3" footer="0.3"/>
  <pageSetup orientation="portrait" r:id="rId1"/>
  <ignoredErrors>
    <ignoredError sqref="E27:E4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2021-05-09T07:32:03Z</dcterms:modified>
</cp:coreProperties>
</file>