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28800" windowHeight="18000" tabRatio="500" activeTab="1"/>
  </bookViews>
  <sheets>
    <sheet name="Feux" sheetId="4" r:id="rId1"/>
    <sheet name="EU" sheetId="5" r:id="rId2"/>
    <sheet name="france" sheetId="6" r:id="rId3"/>
    <sheet name="Sheet1" sheetId="7" r:id="rId4"/>
  </sheets>
  <definedNames>
    <definedName name="_xlnm._FilterDatabase" localSheetId="2" hidden="1">france!$A$1:$D$96</definedName>
    <definedName name="_xlnm._FilterDatabase" localSheetId="3" hidden="1">Sheet1!$A$1:$E$211</definedName>
    <definedName name="_xlnm.Print_Area" localSheetId="0">Feux!$F$25:$F$54</definedName>
    <definedName name="Query1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4" l="1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O33" i="5"/>
  <c r="O34" i="5"/>
  <c r="O35" i="5"/>
  <c r="O36" i="5"/>
  <c r="O37" i="5"/>
  <c r="O38" i="5"/>
  <c r="O39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H61" i="4"/>
  <c r="C42" i="5"/>
  <c r="H60" i="4"/>
  <c r="C41" i="5"/>
  <c r="C40" i="5"/>
  <c r="C39" i="5"/>
  <c r="C38" i="5"/>
  <c r="C37" i="5"/>
  <c r="C36" i="5"/>
  <c r="C35" i="5"/>
  <c r="C34" i="5"/>
  <c r="C33" i="5"/>
  <c r="C32" i="5"/>
  <c r="D42" i="5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21" i="4"/>
  <c r="M33" i="5"/>
  <c r="M34" i="5"/>
  <c r="M35" i="5"/>
  <c r="M36" i="5"/>
  <c r="M37" i="5"/>
  <c r="M38" i="5"/>
  <c r="M39" i="5"/>
  <c r="N33" i="5"/>
  <c r="N34" i="5"/>
  <c r="N35" i="5"/>
  <c r="N36" i="5"/>
  <c r="N37" i="5"/>
  <c r="N38" i="5"/>
  <c r="N39" i="5"/>
  <c r="P33" i="5"/>
  <c r="P34" i="5"/>
  <c r="P35" i="5"/>
  <c r="P36" i="5"/>
  <c r="P37" i="5"/>
  <c r="P38" i="5"/>
  <c r="P39" i="5"/>
  <c r="F39" i="5"/>
  <c r="F40" i="5"/>
  <c r="F41" i="5"/>
  <c r="Q33" i="5"/>
  <c r="Q34" i="5"/>
  <c r="Q35" i="5"/>
  <c r="Q36" i="5"/>
  <c r="Q37" i="5"/>
  <c r="Q38" i="5"/>
  <c r="Q39" i="5"/>
  <c r="G39" i="5"/>
  <c r="G40" i="5"/>
  <c r="G41" i="5"/>
  <c r="G48" i="5"/>
  <c r="F48" i="5"/>
  <c r="B48" i="5"/>
  <c r="B49" i="5"/>
  <c r="B50" i="5"/>
  <c r="B51" i="5"/>
  <c r="B52" i="5"/>
  <c r="D53" i="5"/>
  <c r="G53" i="5"/>
  <c r="F53" i="5"/>
  <c r="B53" i="5"/>
  <c r="B42" i="5"/>
  <c r="C57" i="4"/>
  <c r="C58" i="4"/>
  <c r="C59" i="4"/>
  <c r="C60" i="4"/>
  <c r="C61" i="4"/>
  <c r="P6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41" i="4"/>
  <c r="L65" i="4"/>
  <c r="F189" i="7"/>
  <c r="F106" i="7"/>
  <c r="F91" i="7"/>
  <c r="F196" i="7"/>
  <c r="C198" i="7"/>
  <c r="G61" i="4"/>
  <c r="B71" i="4"/>
  <c r="G51" i="4"/>
  <c r="G52" i="4"/>
  <c r="G53" i="4"/>
  <c r="G54" i="4"/>
  <c r="G55" i="4"/>
  <c r="G56" i="4"/>
  <c r="G57" i="4"/>
  <c r="G58" i="4"/>
  <c r="G59" i="4"/>
  <c r="G60" i="4"/>
  <c r="G71" i="4"/>
  <c r="C71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14" i="4"/>
  <c r="E2" i="6"/>
  <c r="G2" i="6"/>
  <c r="I7" i="6"/>
  <c r="H7" i="6"/>
  <c r="G1" i="6"/>
  <c r="E1" i="6"/>
  <c r="I71" i="4"/>
  <c r="M71" i="4"/>
  <c r="J71" i="4"/>
  <c r="B65" i="4"/>
  <c r="D65" i="4"/>
  <c r="P60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5" i="4"/>
  <c r="O65" i="4"/>
  <c r="N65" i="4"/>
  <c r="I65" i="4"/>
  <c r="H65" i="4"/>
  <c r="P30" i="4"/>
  <c r="P31" i="4"/>
  <c r="P32" i="4"/>
  <c r="P33" i="4"/>
  <c r="P34" i="4"/>
  <c r="P35" i="4"/>
  <c r="P36" i="4"/>
  <c r="P37" i="4"/>
  <c r="P38" i="4"/>
  <c r="P3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65" i="4"/>
</calcChain>
</file>

<file path=xl/sharedStrings.xml><?xml version="1.0" encoding="utf-8"?>
<sst xmlns="http://schemas.openxmlformats.org/spreadsheetml/2006/main" count="892" uniqueCount="385">
  <si>
    <t>unit</t>
  </si>
  <si>
    <t>Année</t>
  </si>
  <si>
    <t>Man</t>
  </si>
  <si>
    <t>Nature</t>
  </si>
  <si>
    <t>Ha</t>
  </si>
  <si>
    <t>ha</t>
  </si>
  <si>
    <t>km2</t>
  </si>
  <si>
    <t>total</t>
  </si>
  <si>
    <t xml:space="preserve"> Ha </t>
  </si>
  <si>
    <t>Ma</t>
  </si>
  <si>
    <t>all FR</t>
  </si>
  <si>
    <t>Mediterra</t>
  </si>
  <si>
    <t>forest</t>
  </si>
  <si>
    <t xml:space="preserve">Burnt Area (ha) </t>
  </si>
  <si>
    <t>Portugal</t>
  </si>
  <si>
    <t>Spain</t>
  </si>
  <si>
    <t>Italy</t>
  </si>
  <si>
    <t>Greece</t>
  </si>
  <si>
    <t>France</t>
  </si>
  <si>
    <t>Croatia</t>
  </si>
  <si>
    <t>Sweden</t>
  </si>
  <si>
    <t>Cyprus</t>
  </si>
  <si>
    <t>Slovenia</t>
  </si>
  <si>
    <t>med</t>
  </si>
  <si>
    <t>UNECE</t>
  </si>
  <si>
    <t>ISTAT</t>
  </si>
  <si>
    <t>cover</t>
  </si>
  <si>
    <t>true forest</t>
  </si>
  <si>
    <t>wood land</t>
  </si>
  <si>
    <t>EFFIS</t>
  </si>
  <si>
    <t>burn</t>
  </si>
  <si>
    <t>Fires</t>
  </si>
  <si>
    <t>share</t>
  </si>
  <si>
    <t>%</t>
  </si>
  <si>
    <t>sup boisée</t>
  </si>
  <si>
    <t>burnt</t>
  </si>
  <si>
    <t>GiF</t>
  </si>
  <si>
    <t>mini</t>
  </si>
  <si>
    <t>medium</t>
  </si>
  <si>
    <t>from satellite</t>
  </si>
  <si>
    <t>decade</t>
  </si>
  <si>
    <t>bp</t>
  </si>
  <si>
    <t>Département</t>
  </si>
  <si>
    <t>Ain</t>
  </si>
  <si>
    <t>Aisne</t>
  </si>
  <si>
    <t>Allier</t>
  </si>
  <si>
    <t>Alpes-de-Haute-Provence</t>
  </si>
  <si>
    <t>Alpes-Maritimes</t>
  </si>
  <si>
    <t>Ardèche</t>
  </si>
  <si>
    <t>Ardennes</t>
  </si>
  <si>
    <t>Ariège</t>
  </si>
  <si>
    <t>Aube</t>
  </si>
  <si>
    <t>Aude</t>
  </si>
  <si>
    <t>Aveyron</t>
  </si>
  <si>
    <t>Bas-Rhin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</si>
  <si>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</si>
  <si>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</si>
  <si>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</si>
  <si>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</si>
  <si>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</si>
  <si>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</si>
  <si>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</si>
  <si>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</si>
  <si>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Côte-d'Or</t>
  </si>
  <si>
    <t>Côtes-d'Armor</t>
  </si>
  <si>
    <t>Creuse</t>
  </si>
  <si>
    <t>Deux-Sèvres</t>
  </si>
  <si>
    <t>Dordogne</t>
  </si>
  <si>
    <t>Doubs</t>
  </si>
  <si>
    <t>Drôme</t>
  </si>
  <si>
    <t>Eure</t>
  </si>
  <si>
    <t>Eure-et-Loir</t>
  </si>
  <si>
    <t>Finistère</t>
  </si>
  <si>
    <t>Gard</t>
  </si>
  <si>
    <t>Gers</t>
  </si>
  <si>
    <t>Gironde</t>
  </si>
  <si>
    <t>Haut-Rhin</t>
  </si>
  <si>
    <t>Haute-Corse</t>
  </si>
  <si>
    <t>Haute-Garonne</t>
  </si>
  <si>
    <t>Haute-Loire</t>
  </si>
  <si>
    <t>Haute-Marne</t>
  </si>
  <si>
    <t>Haute-Saône</t>
  </si>
  <si>
    <t>Haute-Savoie</t>
  </si>
  <si>
    <t>Haute-Vienne</t>
  </si>
  <si>
    <t>Hautes-Alpes</t>
  </si>
  <si>
    <t>Hautes-Pyrénées</t>
  </si>
  <si>
    <t>Hérault</t>
  </si>
  <si>
    <t>Île-de-France ouest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</si>
  <si>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</si>
  <si>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</si>
  <si>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</si>
  <si>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</si>
  <si>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</si>
  <si>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</si>
  <si>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</si>
  <si>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</si>
  <si>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</si>
  <si>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</si>
  <si>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</si>
  <si>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</si>
  <si>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</si>
  <si>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</si>
  <si>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</si>
  <si>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</si>
  <si>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</si>
  <si>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</si>
  <si>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</si>
  <si>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</si>
  <si>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</si>
  <si>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</si>
  <si>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</si>
  <si>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</si>
  <si>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</si>
  <si>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</si>
  <si>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</si>
  <si>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</si>
  <si>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Pyrénées-Orientales</t>
  </si>
  <si>
    <t>Rhône</t>
  </si>
  <si>
    <t>Saône-et-Loire</t>
  </si>
  <si>
    <t>Sarthe</t>
  </si>
  <si>
    <t>Savoie</t>
  </si>
  <si>
    <t>Seine-et-Marne</t>
  </si>
  <si>
    <t>Seine-Maritime</t>
  </si>
  <si>
    <t>Somme</t>
  </si>
  <si>
    <t>Tarn</t>
  </si>
  <si>
    <t>Tarn-et-Garonne</t>
  </si>
  <si>
    <t>Territoire de Belfort</t>
  </si>
  <si>
    <t>Var</t>
  </si>
  <si>
    <t>Vaucluse</t>
  </si>
  <si>
    <t>Vendée</t>
  </si>
  <si>
    <t>Vienne</t>
  </si>
  <si>
    <t>Vosges</t>
  </si>
  <si>
    <t>Yonne</t>
  </si>
  <si>
    <t>Superficie(km2)</t>
  </si>
  <si>
    <t>Forêts(km2)</t>
  </si>
  <si>
    <t>x</t>
  </si>
  <si>
    <t>dpfm</t>
  </si>
  <si>
    <t>all</t>
  </si>
  <si>
    <t>foret</t>
  </si>
  <si>
    <t>woodland</t>
  </si>
  <si>
    <t>kHa</t>
  </si>
  <si>
    <t>Zalamea la Real, Huelva</t>
  </si>
  <si>
    <t>2 News linked</t>
  </si>
  <si>
    <t>Oleiros</t>
  </si>
  <si>
    <t>3 News linked</t>
  </si>
  <si>
    <t>Kormakitis/Morphou</t>
  </si>
  <si>
    <t>5 News linked</t>
  </si>
  <si>
    <t>Quenza</t>
  </si>
  <si>
    <t>Bonorva</t>
  </si>
  <si>
    <t>Manduria</t>
  </si>
  <si>
    <t>1 News linked</t>
  </si>
  <si>
    <t>Aljezur</t>
  </si>
  <si>
    <t>Martigues</t>
  </si>
  <si>
    <t>Altofonte, Palermo</t>
  </si>
  <si>
    <t>Lagada, Eastern Mani</t>
  </si>
  <si>
    <t>L'Aquila</t>
  </si>
  <si>
    <t>Mandas</t>
  </si>
  <si>
    <t>Monte Inici</t>
  </si>
  <si>
    <t>Istres, Bouches-du-Rhône</t>
  </si>
  <si>
    <t>Boutx</t>
  </si>
  <si>
    <t>Olmeta di Tuda</t>
  </si>
  <si>
    <t>Paulilatino</t>
  </si>
  <si>
    <t>Tasarte, Gran Canaria</t>
  </si>
  <si>
    <t>Loiri Porto San Paolo</t>
  </si>
  <si>
    <t>Psara</t>
  </si>
  <si>
    <t>Tuzan, Gironde</t>
  </si>
  <si>
    <t>Vienne-en-Val, Loiret</t>
  </si>
  <si>
    <t>Bosnia &amp; Herzegovina</t>
  </si>
  <si>
    <t>Banovići</t>
  </si>
  <si>
    <t>Burgio</t>
  </si>
  <si>
    <t>Capodarso</t>
  </si>
  <si>
    <t>Janeiro de Baixo, Pampilhosa da Serra</t>
  </si>
  <si>
    <t>Smokvica, Korkula</t>
  </si>
  <si>
    <t>Vila Nova de Milfontes</t>
  </si>
  <si>
    <t>Col de Salvi, Montegrosso</t>
  </si>
  <si>
    <t>Kaštel Sućurac</t>
  </si>
  <si>
    <t>Anglet</t>
  </si>
  <si>
    <t>Canjuers</t>
  </si>
  <si>
    <t>Gornji Humac, Brač</t>
  </si>
  <si>
    <t>Faucon Vaucluse</t>
  </si>
  <si>
    <t>Valleraugue</t>
  </si>
  <si>
    <t>Budoni</t>
  </si>
  <si>
    <t>Casto/Bione</t>
  </si>
  <si>
    <t>Martignas-sur-Jalles</t>
  </si>
  <si>
    <t>Menfi</t>
  </si>
  <si>
    <t>Pentalia, Paphos</t>
  </si>
  <si>
    <t>United Kingdom</t>
  </si>
  <si>
    <t>Wareham</t>
  </si>
  <si>
    <t>Žaborić</t>
  </si>
  <si>
    <t>Kottas</t>
  </si>
  <si>
    <t>Mayres</t>
  </si>
  <si>
    <t>Civitella Paganico</t>
  </si>
  <si>
    <t>Montguers, Drôme</t>
  </si>
  <si>
    <t>Sévérac-d'Aveyron</t>
  </si>
  <si>
    <t>Fos-sur-Mer</t>
  </si>
  <si>
    <t>La Reggia/Lido Conchiglie</t>
  </si>
  <si>
    <t>Pietracorbara</t>
  </si>
  <si>
    <t>Saint-Marcel-lès-Annonay</t>
  </si>
  <si>
    <t>Arkounta</t>
  </si>
  <si>
    <t>Lavrio</t>
  </si>
  <si>
    <t>Orounta, Nicosia</t>
  </si>
  <si>
    <t>Aghione</t>
  </si>
  <si>
    <t>Banja Luka</t>
  </si>
  <si>
    <t>Besse, Espagnac</t>
  </si>
  <si>
    <t>Cima Marana</t>
  </si>
  <si>
    <t>Estagel</t>
  </si>
  <si>
    <t>Mottarone</t>
  </si>
  <si>
    <t>Nurri</t>
  </si>
  <si>
    <t>Pescaglia</t>
  </si>
  <si>
    <t>Ruinas</t>
  </si>
  <si>
    <t>Santiago Montalegre, Sardoal</t>
  </si>
  <si>
    <t>Supjak, Rogoznica</t>
  </si>
  <si>
    <t>Vaison-la-Romaine</t>
  </si>
  <si>
    <t>Valla-en-Gier, Loire</t>
  </si>
  <si>
    <t>Zagvozd</t>
  </si>
  <si>
    <t>Megalopolis</t>
  </si>
  <si>
    <t>Alta Murgia</t>
  </si>
  <si>
    <t>Castellu di Rustinu</t>
  </si>
  <si>
    <t>Chobham</t>
  </si>
  <si>
    <t>Fantine, Campomarino</t>
  </si>
  <si>
    <t>Gävle</t>
  </si>
  <si>
    <t>Kornos</t>
  </si>
  <si>
    <t>Pentakomo</t>
  </si>
  <si>
    <t>Velars</t>
  </si>
  <si>
    <t>Châteauneuf-Miravail</t>
  </si>
  <si>
    <t>Exo Chora</t>
  </si>
  <si>
    <t>Vrpolje</t>
  </si>
  <si>
    <t>Sesto Calende/Lentate</t>
  </si>
  <si>
    <t>Asquins</t>
  </si>
  <si>
    <t>Baia Verde, Gallipoli</t>
  </si>
  <si>
    <t>Binos/Signac</t>
  </si>
  <si>
    <t>Caltabellotta</t>
  </si>
  <si>
    <t>Felicetu</t>
  </si>
  <si>
    <t>Maenza</t>
  </si>
  <si>
    <t>Manfredonia</t>
  </si>
  <si>
    <t>Milhaud</t>
  </si>
  <si>
    <t>Montaguto</t>
  </si>
  <si>
    <t>Pillac</t>
  </si>
  <si>
    <t>Pomezia</t>
  </si>
  <si>
    <t>Saujac</t>
  </si>
  <si>
    <t>Säffle</t>
  </si>
  <si>
    <t>Tarquinia</t>
  </si>
  <si>
    <t>Vitrolles</t>
  </si>
  <si>
    <t>Chiatona</t>
  </si>
  <si>
    <t>Montolieu</t>
  </si>
  <si>
    <t>Ockelbo</t>
  </si>
  <si>
    <t>Scala Erre</t>
  </si>
  <si>
    <t>Poggio Sannita</t>
  </si>
  <si>
    <t>Verdun</t>
  </si>
  <si>
    <t>Aggius</t>
  </si>
  <si>
    <t>Anagni</t>
  </si>
  <si>
    <t>Beaucaire</t>
  </si>
  <si>
    <t>Bol, Brac</t>
  </si>
  <si>
    <t>Bézaudun/Bouyon</t>
  </si>
  <si>
    <t>Capodistria</t>
  </si>
  <si>
    <t>Carcheto-Brustico</t>
  </si>
  <si>
    <t>Casola Valsenio</t>
  </si>
  <si>
    <t>Corato</t>
  </si>
  <si>
    <t>Générargues, Gard</t>
  </si>
  <si>
    <t>Czech Republic</t>
  </si>
  <si>
    <t>Hošťálkovy</t>
  </si>
  <si>
    <t>Kampochoria, Chios</t>
  </si>
  <si>
    <t>Klis, Spkit</t>
  </si>
  <si>
    <t>Las Plassas</t>
  </si>
  <si>
    <t>Lepini</t>
  </si>
  <si>
    <t>Monti Lattiri</t>
  </si>
  <si>
    <t>Polla</t>
  </si>
  <si>
    <t>Péret</t>
  </si>
  <si>
    <t>Ramljane, Muć</t>
  </si>
  <si>
    <t>Saint-Hippolyte</t>
  </si>
  <si>
    <t>Sicignano degli Alburni</t>
  </si>
  <si>
    <t>​​Agios Stefanos, Erimitis, Corfu</t>
  </si>
  <si>
    <t>Camaiore</t>
  </si>
  <si>
    <t>Kardakata, Kefalonia</t>
  </si>
  <si>
    <t>Mani</t>
  </si>
  <si>
    <t>Amorgos</t>
  </si>
  <si>
    <t>Arrigas</t>
  </si>
  <si>
    <t>Cheviré-le-Rouge</t>
  </si>
  <si>
    <t>Châteauneuf-sur-Isère</t>
  </si>
  <si>
    <t>Coudoux</t>
  </si>
  <si>
    <t>Cressanges</t>
  </si>
  <si>
    <t>Guillaumes</t>
  </si>
  <si>
    <t>Kefalovryso Chora</t>
  </si>
  <si>
    <t>Monte Calvo, Viterbo</t>
  </si>
  <si>
    <t>Montfroc</t>
  </si>
  <si>
    <t>Orebić, Pelješac</t>
  </si>
  <si>
    <t>Orune</t>
  </si>
  <si>
    <t>Sassari</t>
  </si>
  <si>
    <t>Valle Subequana</t>
  </si>
  <si>
    <t>Villaudric</t>
  </si>
  <si>
    <t>Vulcano</t>
  </si>
  <si>
    <t>Canhas</t>
  </si>
  <si>
    <t>Garzeno</t>
  </si>
  <si>
    <t>Velletri</t>
  </si>
  <si>
    <t>Country</t>
  </si>
  <si>
    <t>Place</t>
  </si>
  <si>
    <t>Size</t>
  </si>
  <si>
    <t>Update</t>
  </si>
  <si>
    <t>News</t>
  </si>
  <si>
    <t>Appietto</t>
  </si>
  <si>
    <t>Béard-Géovreissiat</t>
  </si>
  <si>
    <t>Paradiset Natural Park, Haninge</t>
  </si>
  <si>
    <t>Tiranges, Haut-Loire</t>
  </si>
  <si>
    <t>Vebret, Cantal</t>
  </si>
  <si>
    <t>Arcens</t>
  </si>
  <si>
    <t>Le Pérréon, Villefranche-sur-Saône</t>
  </si>
  <si>
    <t>San Teodoro</t>
  </si>
  <si>
    <t>Santo-Pietro-di-Venaco</t>
  </si>
  <si>
    <t>l'Ecarpière, Gétigné</t>
  </si>
  <si>
    <t>Aliakmonas</t>
  </si>
  <si>
    <t>Aliki Larnaca</t>
  </si>
  <si>
    <t>Alimini</t>
  </si>
  <si>
    <t>Argut-Dessus</t>
  </si>
  <si>
    <t>Ascoli Satriano</t>
  </si>
  <si>
    <t>Ayia Napa</t>
  </si>
  <si>
    <t>Bancali, Sassari</t>
  </si>
  <si>
    <t>Beaubec-la-Rosière</t>
  </si>
  <si>
    <t>Bogny-sur-Meuse</t>
  </si>
  <si>
    <t>Boisbreteau</t>
  </si>
  <si>
    <t>Burgos</t>
  </si>
  <si>
    <t>Cafaro, Albidona</t>
  </si>
  <si>
    <t>Castellu-di-Rustinu</t>
  </si>
  <si>
    <t>Champlitte</t>
  </si>
  <si>
    <t>Chania</t>
  </si>
  <si>
    <t>Chiché, Deux-Sèvres</t>
  </si>
  <si>
    <t>Cléry-Saint-André</t>
  </si>
  <si>
    <t>Cossoine</t>
  </si>
  <si>
    <t>Cà di Sotto</t>
  </si>
  <si>
    <t>Haut-du-Them</t>
  </si>
  <si>
    <t>Iglesias (Sulcis)</t>
  </si>
  <si>
    <t>La Rochette</t>
  </si>
  <si>
    <t>Leporano</t>
  </si>
  <si>
    <t>Macomer</t>
  </si>
  <si>
    <t>Monte Porzio</t>
  </si>
  <si>
    <t>Montoro</t>
  </si>
  <si>
    <t>Montvalent</t>
  </si>
  <si>
    <t>Puy-Ste-Réparade</t>
  </si>
  <si>
    <t>Rapale</t>
  </si>
  <si>
    <t>Rognac</t>
  </si>
  <si>
    <t>Romagnano al Monte</t>
  </si>
  <si>
    <t>Saint-Brisson-sur-Loire</t>
  </si>
  <si>
    <t>Saint-Sauveur</t>
  </si>
  <si>
    <t>Saint-Vallier-de-Thiey</t>
  </si>
  <si>
    <t>Sainte-Suzanne-et-Chammes</t>
  </si>
  <si>
    <t>San Cataldo</t>
  </si>
  <si>
    <t>Sant'Angelo Limosano</t>
  </si>
  <si>
    <t>Sant'Antonio di Santadi</t>
  </si>
  <si>
    <t>Scordia</t>
  </si>
  <si>
    <t>Seignosse</t>
  </si>
  <si>
    <t>Selinunte</t>
  </si>
  <si>
    <t>Serri</t>
  </si>
  <si>
    <t>Sigloy</t>
  </si>
  <si>
    <t>Taranto</t>
  </si>
  <si>
    <t>Termoli/San Giacomo</t>
  </si>
  <si>
    <t>Thilliers-en-Vexin</t>
  </si>
  <si>
    <t>Torsberg</t>
  </si>
  <si>
    <t>Tôtes</t>
  </si>
  <si>
    <t>Uddevalla</t>
  </si>
  <si>
    <t>Usellus</t>
  </si>
  <si>
    <t>Ussassai</t>
  </si>
  <si>
    <t>Valado dos Frades</t>
  </si>
  <si>
    <t>Vänersborg</t>
  </si>
  <si>
    <t>Yenne</t>
  </si>
  <si>
    <t>​​Jadrtovac</t>
  </si>
  <si>
    <t>Aubagne</t>
  </si>
  <si>
    <t>Gagliano, Catanzaro</t>
  </si>
  <si>
    <t>Risveden</t>
  </si>
  <si>
    <t>Svartedalen</t>
  </si>
  <si>
    <t>Ugento</t>
  </si>
  <si>
    <t>Colleranesco</t>
  </si>
  <si>
    <t>Céret</t>
  </si>
  <si>
    <t>Digosville</t>
  </si>
  <si>
    <t>Fonni</t>
  </si>
  <si>
    <t>Kosi</t>
  </si>
  <si>
    <t>La Clape</t>
  </si>
  <si>
    <t>Livio</t>
  </si>
  <si>
    <t>Saint-Estève</t>
  </si>
  <si>
    <t>St-Génies de Comolas</t>
  </si>
  <si>
    <t>Villeveyrac</t>
  </si>
  <si>
    <t>EUDB</t>
  </si>
  <si>
    <t>ratio</t>
  </si>
  <si>
    <t>internet + mathematica</t>
  </si>
  <si>
    <t>portugal continental</t>
  </si>
  <si>
    <t>fires</t>
  </si>
  <si>
    <t>BDIFF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</si>
</sst>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0\ _€_-;\-* #,##0.00\ _€_-;_-* &quot;-&quot;??\ _€_-;_-@_-"/>
    <numFmt numFmtId="167" formatCode="_-* #,##0.0_-;\-* #,##0.0_-;_-* &quot;-&quot;??_-;_-@_-"/>
  </numFmts>
  <fonts count="26" x14ac:knownFonts="1"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rgb="FFFF0000"/>
      <name val="Calibri"/>
      <family val="2"/>
    </font>
    <font>
      <sz val="10"/>
      <name val="Arial"/>
    </font>
    <font>
      <sz val="12"/>
      <color rgb="FFFF0000"/>
      <name val="Calibri"/>
      <family val="2"/>
      <charset val="128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b/>
      <sz val="12"/>
      <name val="Calibri"/>
      <scheme val="minor"/>
    </font>
    <font>
      <b/>
      <sz val="12"/>
      <color rgb="FF008000"/>
      <name val="Calibri"/>
      <scheme val="minor"/>
    </font>
    <font>
      <b/>
      <sz val="12"/>
      <name val="Calibri"/>
    </font>
    <font>
      <sz val="12"/>
      <color rgb="FF008000"/>
      <name val="Calibri"/>
    </font>
    <font>
      <sz val="12"/>
      <color rgb="FF800000"/>
      <name val="Calibri"/>
      <scheme val="minor"/>
    </font>
    <font>
      <sz val="11"/>
      <color theme="1"/>
      <name val="Calibri"/>
      <family val="2"/>
      <scheme val="minor"/>
    </font>
    <font>
      <sz val="12"/>
      <color rgb="FF0000FF"/>
      <name val="Calibri"/>
    </font>
    <font>
      <sz val="12"/>
      <color rgb="FF0000FF"/>
      <name val="Calibri"/>
      <scheme val="minor"/>
    </font>
    <font>
      <sz val="12"/>
      <color rgb="FF3366FF"/>
      <name val="Calibri"/>
      <scheme val="minor"/>
    </font>
    <font>
      <sz val="12"/>
      <color theme="0"/>
      <name val="Calibri"/>
      <scheme val="minor"/>
    </font>
    <font>
      <sz val="12"/>
      <color rgb="FF3D3D3D"/>
      <name val="Arial"/>
    </font>
    <font>
      <b/>
      <sz val="12"/>
      <color rgb="FF777777"/>
      <name val="Arial"/>
    </font>
    <font>
      <sz val="12"/>
      <name val="Calibri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3" applyNumberFormat="1" applyFont="1"/>
    <xf numFmtId="0" fontId="0" fillId="0" borderId="0" xfId="0" applyAlignment="1">
      <alignment wrapText="1"/>
    </xf>
    <xf numFmtId="164" fontId="7" fillId="0" borderId="0" xfId="3" applyNumberFormat="1" applyFont="1"/>
    <xf numFmtId="0" fontId="10" fillId="0" borderId="0" xfId="77" applyFont="1"/>
    <xf numFmtId="0" fontId="11" fillId="0" borderId="0" xfId="77" applyFont="1"/>
    <xf numFmtId="164" fontId="9" fillId="0" borderId="0" xfId="77" applyNumberFormat="1" applyFont="1"/>
    <xf numFmtId="164" fontId="10" fillId="0" borderId="0" xfId="3" applyNumberFormat="1" applyFont="1"/>
    <xf numFmtId="166" fontId="11" fillId="0" borderId="0" xfId="78" applyFont="1"/>
    <xf numFmtId="165" fontId="11" fillId="0" borderId="0" xfId="76" applyNumberFormat="1" applyFont="1"/>
    <xf numFmtId="0" fontId="12" fillId="0" borderId="0" xfId="77" applyFont="1" applyAlignment="1">
      <alignment horizontal="center"/>
    </xf>
    <xf numFmtId="164" fontId="12" fillId="0" borderId="0" xfId="3" applyNumberFormat="1" applyFont="1" applyAlignment="1">
      <alignment horizontal="center"/>
    </xf>
    <xf numFmtId="0" fontId="13" fillId="0" borderId="0" xfId="77" applyFont="1" applyAlignment="1">
      <alignment horizontal="center"/>
    </xf>
    <xf numFmtId="0" fontId="10" fillId="0" borderId="0" xfId="77" applyFont="1" applyAlignment="1">
      <alignment horizontal="center"/>
    </xf>
    <xf numFmtId="164" fontId="10" fillId="0" borderId="0" xfId="3" applyNumberFormat="1" applyFont="1" applyAlignment="1">
      <alignment horizontal="center"/>
    </xf>
    <xf numFmtId="9" fontId="9" fillId="0" borderId="0" xfId="79" applyFont="1" applyAlignment="1">
      <alignment horizontal="center"/>
    </xf>
    <xf numFmtId="0" fontId="11" fillId="0" borderId="0" xfId="77" applyFont="1" applyAlignment="1">
      <alignment horizontal="center"/>
    </xf>
    <xf numFmtId="164" fontId="12" fillId="2" borderId="0" xfId="3" applyNumberFormat="1" applyFont="1" applyFill="1" applyAlignment="1">
      <alignment horizontal="center"/>
    </xf>
    <xf numFmtId="0" fontId="12" fillId="2" borderId="0" xfId="77" applyFont="1" applyFill="1" applyAlignment="1">
      <alignment horizontal="center"/>
    </xf>
    <xf numFmtId="164" fontId="0" fillId="2" borderId="0" xfId="3" applyNumberFormat="1" applyFont="1" applyFill="1"/>
    <xf numFmtId="0" fontId="0" fillId="2" borderId="0" xfId="0" applyFill="1"/>
    <xf numFmtId="164" fontId="10" fillId="2" borderId="0" xfId="3" applyNumberFormat="1" applyFont="1" applyFill="1"/>
    <xf numFmtId="0" fontId="7" fillId="2" borderId="0" xfId="0" applyFont="1" applyFill="1"/>
    <xf numFmtId="164" fontId="14" fillId="2" borderId="0" xfId="0" applyNumberFormat="1" applyFont="1" applyFill="1" applyAlignment="1">
      <alignment horizontal="center"/>
    </xf>
    <xf numFmtId="164" fontId="14" fillId="2" borderId="0" xfId="3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2" fillId="0" borderId="0" xfId="3" applyNumberFormat="1" applyFont="1" applyAlignment="1">
      <alignment wrapText="1"/>
    </xf>
    <xf numFmtId="0" fontId="15" fillId="0" borderId="0" xfId="0" applyFont="1" applyAlignment="1">
      <alignment wrapText="1"/>
    </xf>
    <xf numFmtId="164" fontId="15" fillId="0" borderId="0" xfId="0" applyNumberFormat="1" applyFont="1"/>
    <xf numFmtId="0" fontId="15" fillId="0" borderId="0" xfId="0" applyFont="1"/>
    <xf numFmtId="43" fontId="0" fillId="0" borderId="0" xfId="3" applyFont="1"/>
    <xf numFmtId="1" fontId="0" fillId="0" borderId="0" xfId="0" applyNumberFormat="1"/>
    <xf numFmtId="1" fontId="0" fillId="0" borderId="0" xfId="3" applyNumberFormat="1" applyFont="1"/>
    <xf numFmtId="0" fontId="5" fillId="0" borderId="0" xfId="128"/>
    <xf numFmtId="43" fontId="0" fillId="0" borderId="0" xfId="3" applyNumberFormat="1" applyFont="1"/>
    <xf numFmtId="164" fontId="1" fillId="0" borderId="0" xfId="3" applyNumberFormat="1" applyFont="1" applyAlignment="1">
      <alignment wrapText="1"/>
    </xf>
    <xf numFmtId="167" fontId="10" fillId="0" borderId="0" xfId="3" applyNumberFormat="1" applyFont="1"/>
    <xf numFmtId="167" fontId="10" fillId="3" borderId="0" xfId="77" applyNumberFormat="1" applyFont="1" applyFill="1"/>
    <xf numFmtId="0" fontId="16" fillId="0" borderId="0" xfId="77" applyFont="1"/>
    <xf numFmtId="43" fontId="10" fillId="0" borderId="0" xfId="3" applyFont="1"/>
    <xf numFmtId="164" fontId="10" fillId="0" borderId="0" xfId="77" applyNumberFormat="1" applyFont="1"/>
    <xf numFmtId="1" fontId="10" fillId="0" borderId="0" xfId="77" applyNumberFormat="1" applyFont="1"/>
    <xf numFmtId="165" fontId="0" fillId="0" borderId="0" xfId="76" applyNumberFormat="1" applyFont="1"/>
    <xf numFmtId="164" fontId="18" fillId="0" borderId="0" xfId="3" applyNumberFormat="1" applyFont="1"/>
    <xf numFmtId="164" fontId="19" fillId="0" borderId="0" xfId="3" applyNumberFormat="1" applyFont="1"/>
    <xf numFmtId="0" fontId="20" fillId="0" borderId="0" xfId="77" applyFont="1"/>
    <xf numFmtId="164" fontId="20" fillId="0" borderId="0" xfId="3" applyNumberFormat="1" applyFont="1"/>
    <xf numFmtId="164" fontId="10" fillId="0" borderId="0" xfId="3" applyNumberFormat="1" applyFont="1" applyAlignment="1">
      <alignment horizontal="center"/>
    </xf>
    <xf numFmtId="9" fontId="0" fillId="0" borderId="0" xfId="76" applyFont="1"/>
    <xf numFmtId="0" fontId="22" fillId="0" borderId="0" xfId="0" applyFont="1"/>
    <xf numFmtId="14" fontId="22" fillId="0" borderId="0" xfId="0" applyNumberFormat="1" applyFont="1"/>
    <xf numFmtId="0" fontId="23" fillId="0" borderId="0" xfId="0" applyFont="1"/>
    <xf numFmtId="164" fontId="24" fillId="0" borderId="0" xfId="3" applyNumberFormat="1" applyFont="1"/>
    <xf numFmtId="164" fontId="24" fillId="2" borderId="0" xfId="3" applyNumberFormat="1" applyFont="1" applyFill="1"/>
    <xf numFmtId="167" fontId="16" fillId="0" borderId="0" xfId="3" applyNumberFormat="1" applyFont="1"/>
    <xf numFmtId="0" fontId="24" fillId="0" borderId="0" xfId="0" applyFont="1"/>
    <xf numFmtId="164" fontId="10" fillId="0" borderId="0" xfId="3" applyNumberFormat="1" applyFont="1" applyAlignment="1">
      <alignment horizontal="center"/>
    </xf>
    <xf numFmtId="164" fontId="10" fillId="3" borderId="0" xfId="3" applyNumberFormat="1" applyFont="1" applyFill="1" applyAlignment="1">
      <alignment horizontal="center"/>
    </xf>
    <xf numFmtId="164" fontId="21" fillId="4" borderId="0" xfId="3" applyNumberFormat="1" applyFont="1" applyFill="1" applyAlignment="1">
      <alignment horizontal="center"/>
    </xf>
    <xf numFmtId="43" fontId="7" fillId="0" borderId="0" xfId="3" applyFont="1"/>
    <xf numFmtId="0" fontId="25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 applyAlignment="1">
      <alignment horizontal="center"/>
    </xf>
    <xf numFmtId="0" fontId="0" fillId="5" borderId="0" xfId="0" applyFill="1" applyAlignment="1">
      <alignment horizontal="center"/>
    </xf>
    <xf numFmtId="164" fontId="0" fillId="2" borderId="0" xfId="3" applyNumberFormat="1" applyFont="1" applyFill="1" applyAlignment="1">
      <alignment horizontal="center"/>
    </xf>
    <xf numFmtId="43" fontId="0" fillId="3" borderId="0" xfId="3" applyFont="1" applyFill="1"/>
    <xf numFmtId="164" fontId="0" fillId="6" borderId="0" xfId="3" applyNumberFormat="1" applyFont="1" applyFill="1"/>
    <xf numFmtId="0" fontId="0" fillId="6" borderId="0" xfId="0" applyFill="1"/>
    <xf numFmtId="164" fontId="0" fillId="6" borderId="0" xfId="3" applyNumberFormat="1" applyFont="1" applyFill="1" applyAlignment="1">
      <alignment horizontal="center"/>
    </xf>
    <xf numFmtId="164" fontId="10" fillId="6" borderId="0" xfId="3" applyNumberFormat="1" applyFont="1" applyFill="1" applyAlignment="1">
      <alignment horizontal="center"/>
    </xf>
    <xf numFmtId="164" fontId="15" fillId="0" borderId="0" xfId="3" applyNumberFormat="1" applyFont="1"/>
  </cellXfs>
  <cellStyles count="335">
    <cellStyle name="Comma" xfId="3" builtinId="3"/>
    <cellStyle name="Comma 2" xfId="78"/>
    <cellStyle name="Comma 3" xfId="167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/>
    <cellStyle name="Normal" xfId="0" builtinId="0"/>
    <cellStyle name="Normal 2" xfId="77"/>
    <cellStyle name="Normal 3" xfId="166"/>
    <cellStyle name="Percent" xfId="76" builtinId="5"/>
    <cellStyle name="Percent 2" xfId="7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3.unece.org/PXWeb2015/pxweb/en/STAT/STAT__26-TMSTAT1__060-TM15_SE1/010_en_TM15_6_1_r.px/?rxid=c173c1a2-b1bf-42ee-a927-e4b16a483974/" TargetMode="External"/></Relationships>
</file>

<file path=xl/worksheets/_rels/sheet4.xml.rels><?xml version="1.0" encoding="UTF-8" standalone="yes"?>
<Relationships xmlns="http://schemas.openxmlformats.org/package/2006/relationships"><Relationship Id="rId459" Type="http://schemas.openxmlformats.org/officeDocument/2006/relationships/hyperlink" Target="https://effis.jrc.ec.europa.eu/applications/fire-news/news/list/13111/" TargetMode="External"/><Relationship Id="rId20" Type="http://schemas.openxmlformats.org/officeDocument/2006/relationships/hyperlink" Target="https://effis.jrc.ec.europa.eu/applications/fire-news/news/list/13858/" TargetMode="External"/><Relationship Id="rId21" Type="http://schemas.openxmlformats.org/officeDocument/2006/relationships/hyperlink" Target="https://effis.jrc.ec.europa.eu/applications/fire-news/fire/13630/detail" TargetMode="External"/><Relationship Id="rId22" Type="http://schemas.openxmlformats.org/officeDocument/2006/relationships/hyperlink" Target="https://effis.jrc.ec.europa.eu/applications/fire-news/news/list/13630/" TargetMode="External"/><Relationship Id="rId23" Type="http://schemas.openxmlformats.org/officeDocument/2006/relationships/hyperlink" Target="https://effis.jrc.ec.europa.eu/applications/fire-news/fire/13886/detail" TargetMode="External"/><Relationship Id="rId24" Type="http://schemas.openxmlformats.org/officeDocument/2006/relationships/hyperlink" Target="https://effis.jrc.ec.europa.eu/applications/fire-news/news/list/13886/" TargetMode="External"/><Relationship Id="rId25" Type="http://schemas.openxmlformats.org/officeDocument/2006/relationships/hyperlink" Target="https://effis.jrc.ec.europa.eu/applications/fire-news/fire/13271/detail" TargetMode="External"/><Relationship Id="rId26" Type="http://schemas.openxmlformats.org/officeDocument/2006/relationships/hyperlink" Target="https://effis.jrc.ec.europa.eu/applications/fire-news/news/list/13271/" TargetMode="External"/><Relationship Id="rId27" Type="http://schemas.openxmlformats.org/officeDocument/2006/relationships/hyperlink" Target="https://effis.jrc.ec.europa.eu/applications/fire-news/fire/13873/detail" TargetMode="External"/><Relationship Id="rId28" Type="http://schemas.openxmlformats.org/officeDocument/2006/relationships/hyperlink" Target="https://effis.jrc.ec.europa.eu/applications/fire-news/news/list/13873/" TargetMode="External"/><Relationship Id="rId29" Type="http://schemas.openxmlformats.org/officeDocument/2006/relationships/hyperlink" Target="https://effis.jrc.ec.europa.eu/applications/fire-news/fire/12878/detail" TargetMode="External"/><Relationship Id="rId170" Type="http://schemas.openxmlformats.org/officeDocument/2006/relationships/hyperlink" Target="https://effis.jrc.ec.europa.eu/applications/fire-news/news/list/13456/" TargetMode="External"/><Relationship Id="rId171" Type="http://schemas.openxmlformats.org/officeDocument/2006/relationships/hyperlink" Target="https://effis.jrc.ec.europa.eu/applications/fire-news/fire/13608/detail" TargetMode="External"/><Relationship Id="rId172" Type="http://schemas.openxmlformats.org/officeDocument/2006/relationships/hyperlink" Target="https://effis.jrc.ec.europa.eu/applications/fire-news/news/list/13608/" TargetMode="External"/><Relationship Id="rId173" Type="http://schemas.openxmlformats.org/officeDocument/2006/relationships/hyperlink" Target="https://effis.jrc.ec.europa.eu/applications/fire-news/fire/13870/detail" TargetMode="External"/><Relationship Id="rId174" Type="http://schemas.openxmlformats.org/officeDocument/2006/relationships/hyperlink" Target="https://effis.jrc.ec.europa.eu/applications/fire-news/news/list/13870/" TargetMode="External"/><Relationship Id="rId175" Type="http://schemas.openxmlformats.org/officeDocument/2006/relationships/hyperlink" Target="https://effis.jrc.ec.europa.eu/applications/fire-news/fire/13953/detail" TargetMode="External"/><Relationship Id="rId176" Type="http://schemas.openxmlformats.org/officeDocument/2006/relationships/hyperlink" Target="https://effis.jrc.ec.europa.eu/applications/fire-news/news/list/13953/" TargetMode="External"/><Relationship Id="rId177" Type="http://schemas.openxmlformats.org/officeDocument/2006/relationships/hyperlink" Target="https://effis.jrc.ec.europa.eu/applications/fire-news/fire/12955/detail" TargetMode="External"/><Relationship Id="rId178" Type="http://schemas.openxmlformats.org/officeDocument/2006/relationships/hyperlink" Target="https://effis.jrc.ec.europa.eu/applications/fire-news/news/list/12955/" TargetMode="External"/><Relationship Id="rId179" Type="http://schemas.openxmlformats.org/officeDocument/2006/relationships/hyperlink" Target="https://effis.jrc.ec.europa.eu/applications/fire-news/fire/13742/detail" TargetMode="External"/><Relationship Id="rId230" Type="http://schemas.openxmlformats.org/officeDocument/2006/relationships/hyperlink" Target="https://effis.jrc.ec.europa.eu/applications/fire-news/news/list/13943/" TargetMode="External"/><Relationship Id="rId231" Type="http://schemas.openxmlformats.org/officeDocument/2006/relationships/hyperlink" Target="https://effis.jrc.ec.europa.eu/applications/fire-news/fire/13258/detail" TargetMode="External"/><Relationship Id="rId232" Type="http://schemas.openxmlformats.org/officeDocument/2006/relationships/hyperlink" Target="https://effis.jrc.ec.europa.eu/applications/fire-news/news/list/13258/" TargetMode="External"/><Relationship Id="rId233" Type="http://schemas.openxmlformats.org/officeDocument/2006/relationships/hyperlink" Target="https://effis.jrc.ec.europa.eu/applications/fire-news/fire/13538/detail" TargetMode="External"/><Relationship Id="rId234" Type="http://schemas.openxmlformats.org/officeDocument/2006/relationships/hyperlink" Target="https://effis.jrc.ec.europa.eu/applications/fire-news/news/list/13538/" TargetMode="External"/><Relationship Id="rId235" Type="http://schemas.openxmlformats.org/officeDocument/2006/relationships/hyperlink" Target="https://effis.jrc.ec.europa.eu/applications/fire-news/fire/13360/detail" TargetMode="External"/><Relationship Id="rId236" Type="http://schemas.openxmlformats.org/officeDocument/2006/relationships/hyperlink" Target="https://effis.jrc.ec.europa.eu/applications/fire-news/news/list/13360/" TargetMode="External"/><Relationship Id="rId237" Type="http://schemas.openxmlformats.org/officeDocument/2006/relationships/hyperlink" Target="https://effis.jrc.ec.europa.eu/applications/fire-news/fire/13363/detail" TargetMode="External"/><Relationship Id="rId238" Type="http://schemas.openxmlformats.org/officeDocument/2006/relationships/hyperlink" Target="https://effis.jrc.ec.europa.eu/applications/fire-news/news/list/13363/" TargetMode="External"/><Relationship Id="rId239" Type="http://schemas.openxmlformats.org/officeDocument/2006/relationships/hyperlink" Target="https://effis.jrc.ec.europa.eu/applications/fire-news/fire/13660/detail" TargetMode="External"/><Relationship Id="rId460" Type="http://schemas.openxmlformats.org/officeDocument/2006/relationships/hyperlink" Target="https://effis.jrc.ec.europa.eu/applications/fire-news/fire/13111/detail" TargetMode="External"/><Relationship Id="rId461" Type="http://schemas.openxmlformats.org/officeDocument/2006/relationships/hyperlink" Target="https://effis.jrc.ec.europa.eu/applications/fire-news/news/list/13105/" TargetMode="External"/><Relationship Id="rId462" Type="http://schemas.openxmlformats.org/officeDocument/2006/relationships/hyperlink" Target="https://effis.jrc.ec.europa.eu/applications/fire-news/fire/13105/detail" TargetMode="External"/><Relationship Id="rId463" Type="http://schemas.openxmlformats.org/officeDocument/2006/relationships/hyperlink" Target="https://effis.jrc.ec.europa.eu/applications/fire-news/news/list/13722/" TargetMode="External"/><Relationship Id="rId464" Type="http://schemas.openxmlformats.org/officeDocument/2006/relationships/hyperlink" Target="https://effis.jrc.ec.europa.eu/applications/fire-news/fire/13722/detail" TargetMode="External"/><Relationship Id="rId465" Type="http://schemas.openxmlformats.org/officeDocument/2006/relationships/hyperlink" Target="https://effis.jrc.ec.europa.eu/applications/fire-news/news/list/13051/" TargetMode="External"/><Relationship Id="rId466" Type="http://schemas.openxmlformats.org/officeDocument/2006/relationships/hyperlink" Target="https://effis.jrc.ec.europa.eu/applications/fire-news/fire/13051/detail" TargetMode="External"/><Relationship Id="rId30" Type="http://schemas.openxmlformats.org/officeDocument/2006/relationships/hyperlink" Target="https://effis.jrc.ec.europa.eu/applications/fire-news/news/list/12878/" TargetMode="External"/><Relationship Id="rId31" Type="http://schemas.openxmlformats.org/officeDocument/2006/relationships/hyperlink" Target="https://effis.jrc.ec.europa.eu/applications/fire-news/fire/12839/detail" TargetMode="External"/><Relationship Id="rId32" Type="http://schemas.openxmlformats.org/officeDocument/2006/relationships/hyperlink" Target="https://effis.jrc.ec.europa.eu/applications/fire-news/news/list/12839/" TargetMode="External"/><Relationship Id="rId33" Type="http://schemas.openxmlformats.org/officeDocument/2006/relationships/hyperlink" Target="https://effis.jrc.ec.europa.eu/applications/fire-news/fire/13741/detail" TargetMode="External"/><Relationship Id="rId34" Type="http://schemas.openxmlformats.org/officeDocument/2006/relationships/hyperlink" Target="https://effis.jrc.ec.europa.eu/applications/fire-news/news/list/13741/" TargetMode="External"/><Relationship Id="rId35" Type="http://schemas.openxmlformats.org/officeDocument/2006/relationships/hyperlink" Target="https://effis.jrc.ec.europa.eu/applications/fire-news/fire/12853/detail" TargetMode="External"/><Relationship Id="rId36" Type="http://schemas.openxmlformats.org/officeDocument/2006/relationships/hyperlink" Target="https://effis.jrc.ec.europa.eu/applications/fire-news/news/list/12853/" TargetMode="External"/><Relationship Id="rId37" Type="http://schemas.openxmlformats.org/officeDocument/2006/relationships/hyperlink" Target="https://effis.jrc.ec.europa.eu/applications/fire-news/fire/13930/detail" TargetMode="External"/><Relationship Id="rId38" Type="http://schemas.openxmlformats.org/officeDocument/2006/relationships/hyperlink" Target="https://effis.jrc.ec.europa.eu/applications/fire-news/news/list/13930/" TargetMode="External"/><Relationship Id="rId39" Type="http://schemas.openxmlformats.org/officeDocument/2006/relationships/hyperlink" Target="https://effis.jrc.ec.europa.eu/applications/fire-news/fire/13132/detail" TargetMode="External"/><Relationship Id="rId180" Type="http://schemas.openxmlformats.org/officeDocument/2006/relationships/hyperlink" Target="https://effis.jrc.ec.europa.eu/applications/fire-news/news/list/13742/" TargetMode="External"/><Relationship Id="rId181" Type="http://schemas.openxmlformats.org/officeDocument/2006/relationships/hyperlink" Target="https://effis.jrc.ec.europa.eu/applications/fire-news/fire/13663/detail" TargetMode="External"/><Relationship Id="rId182" Type="http://schemas.openxmlformats.org/officeDocument/2006/relationships/hyperlink" Target="https://effis.jrc.ec.europa.eu/applications/fire-news/news/list/13663/" TargetMode="External"/><Relationship Id="rId183" Type="http://schemas.openxmlformats.org/officeDocument/2006/relationships/hyperlink" Target="https://effis.jrc.ec.europa.eu/applications/fire-news/fire/13740/detail" TargetMode="External"/><Relationship Id="rId184" Type="http://schemas.openxmlformats.org/officeDocument/2006/relationships/hyperlink" Target="https://effis.jrc.ec.europa.eu/applications/fire-news/news/list/13740/" TargetMode="External"/><Relationship Id="rId185" Type="http://schemas.openxmlformats.org/officeDocument/2006/relationships/hyperlink" Target="https://effis.jrc.ec.europa.eu/applications/fire-news/fire/13871/detail" TargetMode="External"/><Relationship Id="rId186" Type="http://schemas.openxmlformats.org/officeDocument/2006/relationships/hyperlink" Target="https://effis.jrc.ec.europa.eu/applications/fire-news/news/list/13871/" TargetMode="External"/><Relationship Id="rId187" Type="http://schemas.openxmlformats.org/officeDocument/2006/relationships/hyperlink" Target="https://effis.jrc.ec.europa.eu/applications/fire-news/fire/13097/detail" TargetMode="External"/><Relationship Id="rId188" Type="http://schemas.openxmlformats.org/officeDocument/2006/relationships/hyperlink" Target="https://effis.jrc.ec.europa.eu/applications/fire-news/news/list/13097/" TargetMode="External"/><Relationship Id="rId189" Type="http://schemas.openxmlformats.org/officeDocument/2006/relationships/hyperlink" Target="https://effis.jrc.ec.europa.eu/applications/fire-news/fire/13542/detail" TargetMode="External"/><Relationship Id="rId240" Type="http://schemas.openxmlformats.org/officeDocument/2006/relationships/hyperlink" Target="https://effis.jrc.ec.europa.eu/applications/fire-news/news/list/13660/" TargetMode="External"/><Relationship Id="rId241" Type="http://schemas.openxmlformats.org/officeDocument/2006/relationships/hyperlink" Target="https://effis.jrc.ec.europa.eu/applications/fire-news/fire/13982/detail" TargetMode="External"/><Relationship Id="rId242" Type="http://schemas.openxmlformats.org/officeDocument/2006/relationships/hyperlink" Target="https://effis.jrc.ec.europa.eu/applications/fire-news/news/list/13982/" TargetMode="External"/><Relationship Id="rId243" Type="http://schemas.openxmlformats.org/officeDocument/2006/relationships/hyperlink" Target="https://effis.jrc.ec.europa.eu/applications/fire-news/fire/13804/detail" TargetMode="External"/><Relationship Id="rId244" Type="http://schemas.openxmlformats.org/officeDocument/2006/relationships/hyperlink" Target="https://effis.jrc.ec.europa.eu/applications/fire-news/news/list/13804/" TargetMode="External"/><Relationship Id="rId245" Type="http://schemas.openxmlformats.org/officeDocument/2006/relationships/hyperlink" Target="https://effis.jrc.ec.europa.eu/applications/fire-news/fire/12921/detail" TargetMode="External"/><Relationship Id="rId246" Type="http://schemas.openxmlformats.org/officeDocument/2006/relationships/hyperlink" Target="https://effis.jrc.ec.europa.eu/applications/fire-news/news/list/12921/" TargetMode="External"/><Relationship Id="rId247" Type="http://schemas.openxmlformats.org/officeDocument/2006/relationships/hyperlink" Target="https://effis.jrc.ec.europa.eu/applications/fire-news/fire/13449/detail" TargetMode="External"/><Relationship Id="rId248" Type="http://schemas.openxmlformats.org/officeDocument/2006/relationships/hyperlink" Target="https://effis.jrc.ec.europa.eu/applications/fire-news/news/list/13449/" TargetMode="External"/><Relationship Id="rId249" Type="http://schemas.openxmlformats.org/officeDocument/2006/relationships/hyperlink" Target="https://effis.jrc.ec.europa.eu/applications/fire-news/fire/12900/detail" TargetMode="External"/><Relationship Id="rId300" Type="http://schemas.openxmlformats.org/officeDocument/2006/relationships/hyperlink" Target="https://effis.jrc.ec.europa.eu/applications/fire-news/news/list/13796/" TargetMode="External"/><Relationship Id="rId301" Type="http://schemas.openxmlformats.org/officeDocument/2006/relationships/hyperlink" Target="https://effis.jrc.ec.europa.eu/applications/fire-news/fire/13883/detail" TargetMode="External"/><Relationship Id="rId302" Type="http://schemas.openxmlformats.org/officeDocument/2006/relationships/hyperlink" Target="https://effis.jrc.ec.europa.eu/applications/fire-news/news/list/13883/" TargetMode="External"/><Relationship Id="rId303" Type="http://schemas.openxmlformats.org/officeDocument/2006/relationships/hyperlink" Target="https://effis.jrc.ec.europa.eu/applications/fire-news/fire/13175/detail" TargetMode="External"/><Relationship Id="rId304" Type="http://schemas.openxmlformats.org/officeDocument/2006/relationships/hyperlink" Target="https://effis.jrc.ec.europa.eu/applications/fire-news/news/list/13175/" TargetMode="External"/><Relationship Id="rId305" Type="http://schemas.openxmlformats.org/officeDocument/2006/relationships/hyperlink" Target="https://effis.jrc.ec.europa.eu/applications/fire-news/fire/12980/detail" TargetMode="External"/><Relationship Id="rId306" Type="http://schemas.openxmlformats.org/officeDocument/2006/relationships/hyperlink" Target="https://effis.jrc.ec.europa.eu/applications/fire-news/news/list/12980/" TargetMode="External"/><Relationship Id="rId307" Type="http://schemas.openxmlformats.org/officeDocument/2006/relationships/hyperlink" Target="https://effis.jrc.ec.europa.eu/applications/fire-news/fire/13655/detail" TargetMode="External"/><Relationship Id="rId308" Type="http://schemas.openxmlformats.org/officeDocument/2006/relationships/hyperlink" Target="https://effis.jrc.ec.europa.eu/applications/fire-news/news/list/13655/" TargetMode="External"/><Relationship Id="rId309" Type="http://schemas.openxmlformats.org/officeDocument/2006/relationships/hyperlink" Target="https://effis.jrc.ec.europa.eu/applications/fire-news/fire/13195/detail" TargetMode="External"/><Relationship Id="rId40" Type="http://schemas.openxmlformats.org/officeDocument/2006/relationships/hyperlink" Target="https://effis.jrc.ec.europa.eu/applications/fire-news/news/list/13132/" TargetMode="External"/><Relationship Id="rId41" Type="http://schemas.openxmlformats.org/officeDocument/2006/relationships/hyperlink" Target="https://effis.jrc.ec.europa.eu/applications/fire-news/fire/13525/detail" TargetMode="External"/><Relationship Id="rId42" Type="http://schemas.openxmlformats.org/officeDocument/2006/relationships/hyperlink" Target="https://effis.jrc.ec.europa.eu/applications/fire-news/news/list/13525/" TargetMode="External"/><Relationship Id="rId43" Type="http://schemas.openxmlformats.org/officeDocument/2006/relationships/hyperlink" Target="https://effis.jrc.ec.europa.eu/applications/fire-news/fire/13527/detail" TargetMode="External"/><Relationship Id="rId44" Type="http://schemas.openxmlformats.org/officeDocument/2006/relationships/hyperlink" Target="https://effis.jrc.ec.europa.eu/applications/fire-news/news/list/13527/" TargetMode="External"/><Relationship Id="rId45" Type="http://schemas.openxmlformats.org/officeDocument/2006/relationships/hyperlink" Target="https://effis.jrc.ec.europa.eu/applications/fire-news/fire/12944/detail" TargetMode="External"/><Relationship Id="rId46" Type="http://schemas.openxmlformats.org/officeDocument/2006/relationships/hyperlink" Target="https://effis.jrc.ec.europa.eu/applications/fire-news/news/list/12944/" TargetMode="External"/><Relationship Id="rId47" Type="http://schemas.openxmlformats.org/officeDocument/2006/relationships/hyperlink" Target="https://effis.jrc.ec.europa.eu/applications/fire-news/fire/13507/detail" TargetMode="External"/><Relationship Id="rId48" Type="http://schemas.openxmlformats.org/officeDocument/2006/relationships/hyperlink" Target="https://effis.jrc.ec.europa.eu/applications/fire-news/news/list/13507/" TargetMode="External"/><Relationship Id="rId49" Type="http://schemas.openxmlformats.org/officeDocument/2006/relationships/hyperlink" Target="https://effis.jrc.ec.europa.eu/applications/fire-news/fire/13518/detail" TargetMode="External"/><Relationship Id="rId1" Type="http://schemas.openxmlformats.org/officeDocument/2006/relationships/hyperlink" Target="https://effis.jrc.ec.europa.eu/applications/fire-news/fire/13928/detail" TargetMode="External"/><Relationship Id="rId2" Type="http://schemas.openxmlformats.org/officeDocument/2006/relationships/hyperlink" Target="https://effis.jrc.ec.europa.eu/applications/fire-news/news/list/13928/" TargetMode="External"/><Relationship Id="rId3" Type="http://schemas.openxmlformats.org/officeDocument/2006/relationships/hyperlink" Target="https://effis.jrc.ec.europa.eu/applications/fire-news/fire/13512/detail" TargetMode="External"/><Relationship Id="rId4" Type="http://schemas.openxmlformats.org/officeDocument/2006/relationships/hyperlink" Target="https://effis.jrc.ec.europa.eu/applications/fire-news/news/list/13512/" TargetMode="External"/><Relationship Id="rId5" Type="http://schemas.openxmlformats.org/officeDocument/2006/relationships/hyperlink" Target="https://effis.jrc.ec.europa.eu/applications/fire-news/fire/13035/detail" TargetMode="External"/><Relationship Id="rId6" Type="http://schemas.openxmlformats.org/officeDocument/2006/relationships/hyperlink" Target="https://effis.jrc.ec.europa.eu/applications/fire-news/news/list/13035/" TargetMode="External"/><Relationship Id="rId7" Type="http://schemas.openxmlformats.org/officeDocument/2006/relationships/hyperlink" Target="https://effis.jrc.ec.europa.eu/applications/fire-news/fire/12838/detail" TargetMode="External"/><Relationship Id="rId8" Type="http://schemas.openxmlformats.org/officeDocument/2006/relationships/hyperlink" Target="https://effis.jrc.ec.europa.eu/applications/fire-news/news/list/12838/" TargetMode="External"/><Relationship Id="rId9" Type="http://schemas.openxmlformats.org/officeDocument/2006/relationships/hyperlink" Target="https://effis.jrc.ec.europa.eu/applications/fire-news/fire/13591/detail" TargetMode="External"/><Relationship Id="rId190" Type="http://schemas.openxmlformats.org/officeDocument/2006/relationships/hyperlink" Target="https://effis.jrc.ec.europa.eu/applications/fire-news/news/list/13542/" TargetMode="External"/><Relationship Id="rId191" Type="http://schemas.openxmlformats.org/officeDocument/2006/relationships/hyperlink" Target="https://effis.jrc.ec.europa.eu/applications/fire-news/fire/13840/detail" TargetMode="External"/><Relationship Id="rId192" Type="http://schemas.openxmlformats.org/officeDocument/2006/relationships/hyperlink" Target="https://effis.jrc.ec.europa.eu/applications/fire-news/news/list/13840/" TargetMode="External"/><Relationship Id="rId193" Type="http://schemas.openxmlformats.org/officeDocument/2006/relationships/hyperlink" Target="https://effis.jrc.ec.europa.eu/applications/fire-news/fire/13373/detail" TargetMode="External"/><Relationship Id="rId194" Type="http://schemas.openxmlformats.org/officeDocument/2006/relationships/hyperlink" Target="https://effis.jrc.ec.europa.eu/applications/fire-news/news/list/13373/" TargetMode="External"/><Relationship Id="rId195" Type="http://schemas.openxmlformats.org/officeDocument/2006/relationships/hyperlink" Target="https://effis.jrc.ec.europa.eu/applications/fire-news/fire/12961/detail" TargetMode="External"/><Relationship Id="rId196" Type="http://schemas.openxmlformats.org/officeDocument/2006/relationships/hyperlink" Target="https://effis.jrc.ec.europa.eu/applications/fire-news/news/list/12961/" TargetMode="External"/><Relationship Id="rId197" Type="http://schemas.openxmlformats.org/officeDocument/2006/relationships/hyperlink" Target="https://effis.jrc.ec.europa.eu/applications/fire-news/fire/13854/detail" TargetMode="External"/><Relationship Id="rId198" Type="http://schemas.openxmlformats.org/officeDocument/2006/relationships/hyperlink" Target="https://effis.jrc.ec.europa.eu/applications/fire-news/news/list/13854/" TargetMode="External"/><Relationship Id="rId199" Type="http://schemas.openxmlformats.org/officeDocument/2006/relationships/hyperlink" Target="https://effis.jrc.ec.europa.eu/applications/fire-news/fire/13889/detail" TargetMode="External"/><Relationship Id="rId250" Type="http://schemas.openxmlformats.org/officeDocument/2006/relationships/hyperlink" Target="https://effis.jrc.ec.europa.eu/applications/fire-news/news/list/12900/" TargetMode="External"/><Relationship Id="rId251" Type="http://schemas.openxmlformats.org/officeDocument/2006/relationships/hyperlink" Target="https://effis.jrc.ec.europa.eu/applications/fire-news/fire/12862/detail" TargetMode="External"/><Relationship Id="rId252" Type="http://schemas.openxmlformats.org/officeDocument/2006/relationships/hyperlink" Target="https://effis.jrc.ec.europa.eu/applications/fire-news/news/list/12862/" TargetMode="External"/><Relationship Id="rId253" Type="http://schemas.openxmlformats.org/officeDocument/2006/relationships/hyperlink" Target="https://effis.jrc.ec.europa.eu/applications/fire-news/fire/14011/detail" TargetMode="External"/><Relationship Id="rId254" Type="http://schemas.openxmlformats.org/officeDocument/2006/relationships/hyperlink" Target="https://effis.jrc.ec.europa.eu/applications/fire-news/news/list/14011/" TargetMode="External"/><Relationship Id="rId255" Type="http://schemas.openxmlformats.org/officeDocument/2006/relationships/hyperlink" Target="https://effis.jrc.ec.europa.eu/applications/fire-news/fire/13482/detail" TargetMode="External"/><Relationship Id="rId256" Type="http://schemas.openxmlformats.org/officeDocument/2006/relationships/hyperlink" Target="https://effis.jrc.ec.europa.eu/applications/fire-news/news/list/13482/" TargetMode="External"/><Relationship Id="rId257" Type="http://schemas.openxmlformats.org/officeDocument/2006/relationships/hyperlink" Target="https://effis.jrc.ec.europa.eu/applications/fire-news/fire/13461/detail" TargetMode="External"/><Relationship Id="rId258" Type="http://schemas.openxmlformats.org/officeDocument/2006/relationships/hyperlink" Target="https://effis.jrc.ec.europa.eu/applications/fire-news/news/list/13461/" TargetMode="External"/><Relationship Id="rId259" Type="http://schemas.openxmlformats.org/officeDocument/2006/relationships/hyperlink" Target="https://effis.jrc.ec.europa.eu/applications/fire-news/fire/13650/detail" TargetMode="External"/><Relationship Id="rId310" Type="http://schemas.openxmlformats.org/officeDocument/2006/relationships/hyperlink" Target="https://effis.jrc.ec.europa.eu/applications/fire-news/news/list/13195/" TargetMode="External"/><Relationship Id="rId311" Type="http://schemas.openxmlformats.org/officeDocument/2006/relationships/hyperlink" Target="https://effis.jrc.ec.europa.eu/applications/fire-news/fire/13075/detail" TargetMode="External"/><Relationship Id="rId312" Type="http://schemas.openxmlformats.org/officeDocument/2006/relationships/hyperlink" Target="https://effis.jrc.ec.europa.eu/applications/fire-news/news/list/13075/" TargetMode="External"/><Relationship Id="rId313" Type="http://schemas.openxmlformats.org/officeDocument/2006/relationships/hyperlink" Target="https://effis.jrc.ec.europa.eu/applications/fire-news/fire/13219/detail" TargetMode="External"/><Relationship Id="rId314" Type="http://schemas.openxmlformats.org/officeDocument/2006/relationships/hyperlink" Target="https://effis.jrc.ec.europa.eu/applications/fire-news/news/list/13219/" TargetMode="External"/><Relationship Id="rId315" Type="http://schemas.openxmlformats.org/officeDocument/2006/relationships/hyperlink" Target="https://effis.jrc.ec.europa.eu/applications/fire-news/fire/12864/detail" TargetMode="External"/><Relationship Id="rId316" Type="http://schemas.openxmlformats.org/officeDocument/2006/relationships/hyperlink" Target="https://effis.jrc.ec.europa.eu/applications/fire-news/news/list/12864/" TargetMode="External"/><Relationship Id="rId317" Type="http://schemas.openxmlformats.org/officeDocument/2006/relationships/hyperlink" Target="https://effis.jrc.ec.europa.eu/applications/fire-news/fire/13288/detail" TargetMode="External"/><Relationship Id="rId318" Type="http://schemas.openxmlformats.org/officeDocument/2006/relationships/hyperlink" Target="https://effis.jrc.ec.europa.eu/applications/fire-news/news/list/13288/" TargetMode="External"/><Relationship Id="rId319" Type="http://schemas.openxmlformats.org/officeDocument/2006/relationships/hyperlink" Target="https://effis.jrc.ec.europa.eu/applications/fire-news/fire/13036/detail" TargetMode="External"/><Relationship Id="rId50" Type="http://schemas.openxmlformats.org/officeDocument/2006/relationships/hyperlink" Target="https://effis.jrc.ec.europa.eu/applications/fire-news/news/list/13518/" TargetMode="External"/><Relationship Id="rId51" Type="http://schemas.openxmlformats.org/officeDocument/2006/relationships/hyperlink" Target="https://effis.jrc.ec.europa.eu/applications/fire-news/fire/13313/detail" TargetMode="External"/><Relationship Id="rId52" Type="http://schemas.openxmlformats.org/officeDocument/2006/relationships/hyperlink" Target="https://effis.jrc.ec.europa.eu/applications/fire-news/news/list/13313/" TargetMode="External"/><Relationship Id="rId53" Type="http://schemas.openxmlformats.org/officeDocument/2006/relationships/hyperlink" Target="https://effis.jrc.ec.europa.eu/applications/fire-news/fire/12937/detail" TargetMode="External"/><Relationship Id="rId54" Type="http://schemas.openxmlformats.org/officeDocument/2006/relationships/hyperlink" Target="https://effis.jrc.ec.europa.eu/applications/fire-news/news/list/12937/" TargetMode="External"/><Relationship Id="rId55" Type="http://schemas.openxmlformats.org/officeDocument/2006/relationships/hyperlink" Target="https://effis.jrc.ec.europa.eu/applications/fire-news/fire/13511/detail" TargetMode="External"/><Relationship Id="rId56" Type="http://schemas.openxmlformats.org/officeDocument/2006/relationships/hyperlink" Target="https://effis.jrc.ec.europa.eu/applications/fire-news/news/list/13511/" TargetMode="External"/><Relationship Id="rId57" Type="http://schemas.openxmlformats.org/officeDocument/2006/relationships/hyperlink" Target="https://effis.jrc.ec.europa.eu/applications/fire-news/fire/13913/detail" TargetMode="External"/><Relationship Id="rId58" Type="http://schemas.openxmlformats.org/officeDocument/2006/relationships/hyperlink" Target="https://effis.jrc.ec.europa.eu/applications/fire-news/news/list/13913/" TargetMode="External"/><Relationship Id="rId59" Type="http://schemas.openxmlformats.org/officeDocument/2006/relationships/hyperlink" Target="https://effis.jrc.ec.europa.eu/applications/fire-news/fire/13632/detail" TargetMode="External"/><Relationship Id="rId260" Type="http://schemas.openxmlformats.org/officeDocument/2006/relationships/hyperlink" Target="https://effis.jrc.ec.europa.eu/applications/fire-news/news/list/13650/" TargetMode="External"/><Relationship Id="rId261" Type="http://schemas.openxmlformats.org/officeDocument/2006/relationships/hyperlink" Target="https://effis.jrc.ec.europa.eu/applications/fire-news/fire/13851/detail" TargetMode="External"/><Relationship Id="rId262" Type="http://schemas.openxmlformats.org/officeDocument/2006/relationships/hyperlink" Target="https://effis.jrc.ec.europa.eu/applications/fire-news/news/list/13851/" TargetMode="External"/><Relationship Id="rId263" Type="http://schemas.openxmlformats.org/officeDocument/2006/relationships/hyperlink" Target="https://effis.jrc.ec.europa.eu/applications/fire-news/fire/12981/detail" TargetMode="External"/><Relationship Id="rId264" Type="http://schemas.openxmlformats.org/officeDocument/2006/relationships/hyperlink" Target="https://effis.jrc.ec.europa.eu/applications/fire-news/news/list/12981/" TargetMode="External"/><Relationship Id="rId265" Type="http://schemas.openxmlformats.org/officeDocument/2006/relationships/hyperlink" Target="https://effis.jrc.ec.europa.eu/applications/fire-news/fire/12954/detail" TargetMode="External"/><Relationship Id="rId266" Type="http://schemas.openxmlformats.org/officeDocument/2006/relationships/hyperlink" Target="https://effis.jrc.ec.europa.eu/applications/fire-news/news/list/12954/" TargetMode="External"/><Relationship Id="rId267" Type="http://schemas.openxmlformats.org/officeDocument/2006/relationships/hyperlink" Target="https://effis.jrc.ec.europa.eu/applications/fire-news/fire/13302/detail" TargetMode="External"/><Relationship Id="rId268" Type="http://schemas.openxmlformats.org/officeDocument/2006/relationships/hyperlink" Target="https://effis.jrc.ec.europa.eu/applications/fire-news/news/list/13302/" TargetMode="External"/><Relationship Id="rId269" Type="http://schemas.openxmlformats.org/officeDocument/2006/relationships/hyperlink" Target="https://effis.jrc.ec.europa.eu/applications/fire-news/fire/13462/detail" TargetMode="External"/><Relationship Id="rId320" Type="http://schemas.openxmlformats.org/officeDocument/2006/relationships/hyperlink" Target="https://effis.jrc.ec.europa.eu/applications/fire-news/news/list/13036/" TargetMode="External"/><Relationship Id="rId321" Type="http://schemas.openxmlformats.org/officeDocument/2006/relationships/hyperlink" Target="https://effis.jrc.ec.europa.eu/applications/fire-news/fire/13809/detail" TargetMode="External"/><Relationship Id="rId322" Type="http://schemas.openxmlformats.org/officeDocument/2006/relationships/hyperlink" Target="https://effis.jrc.ec.europa.eu/applications/fire-news/news/list/13809/" TargetMode="External"/><Relationship Id="rId323" Type="http://schemas.openxmlformats.org/officeDocument/2006/relationships/hyperlink" Target="https://effis.jrc.ec.europa.eu/applications/fire-news/fire/13710/detail" TargetMode="External"/><Relationship Id="rId324" Type="http://schemas.openxmlformats.org/officeDocument/2006/relationships/hyperlink" Target="https://effis.jrc.ec.europa.eu/applications/fire-news/news/list/13710/" TargetMode="External"/><Relationship Id="rId325" Type="http://schemas.openxmlformats.org/officeDocument/2006/relationships/hyperlink" Target="https://effis.jrc.ec.europa.eu/applications/fire-news/fire/13837/detail" TargetMode="External"/><Relationship Id="rId326" Type="http://schemas.openxmlformats.org/officeDocument/2006/relationships/hyperlink" Target="https://effis.jrc.ec.europa.eu/applications/fire-news/news/list/13837/" TargetMode="External"/><Relationship Id="rId327" Type="http://schemas.openxmlformats.org/officeDocument/2006/relationships/hyperlink" Target="https://effis.jrc.ec.europa.eu/applications/fire-news/fire/13050/detail" TargetMode="External"/><Relationship Id="rId328" Type="http://schemas.openxmlformats.org/officeDocument/2006/relationships/hyperlink" Target="https://effis.jrc.ec.europa.eu/applications/fire-news/news/list/13050/" TargetMode="External"/><Relationship Id="rId329" Type="http://schemas.openxmlformats.org/officeDocument/2006/relationships/hyperlink" Target="https://effis.jrc.ec.europa.eu/applications/fire-news/fire/13709/detail" TargetMode="External"/><Relationship Id="rId100" Type="http://schemas.openxmlformats.org/officeDocument/2006/relationships/hyperlink" Target="https://effis.jrc.ec.europa.eu/applications/fire-news/news/list/13598/" TargetMode="External"/><Relationship Id="rId101" Type="http://schemas.openxmlformats.org/officeDocument/2006/relationships/hyperlink" Target="https://effis.jrc.ec.europa.eu/applications/fire-news/fire/13155/detail" TargetMode="External"/><Relationship Id="rId102" Type="http://schemas.openxmlformats.org/officeDocument/2006/relationships/hyperlink" Target="https://effis.jrc.ec.europa.eu/applications/fire-news/news/list/13155/" TargetMode="External"/><Relationship Id="rId103" Type="http://schemas.openxmlformats.org/officeDocument/2006/relationships/hyperlink" Target="https://effis.jrc.ec.europa.eu/applications/fire-news/fire/13416/detail" TargetMode="External"/><Relationship Id="rId104" Type="http://schemas.openxmlformats.org/officeDocument/2006/relationships/hyperlink" Target="https://effis.jrc.ec.europa.eu/applications/fire-news/news/list/13416/" TargetMode="External"/><Relationship Id="rId105" Type="http://schemas.openxmlformats.org/officeDocument/2006/relationships/hyperlink" Target="https://effis.jrc.ec.europa.eu/applications/fire-news/fire/13400/detail" TargetMode="External"/><Relationship Id="rId106" Type="http://schemas.openxmlformats.org/officeDocument/2006/relationships/hyperlink" Target="https://effis.jrc.ec.europa.eu/applications/fire-news/news/list/13400/" TargetMode="External"/><Relationship Id="rId107" Type="http://schemas.openxmlformats.org/officeDocument/2006/relationships/hyperlink" Target="https://effis.jrc.ec.europa.eu/applications/fire-news/fire/13126/detail" TargetMode="External"/><Relationship Id="rId108" Type="http://schemas.openxmlformats.org/officeDocument/2006/relationships/hyperlink" Target="https://effis.jrc.ec.europa.eu/applications/fire-news/news/list/13126/" TargetMode="External"/><Relationship Id="rId109" Type="http://schemas.openxmlformats.org/officeDocument/2006/relationships/hyperlink" Target="https://effis.jrc.ec.europa.eu/applications/fire-news/fire/12865/detail" TargetMode="External"/><Relationship Id="rId60" Type="http://schemas.openxmlformats.org/officeDocument/2006/relationships/hyperlink" Target="https://effis.jrc.ec.europa.eu/applications/fire-news/news/list/13632/" TargetMode="External"/><Relationship Id="rId61" Type="http://schemas.openxmlformats.org/officeDocument/2006/relationships/hyperlink" Target="https://effis.jrc.ec.europa.eu/applications/fire-news/fire/13564/detail" TargetMode="External"/><Relationship Id="rId62" Type="http://schemas.openxmlformats.org/officeDocument/2006/relationships/hyperlink" Target="https://effis.jrc.ec.europa.eu/applications/fire-news/news/list/13564/" TargetMode="External"/><Relationship Id="rId63" Type="http://schemas.openxmlformats.org/officeDocument/2006/relationships/hyperlink" Target="https://effis.jrc.ec.europa.eu/applications/fire-news/fire/13942/detail" TargetMode="External"/><Relationship Id="rId64" Type="http://schemas.openxmlformats.org/officeDocument/2006/relationships/hyperlink" Target="https://effis.jrc.ec.europa.eu/applications/fire-news/news/list/13942/" TargetMode="External"/><Relationship Id="rId65" Type="http://schemas.openxmlformats.org/officeDocument/2006/relationships/hyperlink" Target="https://effis.jrc.ec.europa.eu/applications/fire-news/fire/13919/detail" TargetMode="External"/><Relationship Id="rId66" Type="http://schemas.openxmlformats.org/officeDocument/2006/relationships/hyperlink" Target="https://effis.jrc.ec.europa.eu/applications/fire-news/news/list/13919/" TargetMode="External"/><Relationship Id="rId67" Type="http://schemas.openxmlformats.org/officeDocument/2006/relationships/hyperlink" Target="https://effis.jrc.ec.europa.eu/applications/fire-news/fire/13808/detail" TargetMode="External"/><Relationship Id="rId68" Type="http://schemas.openxmlformats.org/officeDocument/2006/relationships/hyperlink" Target="https://effis.jrc.ec.europa.eu/applications/fire-news/news/list/13808/" TargetMode="External"/><Relationship Id="rId69" Type="http://schemas.openxmlformats.org/officeDocument/2006/relationships/hyperlink" Target="https://effis.jrc.ec.europa.eu/applications/fire-news/fire/12854/detail" TargetMode="External"/><Relationship Id="rId270" Type="http://schemas.openxmlformats.org/officeDocument/2006/relationships/hyperlink" Target="https://effis.jrc.ec.europa.eu/applications/fire-news/news/list/13462/" TargetMode="External"/><Relationship Id="rId271" Type="http://schemas.openxmlformats.org/officeDocument/2006/relationships/hyperlink" Target="https://effis.jrc.ec.europa.eu/applications/fire-news/fire/13293/detail" TargetMode="External"/><Relationship Id="rId272" Type="http://schemas.openxmlformats.org/officeDocument/2006/relationships/hyperlink" Target="https://effis.jrc.ec.europa.eu/applications/fire-news/news/list/13293/" TargetMode="External"/><Relationship Id="rId273" Type="http://schemas.openxmlformats.org/officeDocument/2006/relationships/hyperlink" Target="https://effis.jrc.ec.europa.eu/applications/fire-news/fire/13869/detail" TargetMode="External"/><Relationship Id="rId274" Type="http://schemas.openxmlformats.org/officeDocument/2006/relationships/hyperlink" Target="https://effis.jrc.ec.europa.eu/applications/fire-news/news/list/13869/" TargetMode="External"/><Relationship Id="rId275" Type="http://schemas.openxmlformats.org/officeDocument/2006/relationships/hyperlink" Target="https://effis.jrc.ec.europa.eu/applications/fire-news/fire/13354/detail" TargetMode="External"/><Relationship Id="rId276" Type="http://schemas.openxmlformats.org/officeDocument/2006/relationships/hyperlink" Target="https://effis.jrc.ec.europa.eu/applications/fire-news/news/list/13354/" TargetMode="External"/><Relationship Id="rId277" Type="http://schemas.openxmlformats.org/officeDocument/2006/relationships/hyperlink" Target="https://effis.jrc.ec.europa.eu/applications/fire-news/fire/13780/detail" TargetMode="External"/><Relationship Id="rId278" Type="http://schemas.openxmlformats.org/officeDocument/2006/relationships/hyperlink" Target="https://effis.jrc.ec.europa.eu/applications/fire-news/news/list/13780/" TargetMode="External"/><Relationship Id="rId279" Type="http://schemas.openxmlformats.org/officeDocument/2006/relationships/hyperlink" Target="https://effis.jrc.ec.europa.eu/applications/fire-news/fire/13718/detail" TargetMode="External"/><Relationship Id="rId330" Type="http://schemas.openxmlformats.org/officeDocument/2006/relationships/hyperlink" Target="https://effis.jrc.ec.europa.eu/applications/fire-news/news/list/13709/" TargetMode="External"/><Relationship Id="rId331" Type="http://schemas.openxmlformats.org/officeDocument/2006/relationships/hyperlink" Target="https://effis.jrc.ec.europa.eu/applications/fire-news/fire/13909/detail" TargetMode="External"/><Relationship Id="rId332" Type="http://schemas.openxmlformats.org/officeDocument/2006/relationships/hyperlink" Target="https://effis.jrc.ec.europa.eu/applications/fire-news/news/list/13909/" TargetMode="External"/><Relationship Id="rId333" Type="http://schemas.openxmlformats.org/officeDocument/2006/relationships/hyperlink" Target="https://effis.jrc.ec.europa.eu/applications/fire-news/fire/12982/detail" TargetMode="External"/><Relationship Id="rId334" Type="http://schemas.openxmlformats.org/officeDocument/2006/relationships/hyperlink" Target="https://effis.jrc.ec.europa.eu/applications/fire-news/news/list/12982/" TargetMode="External"/><Relationship Id="rId335" Type="http://schemas.openxmlformats.org/officeDocument/2006/relationships/hyperlink" Target="https://effis.jrc.ec.europa.eu/applications/fire-news/fire/12953/detail" TargetMode="External"/><Relationship Id="rId336" Type="http://schemas.openxmlformats.org/officeDocument/2006/relationships/hyperlink" Target="https://effis.jrc.ec.europa.eu/applications/fire-news/news/list/12953/" TargetMode="External"/><Relationship Id="rId337" Type="http://schemas.openxmlformats.org/officeDocument/2006/relationships/hyperlink" Target="https://effis.jrc.ec.europa.eu/applications/fire-news/fire/13776/detail" TargetMode="External"/><Relationship Id="rId338" Type="http://schemas.openxmlformats.org/officeDocument/2006/relationships/hyperlink" Target="https://effis.jrc.ec.europa.eu/applications/fire-news/news/list/13776/" TargetMode="External"/><Relationship Id="rId339" Type="http://schemas.openxmlformats.org/officeDocument/2006/relationships/hyperlink" Target="https://effis.jrc.ec.europa.eu/applications/fire-news/fire/13459/detail" TargetMode="External"/><Relationship Id="rId110" Type="http://schemas.openxmlformats.org/officeDocument/2006/relationships/hyperlink" Target="https://effis.jrc.ec.europa.eu/applications/fire-news/news/list/12865/" TargetMode="External"/><Relationship Id="rId111" Type="http://schemas.openxmlformats.org/officeDocument/2006/relationships/hyperlink" Target="https://effis.jrc.ec.europa.eu/applications/fire-news/fire/12966/detail" TargetMode="External"/><Relationship Id="rId112" Type="http://schemas.openxmlformats.org/officeDocument/2006/relationships/hyperlink" Target="https://effis.jrc.ec.europa.eu/applications/fire-news/news/list/12966/" TargetMode="External"/><Relationship Id="rId113" Type="http://schemas.openxmlformats.org/officeDocument/2006/relationships/hyperlink" Target="https://effis.jrc.ec.europa.eu/applications/fire-news/fire/12971/detail" TargetMode="External"/><Relationship Id="rId114" Type="http://schemas.openxmlformats.org/officeDocument/2006/relationships/hyperlink" Target="https://effis.jrc.ec.europa.eu/applications/fire-news/news/list/12971/" TargetMode="External"/><Relationship Id="rId115" Type="http://schemas.openxmlformats.org/officeDocument/2006/relationships/hyperlink" Target="https://effis.jrc.ec.europa.eu/applications/fire-news/fire/13371/detail" TargetMode="External"/><Relationship Id="rId70" Type="http://schemas.openxmlformats.org/officeDocument/2006/relationships/hyperlink" Target="https://effis.jrc.ec.europa.eu/applications/fire-news/news/list/12854/" TargetMode="External"/><Relationship Id="rId71" Type="http://schemas.openxmlformats.org/officeDocument/2006/relationships/hyperlink" Target="https://effis.jrc.ec.europa.eu/applications/fire-news/fire/13874/detail" TargetMode="External"/><Relationship Id="rId72" Type="http://schemas.openxmlformats.org/officeDocument/2006/relationships/hyperlink" Target="https://effis.jrc.ec.europa.eu/applications/fire-news/news/list/13874/" TargetMode="External"/><Relationship Id="rId73" Type="http://schemas.openxmlformats.org/officeDocument/2006/relationships/hyperlink" Target="https://effis.jrc.ec.europa.eu/applications/fire-news/fire/12867/detail" TargetMode="External"/><Relationship Id="rId74" Type="http://schemas.openxmlformats.org/officeDocument/2006/relationships/hyperlink" Target="https://effis.jrc.ec.europa.eu/applications/fire-news/news/list/12867/" TargetMode="External"/><Relationship Id="rId75" Type="http://schemas.openxmlformats.org/officeDocument/2006/relationships/hyperlink" Target="https://effis.jrc.ec.europa.eu/applications/fire-news/fire/12968/detail" TargetMode="External"/><Relationship Id="rId76" Type="http://schemas.openxmlformats.org/officeDocument/2006/relationships/hyperlink" Target="https://effis.jrc.ec.europa.eu/applications/fire-news/news/list/12968/" TargetMode="External"/><Relationship Id="rId77" Type="http://schemas.openxmlformats.org/officeDocument/2006/relationships/hyperlink" Target="https://effis.jrc.ec.europa.eu/applications/fire-news/fire/13160/detail" TargetMode="External"/><Relationship Id="rId78" Type="http://schemas.openxmlformats.org/officeDocument/2006/relationships/hyperlink" Target="https://effis.jrc.ec.europa.eu/applications/fire-news/news/list/13160/" TargetMode="External"/><Relationship Id="rId79" Type="http://schemas.openxmlformats.org/officeDocument/2006/relationships/hyperlink" Target="https://effis.jrc.ec.europa.eu/applications/fire-news/fire/13526/detail" TargetMode="External"/><Relationship Id="rId116" Type="http://schemas.openxmlformats.org/officeDocument/2006/relationships/hyperlink" Target="https://effis.jrc.ec.europa.eu/applications/fire-news/news/list/13371/" TargetMode="External"/><Relationship Id="rId117" Type="http://schemas.openxmlformats.org/officeDocument/2006/relationships/hyperlink" Target="https://effis.jrc.ec.europa.eu/applications/fire-news/fire/12985/detail" TargetMode="External"/><Relationship Id="rId118" Type="http://schemas.openxmlformats.org/officeDocument/2006/relationships/hyperlink" Target="https://effis.jrc.ec.europa.eu/applications/fire-news/news/list/12985/" TargetMode="External"/><Relationship Id="rId119" Type="http://schemas.openxmlformats.org/officeDocument/2006/relationships/hyperlink" Target="https://effis.jrc.ec.europa.eu/applications/fire-news/fire/13708/detail" TargetMode="External"/><Relationship Id="rId280" Type="http://schemas.openxmlformats.org/officeDocument/2006/relationships/hyperlink" Target="https://effis.jrc.ec.europa.eu/applications/fire-news/news/list/13718/" TargetMode="External"/><Relationship Id="rId281" Type="http://schemas.openxmlformats.org/officeDocument/2006/relationships/hyperlink" Target="https://effis.jrc.ec.europa.eu/applications/fire-news/fire/13005/detail" TargetMode="External"/><Relationship Id="rId282" Type="http://schemas.openxmlformats.org/officeDocument/2006/relationships/hyperlink" Target="https://effis.jrc.ec.europa.eu/applications/fire-news/news/list/13005/" TargetMode="External"/><Relationship Id="rId283" Type="http://schemas.openxmlformats.org/officeDocument/2006/relationships/hyperlink" Target="https://effis.jrc.ec.europa.eu/applications/fire-news/fire/13902/detail" TargetMode="External"/><Relationship Id="rId284" Type="http://schemas.openxmlformats.org/officeDocument/2006/relationships/hyperlink" Target="https://effis.jrc.ec.europa.eu/applications/fire-news/news/list/13902/" TargetMode="External"/><Relationship Id="rId285" Type="http://schemas.openxmlformats.org/officeDocument/2006/relationships/hyperlink" Target="https://effis.jrc.ec.europa.eu/applications/fire-news/fire/12914/detail" TargetMode="External"/><Relationship Id="rId286" Type="http://schemas.openxmlformats.org/officeDocument/2006/relationships/hyperlink" Target="https://effis.jrc.ec.europa.eu/applications/fire-news/news/list/12914/" TargetMode="External"/><Relationship Id="rId287" Type="http://schemas.openxmlformats.org/officeDocument/2006/relationships/hyperlink" Target="https://effis.jrc.ec.europa.eu/applications/fire-news/fire/13502/detail" TargetMode="External"/><Relationship Id="rId288" Type="http://schemas.openxmlformats.org/officeDocument/2006/relationships/hyperlink" Target="https://effis.jrc.ec.europa.eu/applications/fire-news/news/list/13502/" TargetMode="External"/><Relationship Id="rId289" Type="http://schemas.openxmlformats.org/officeDocument/2006/relationships/hyperlink" Target="https://effis.jrc.ec.europa.eu/applications/fire-news/fire/12929/detail" TargetMode="External"/><Relationship Id="rId340" Type="http://schemas.openxmlformats.org/officeDocument/2006/relationships/hyperlink" Target="https://effis.jrc.ec.europa.eu/applications/fire-news/news/list/13459/" TargetMode="External"/><Relationship Id="rId341" Type="http://schemas.openxmlformats.org/officeDocument/2006/relationships/hyperlink" Target="https://effis.jrc.ec.europa.eu/applications/fire-news/fire/13533/detail" TargetMode="External"/><Relationship Id="rId342" Type="http://schemas.openxmlformats.org/officeDocument/2006/relationships/hyperlink" Target="https://effis.jrc.ec.europa.eu/applications/fire-news/news/list/13533/" TargetMode="External"/><Relationship Id="rId343" Type="http://schemas.openxmlformats.org/officeDocument/2006/relationships/hyperlink" Target="https://effis.jrc.ec.europa.eu/applications/fire-news/fire/13263/detail" TargetMode="External"/><Relationship Id="rId344" Type="http://schemas.openxmlformats.org/officeDocument/2006/relationships/hyperlink" Target="https://effis.jrc.ec.europa.eu/applications/fire-news/news/list/13263/" TargetMode="External"/><Relationship Id="rId345" Type="http://schemas.openxmlformats.org/officeDocument/2006/relationships/hyperlink" Target="https://effis.jrc.ec.europa.eu/applications/fire-news/fire/12943/detail" TargetMode="External"/><Relationship Id="rId346" Type="http://schemas.openxmlformats.org/officeDocument/2006/relationships/hyperlink" Target="https://effis.jrc.ec.europa.eu/applications/fire-news/news/list/12943/" TargetMode="External"/><Relationship Id="rId347" Type="http://schemas.openxmlformats.org/officeDocument/2006/relationships/hyperlink" Target="https://effis.jrc.ec.europa.eu/applications/fire-news/fire/12951/detail" TargetMode="External"/><Relationship Id="rId348" Type="http://schemas.openxmlformats.org/officeDocument/2006/relationships/hyperlink" Target="https://effis.jrc.ec.europa.eu/applications/fire-news/news/list/12951/" TargetMode="External"/><Relationship Id="rId349" Type="http://schemas.openxmlformats.org/officeDocument/2006/relationships/hyperlink" Target="https://effis.jrc.ec.europa.eu/applications/fire-news/fire/13781/detail" TargetMode="External"/><Relationship Id="rId400" Type="http://schemas.openxmlformats.org/officeDocument/2006/relationships/hyperlink" Target="https://effis.jrc.ec.europa.eu/applications/fire-news/news/list/13713/" TargetMode="External"/><Relationship Id="rId401" Type="http://schemas.openxmlformats.org/officeDocument/2006/relationships/hyperlink" Target="https://effis.jrc.ec.europa.eu/applications/fire-news/fire/13477/detail" TargetMode="External"/><Relationship Id="rId402" Type="http://schemas.openxmlformats.org/officeDocument/2006/relationships/hyperlink" Target="https://effis.jrc.ec.europa.eu/applications/fire-news/news/list/13477/" TargetMode="External"/><Relationship Id="rId403" Type="http://schemas.openxmlformats.org/officeDocument/2006/relationships/hyperlink" Target="https://effis.jrc.ec.europa.eu/applications/fire-news/fire/13245/detail" TargetMode="External"/><Relationship Id="rId404" Type="http://schemas.openxmlformats.org/officeDocument/2006/relationships/hyperlink" Target="https://effis.jrc.ec.europa.eu/applications/fire-news/news/list/13245/" TargetMode="External"/><Relationship Id="rId405" Type="http://schemas.openxmlformats.org/officeDocument/2006/relationships/hyperlink" Target="https://effis.jrc.ec.europa.eu/applications/fire-news/fire/13464/detail" TargetMode="External"/><Relationship Id="rId406" Type="http://schemas.openxmlformats.org/officeDocument/2006/relationships/hyperlink" Target="https://effis.jrc.ec.europa.eu/applications/fire-news/news/list/13464/" TargetMode="External"/><Relationship Id="rId407" Type="http://schemas.openxmlformats.org/officeDocument/2006/relationships/hyperlink" Target="https://effis.jrc.ec.europa.eu/applications/fire-news/fire/13624/detail" TargetMode="External"/><Relationship Id="rId408" Type="http://schemas.openxmlformats.org/officeDocument/2006/relationships/hyperlink" Target="https://effis.jrc.ec.europa.eu/applications/fire-news/news/list/13624/" TargetMode="External"/><Relationship Id="rId409" Type="http://schemas.openxmlformats.org/officeDocument/2006/relationships/hyperlink" Target="https://effis.jrc.ec.europa.eu/applications/fire-news/fire/13260/detail" TargetMode="External"/><Relationship Id="rId120" Type="http://schemas.openxmlformats.org/officeDocument/2006/relationships/hyperlink" Target="https://effis.jrc.ec.europa.eu/applications/fire-news/news/list/13708/" TargetMode="External"/><Relationship Id="rId121" Type="http://schemas.openxmlformats.org/officeDocument/2006/relationships/hyperlink" Target="https://effis.jrc.ec.europa.eu/applications/fire-news/fire/12984/detail" TargetMode="External"/><Relationship Id="rId122" Type="http://schemas.openxmlformats.org/officeDocument/2006/relationships/hyperlink" Target="https://effis.jrc.ec.europa.eu/applications/fire-news/news/list/12984/" TargetMode="External"/><Relationship Id="rId123" Type="http://schemas.openxmlformats.org/officeDocument/2006/relationships/hyperlink" Target="https://effis.jrc.ec.europa.eu/applications/fire-news/fire/13868/detail" TargetMode="External"/><Relationship Id="rId124" Type="http://schemas.openxmlformats.org/officeDocument/2006/relationships/hyperlink" Target="https://effis.jrc.ec.europa.eu/applications/fire-news/news/list/13868/" TargetMode="External"/><Relationship Id="rId125" Type="http://schemas.openxmlformats.org/officeDocument/2006/relationships/hyperlink" Target="https://effis.jrc.ec.europa.eu/applications/fire-news/fire/13366/detail" TargetMode="External"/><Relationship Id="rId80" Type="http://schemas.openxmlformats.org/officeDocument/2006/relationships/hyperlink" Target="https://effis.jrc.ec.europa.eu/applications/fire-news/news/list/13526/" TargetMode="External"/><Relationship Id="rId81" Type="http://schemas.openxmlformats.org/officeDocument/2006/relationships/hyperlink" Target="https://effis.jrc.ec.europa.eu/applications/fire-news/fire/13748/detail" TargetMode="External"/><Relationship Id="rId82" Type="http://schemas.openxmlformats.org/officeDocument/2006/relationships/hyperlink" Target="https://effis.jrc.ec.europa.eu/applications/fire-news/news/list/13748/" TargetMode="External"/><Relationship Id="rId83" Type="http://schemas.openxmlformats.org/officeDocument/2006/relationships/hyperlink" Target="https://effis.jrc.ec.europa.eu/applications/fire-news/fire/12987/detail" TargetMode="External"/><Relationship Id="rId84" Type="http://schemas.openxmlformats.org/officeDocument/2006/relationships/hyperlink" Target="https://effis.jrc.ec.europa.eu/applications/fire-news/news/list/12987/" TargetMode="External"/><Relationship Id="rId85" Type="http://schemas.openxmlformats.org/officeDocument/2006/relationships/hyperlink" Target="https://effis.jrc.ec.europa.eu/applications/fire-news/fire/12860/detail" TargetMode="External"/><Relationship Id="rId86" Type="http://schemas.openxmlformats.org/officeDocument/2006/relationships/hyperlink" Target="https://effis.jrc.ec.europa.eu/applications/fire-news/news/list/12860/" TargetMode="External"/><Relationship Id="rId87" Type="http://schemas.openxmlformats.org/officeDocument/2006/relationships/hyperlink" Target="https://effis.jrc.ec.europa.eu/applications/fire-news/fire/13637/detail" TargetMode="External"/><Relationship Id="rId88" Type="http://schemas.openxmlformats.org/officeDocument/2006/relationships/hyperlink" Target="https://effis.jrc.ec.europa.eu/applications/fire-news/news/list/13637/" TargetMode="External"/><Relationship Id="rId89" Type="http://schemas.openxmlformats.org/officeDocument/2006/relationships/hyperlink" Target="https://effis.jrc.ec.europa.eu/applications/fire-news/fire/13901/detail" TargetMode="External"/><Relationship Id="rId126" Type="http://schemas.openxmlformats.org/officeDocument/2006/relationships/hyperlink" Target="https://effis.jrc.ec.europa.eu/applications/fire-news/news/list/13366/" TargetMode="External"/><Relationship Id="rId127" Type="http://schemas.openxmlformats.org/officeDocument/2006/relationships/hyperlink" Target="https://effis.jrc.ec.europa.eu/applications/fire-news/fire/13749/detail" TargetMode="External"/><Relationship Id="rId128" Type="http://schemas.openxmlformats.org/officeDocument/2006/relationships/hyperlink" Target="https://effis.jrc.ec.europa.eu/applications/fire-news/news/list/13749/" TargetMode="External"/><Relationship Id="rId129" Type="http://schemas.openxmlformats.org/officeDocument/2006/relationships/hyperlink" Target="https://effis.jrc.ec.europa.eu/applications/fire-news/fire/13800/detail" TargetMode="External"/><Relationship Id="rId290" Type="http://schemas.openxmlformats.org/officeDocument/2006/relationships/hyperlink" Target="https://effis.jrc.ec.europa.eu/applications/fire-news/news/list/12929/" TargetMode="External"/><Relationship Id="rId291" Type="http://schemas.openxmlformats.org/officeDocument/2006/relationships/hyperlink" Target="https://effis.jrc.ec.europa.eu/applications/fire-news/fire/13787/detail" TargetMode="External"/><Relationship Id="rId292" Type="http://schemas.openxmlformats.org/officeDocument/2006/relationships/hyperlink" Target="https://effis.jrc.ec.europa.eu/applications/fire-news/news/list/13787/" TargetMode="External"/><Relationship Id="rId293" Type="http://schemas.openxmlformats.org/officeDocument/2006/relationships/hyperlink" Target="https://effis.jrc.ec.europa.eu/applications/fire-news/fire/13897/detail" TargetMode="External"/><Relationship Id="rId294" Type="http://schemas.openxmlformats.org/officeDocument/2006/relationships/hyperlink" Target="https://effis.jrc.ec.europa.eu/applications/fire-news/news/list/13897/" TargetMode="External"/><Relationship Id="rId295" Type="http://schemas.openxmlformats.org/officeDocument/2006/relationships/hyperlink" Target="https://effis.jrc.ec.europa.eu/applications/fire-news/fire/12965/detail" TargetMode="External"/><Relationship Id="rId296" Type="http://schemas.openxmlformats.org/officeDocument/2006/relationships/hyperlink" Target="https://effis.jrc.ec.europa.eu/applications/fire-news/news/list/12965/" TargetMode="External"/><Relationship Id="rId297" Type="http://schemas.openxmlformats.org/officeDocument/2006/relationships/hyperlink" Target="https://effis.jrc.ec.europa.eu/applications/fire-news/fire/13535/detail" TargetMode="External"/><Relationship Id="rId298" Type="http://schemas.openxmlformats.org/officeDocument/2006/relationships/hyperlink" Target="https://effis.jrc.ec.europa.eu/applications/fire-news/news/list/13535/" TargetMode="External"/><Relationship Id="rId299" Type="http://schemas.openxmlformats.org/officeDocument/2006/relationships/hyperlink" Target="https://effis.jrc.ec.europa.eu/applications/fire-news/fire/13796/detail" TargetMode="External"/><Relationship Id="rId350" Type="http://schemas.openxmlformats.org/officeDocument/2006/relationships/hyperlink" Target="https://effis.jrc.ec.europa.eu/applications/fire-news/news/list/13781/" TargetMode="External"/><Relationship Id="rId351" Type="http://schemas.openxmlformats.org/officeDocument/2006/relationships/hyperlink" Target="https://effis.jrc.ec.europa.eu/applications/fire-news/fire/12843/detail" TargetMode="External"/><Relationship Id="rId352" Type="http://schemas.openxmlformats.org/officeDocument/2006/relationships/hyperlink" Target="https://effis.jrc.ec.europa.eu/applications/fire-news/news/list/12843/" TargetMode="External"/><Relationship Id="rId353" Type="http://schemas.openxmlformats.org/officeDocument/2006/relationships/hyperlink" Target="https://effis.jrc.ec.europa.eu/applications/fire-news/fire/13627/detail" TargetMode="External"/><Relationship Id="rId354" Type="http://schemas.openxmlformats.org/officeDocument/2006/relationships/hyperlink" Target="https://effis.jrc.ec.europa.eu/applications/fire-news/news/list/13627/" TargetMode="External"/><Relationship Id="rId355" Type="http://schemas.openxmlformats.org/officeDocument/2006/relationships/hyperlink" Target="https://effis.jrc.ec.europa.eu/applications/fire-news/fire/14010/detail" TargetMode="External"/><Relationship Id="rId356" Type="http://schemas.openxmlformats.org/officeDocument/2006/relationships/hyperlink" Target="https://effis.jrc.ec.europa.eu/applications/fire-news/news/list/14010/" TargetMode="External"/><Relationship Id="rId357" Type="http://schemas.openxmlformats.org/officeDocument/2006/relationships/hyperlink" Target="https://effis.jrc.ec.europa.eu/applications/fire-news/fire/13299/detail" TargetMode="External"/><Relationship Id="rId358" Type="http://schemas.openxmlformats.org/officeDocument/2006/relationships/hyperlink" Target="https://effis.jrc.ec.europa.eu/applications/fire-news/news/list/13299/" TargetMode="External"/><Relationship Id="rId359" Type="http://schemas.openxmlformats.org/officeDocument/2006/relationships/hyperlink" Target="https://effis.jrc.ec.europa.eu/applications/fire-news/fire/13285/detail" TargetMode="External"/><Relationship Id="rId410" Type="http://schemas.openxmlformats.org/officeDocument/2006/relationships/hyperlink" Target="https://effis.jrc.ec.europa.eu/applications/fire-news/news/list/13260/" TargetMode="External"/><Relationship Id="rId411" Type="http://schemas.openxmlformats.org/officeDocument/2006/relationships/hyperlink" Target="https://effis.jrc.ec.europa.eu/applications/fire-news/fire/13823/detail" TargetMode="External"/><Relationship Id="rId412" Type="http://schemas.openxmlformats.org/officeDocument/2006/relationships/hyperlink" Target="https://effis.jrc.ec.europa.eu/applications/fire-news/news/list/13823/" TargetMode="External"/><Relationship Id="rId413" Type="http://schemas.openxmlformats.org/officeDocument/2006/relationships/hyperlink" Target="https://effis.jrc.ec.europa.eu/applications/fire-news/fire/13305/detail" TargetMode="External"/><Relationship Id="rId414" Type="http://schemas.openxmlformats.org/officeDocument/2006/relationships/hyperlink" Target="https://effis.jrc.ec.europa.eu/applications/fire-news/news/list/13305/" TargetMode="External"/><Relationship Id="rId415" Type="http://schemas.openxmlformats.org/officeDocument/2006/relationships/hyperlink" Target="https://effis.jrc.ec.europa.eu/applications/fire-news/fire/13915/detail" TargetMode="External"/><Relationship Id="rId416" Type="http://schemas.openxmlformats.org/officeDocument/2006/relationships/hyperlink" Target="https://effis.jrc.ec.europa.eu/applications/fire-news/news/list/13915/" TargetMode="External"/><Relationship Id="rId417" Type="http://schemas.openxmlformats.org/officeDocument/2006/relationships/hyperlink" Target="https://effis.jrc.ec.europa.eu/applications/fire-news/fire/13024/detail" TargetMode="External"/><Relationship Id="rId418" Type="http://schemas.openxmlformats.org/officeDocument/2006/relationships/hyperlink" Target="https://effis.jrc.ec.europa.eu/applications/fire-news/news/list/13024/" TargetMode="External"/><Relationship Id="rId419" Type="http://schemas.openxmlformats.org/officeDocument/2006/relationships/hyperlink" Target="https://effis.jrc.ec.europa.eu/applications/fire-news/fire/13675/detail" TargetMode="External"/><Relationship Id="rId130" Type="http://schemas.openxmlformats.org/officeDocument/2006/relationships/hyperlink" Target="https://effis.jrc.ec.europa.eu/applications/fire-news/news/list/13800/" TargetMode="External"/><Relationship Id="rId131" Type="http://schemas.openxmlformats.org/officeDocument/2006/relationships/hyperlink" Target="https://effis.jrc.ec.europa.eu/applications/fire-news/fire/13991/detail" TargetMode="External"/><Relationship Id="rId132" Type="http://schemas.openxmlformats.org/officeDocument/2006/relationships/hyperlink" Target="https://effis.jrc.ec.europa.eu/applications/fire-news/news/list/13991/" TargetMode="External"/><Relationship Id="rId133" Type="http://schemas.openxmlformats.org/officeDocument/2006/relationships/hyperlink" Target="https://effis.jrc.ec.europa.eu/applications/fire-news/fire/13003/detail" TargetMode="External"/><Relationship Id="rId134" Type="http://schemas.openxmlformats.org/officeDocument/2006/relationships/hyperlink" Target="https://effis.jrc.ec.europa.eu/applications/fire-news/news/list/13003/" TargetMode="External"/><Relationship Id="rId135" Type="http://schemas.openxmlformats.org/officeDocument/2006/relationships/hyperlink" Target="https://effis.jrc.ec.europa.eu/applications/fire-news/fire/12957/detail" TargetMode="External"/><Relationship Id="rId90" Type="http://schemas.openxmlformats.org/officeDocument/2006/relationships/hyperlink" Target="https://effis.jrc.ec.europa.eu/applications/fire-news/news/list/13901/" TargetMode="External"/><Relationship Id="rId91" Type="http://schemas.openxmlformats.org/officeDocument/2006/relationships/hyperlink" Target="https://effis.jrc.ec.europa.eu/applications/fire-news/fire/13455/detail" TargetMode="External"/><Relationship Id="rId92" Type="http://schemas.openxmlformats.org/officeDocument/2006/relationships/hyperlink" Target="https://effis.jrc.ec.europa.eu/applications/fire-news/news/list/13455/" TargetMode="External"/><Relationship Id="rId93" Type="http://schemas.openxmlformats.org/officeDocument/2006/relationships/hyperlink" Target="https://effis.jrc.ec.europa.eu/applications/fire-news/fire/12952/detail" TargetMode="External"/><Relationship Id="rId94" Type="http://schemas.openxmlformats.org/officeDocument/2006/relationships/hyperlink" Target="https://effis.jrc.ec.europa.eu/applications/fire-news/news/list/12952/" TargetMode="External"/><Relationship Id="rId95" Type="http://schemas.openxmlformats.org/officeDocument/2006/relationships/hyperlink" Target="https://effis.jrc.ec.europa.eu/applications/fire-news/fire/13402/detail" TargetMode="External"/><Relationship Id="rId96" Type="http://schemas.openxmlformats.org/officeDocument/2006/relationships/hyperlink" Target="https://effis.jrc.ec.europa.eu/applications/fire-news/news/list/13402/" TargetMode="External"/><Relationship Id="rId97" Type="http://schemas.openxmlformats.org/officeDocument/2006/relationships/hyperlink" Target="https://effis.jrc.ec.europa.eu/applications/fire-news/fire/12845/detail" TargetMode="External"/><Relationship Id="rId98" Type="http://schemas.openxmlformats.org/officeDocument/2006/relationships/hyperlink" Target="https://effis.jrc.ec.europa.eu/applications/fire-news/news/list/12845/" TargetMode="External"/><Relationship Id="rId99" Type="http://schemas.openxmlformats.org/officeDocument/2006/relationships/hyperlink" Target="https://effis.jrc.ec.europa.eu/applications/fire-news/fire/13598/detail" TargetMode="External"/><Relationship Id="rId136" Type="http://schemas.openxmlformats.org/officeDocument/2006/relationships/hyperlink" Target="https://effis.jrc.ec.europa.eu/applications/fire-news/news/list/12957/" TargetMode="External"/><Relationship Id="rId137" Type="http://schemas.openxmlformats.org/officeDocument/2006/relationships/hyperlink" Target="https://effis.jrc.ec.europa.eu/applications/fire-news/fire/13356/detail" TargetMode="External"/><Relationship Id="rId138" Type="http://schemas.openxmlformats.org/officeDocument/2006/relationships/hyperlink" Target="https://effis.jrc.ec.europa.eu/applications/fire-news/news/list/13356/" TargetMode="External"/><Relationship Id="rId139" Type="http://schemas.openxmlformats.org/officeDocument/2006/relationships/hyperlink" Target="https://effis.jrc.ec.europa.eu/applications/fire-news/fire/13386/detail" TargetMode="External"/><Relationship Id="rId360" Type="http://schemas.openxmlformats.org/officeDocument/2006/relationships/hyperlink" Target="https://effis.jrc.ec.europa.eu/applications/fire-news/news/list/13285/" TargetMode="External"/><Relationship Id="rId361" Type="http://schemas.openxmlformats.org/officeDocument/2006/relationships/hyperlink" Target="https://effis.jrc.ec.europa.eu/applications/fire-news/fire/13025/detail" TargetMode="External"/><Relationship Id="rId362" Type="http://schemas.openxmlformats.org/officeDocument/2006/relationships/hyperlink" Target="https://effis.jrc.ec.europa.eu/applications/fire-news/news/list/13025/" TargetMode="External"/><Relationship Id="rId363" Type="http://schemas.openxmlformats.org/officeDocument/2006/relationships/hyperlink" Target="https://effis.jrc.ec.europa.eu/applications/fire-news/fire/13583/detail" TargetMode="External"/><Relationship Id="rId364" Type="http://schemas.openxmlformats.org/officeDocument/2006/relationships/hyperlink" Target="https://effis.jrc.ec.europa.eu/applications/fire-news/news/list/13583/" TargetMode="External"/><Relationship Id="rId365" Type="http://schemas.openxmlformats.org/officeDocument/2006/relationships/hyperlink" Target="https://effis.jrc.ec.europa.eu/applications/fire-news/fire/13536/detail" TargetMode="External"/><Relationship Id="rId366" Type="http://schemas.openxmlformats.org/officeDocument/2006/relationships/hyperlink" Target="https://effis.jrc.ec.europa.eu/applications/fire-news/news/list/13536/" TargetMode="External"/><Relationship Id="rId367" Type="http://schemas.openxmlformats.org/officeDocument/2006/relationships/hyperlink" Target="https://effis.jrc.ec.europa.eu/applications/fire-news/fire/13347/detail" TargetMode="External"/><Relationship Id="rId368" Type="http://schemas.openxmlformats.org/officeDocument/2006/relationships/hyperlink" Target="https://effis.jrc.ec.europa.eu/applications/fire-news/news/list/13347/" TargetMode="External"/><Relationship Id="rId369" Type="http://schemas.openxmlformats.org/officeDocument/2006/relationships/hyperlink" Target="https://effis.jrc.ec.europa.eu/applications/fire-news/fire/13401/detail" TargetMode="External"/><Relationship Id="rId420" Type="http://schemas.openxmlformats.org/officeDocument/2006/relationships/hyperlink" Target="https://effis.jrc.ec.europa.eu/applications/fire-news/news/list/13675/" TargetMode="External"/><Relationship Id="rId421" Type="http://schemas.openxmlformats.org/officeDocument/2006/relationships/hyperlink" Target="https://effis.jrc.ec.europa.eu/applications/fire-news/fire/13799/detail" TargetMode="External"/><Relationship Id="rId422" Type="http://schemas.openxmlformats.org/officeDocument/2006/relationships/hyperlink" Target="https://effis.jrc.ec.europa.eu/applications/fire-news/news/list/13799/" TargetMode="External"/><Relationship Id="rId423" Type="http://schemas.openxmlformats.org/officeDocument/2006/relationships/hyperlink" Target="https://effis.jrc.ec.europa.eu/applications/fire-news/fire/13635/detail" TargetMode="External"/><Relationship Id="rId424" Type="http://schemas.openxmlformats.org/officeDocument/2006/relationships/hyperlink" Target="https://effis.jrc.ec.europa.eu/applications/fire-news/news/list/13635/" TargetMode="External"/><Relationship Id="rId425" Type="http://schemas.openxmlformats.org/officeDocument/2006/relationships/hyperlink" Target="https://effis.jrc.ec.europa.eu/applications/fire-news/fire/13392/detail" TargetMode="External"/><Relationship Id="rId426" Type="http://schemas.openxmlformats.org/officeDocument/2006/relationships/hyperlink" Target="https://effis.jrc.ec.europa.eu/applications/fire-news/news/list/13392/" TargetMode="External"/><Relationship Id="rId427" Type="http://schemas.openxmlformats.org/officeDocument/2006/relationships/hyperlink" Target="https://effis.jrc.ec.europa.eu/applications/fire-news/fire/13691/detail" TargetMode="External"/><Relationship Id="rId428" Type="http://schemas.openxmlformats.org/officeDocument/2006/relationships/hyperlink" Target="https://effis.jrc.ec.europa.eu/applications/fire-news/news/list/13691/" TargetMode="External"/><Relationship Id="rId429" Type="http://schemas.openxmlformats.org/officeDocument/2006/relationships/hyperlink" Target="https://effis.jrc.ec.europa.eu/applications/fire-news/fire/13009/detail" TargetMode="External"/><Relationship Id="rId140" Type="http://schemas.openxmlformats.org/officeDocument/2006/relationships/hyperlink" Target="https://effis.jrc.ec.europa.eu/applications/fire-news/news/list/13386/" TargetMode="External"/><Relationship Id="rId141" Type="http://schemas.openxmlformats.org/officeDocument/2006/relationships/hyperlink" Target="https://effis.jrc.ec.europa.eu/applications/fire-news/fire/13380/detail" TargetMode="External"/><Relationship Id="rId142" Type="http://schemas.openxmlformats.org/officeDocument/2006/relationships/hyperlink" Target="https://effis.jrc.ec.europa.eu/applications/fire-news/news/list/13380/" TargetMode="External"/><Relationship Id="rId143" Type="http://schemas.openxmlformats.org/officeDocument/2006/relationships/hyperlink" Target="https://effis.jrc.ec.europa.eu/applications/fire-news/fire/13047/detail" TargetMode="External"/><Relationship Id="rId144" Type="http://schemas.openxmlformats.org/officeDocument/2006/relationships/hyperlink" Target="https://effis.jrc.ec.europa.eu/applications/fire-news/news/list/13047/" TargetMode="External"/><Relationship Id="rId145" Type="http://schemas.openxmlformats.org/officeDocument/2006/relationships/hyperlink" Target="https://effis.jrc.ec.europa.eu/applications/fire-news/fire/13139/detail" TargetMode="External"/><Relationship Id="rId146" Type="http://schemas.openxmlformats.org/officeDocument/2006/relationships/hyperlink" Target="https://effis.jrc.ec.europa.eu/applications/fire-news/news/list/13139/" TargetMode="External"/><Relationship Id="rId147" Type="http://schemas.openxmlformats.org/officeDocument/2006/relationships/hyperlink" Target="https://effis.jrc.ec.europa.eu/applications/fire-news/fire/13584/detail" TargetMode="External"/><Relationship Id="rId148" Type="http://schemas.openxmlformats.org/officeDocument/2006/relationships/hyperlink" Target="https://effis.jrc.ec.europa.eu/applications/fire-news/news/list/13584/" TargetMode="External"/><Relationship Id="rId149" Type="http://schemas.openxmlformats.org/officeDocument/2006/relationships/hyperlink" Target="https://effis.jrc.ec.europa.eu/applications/fire-news/fire/13737/detail" TargetMode="External"/><Relationship Id="rId200" Type="http://schemas.openxmlformats.org/officeDocument/2006/relationships/hyperlink" Target="https://effis.jrc.ec.europa.eu/applications/fire-news/news/list/13889/" TargetMode="External"/><Relationship Id="rId201" Type="http://schemas.openxmlformats.org/officeDocument/2006/relationships/hyperlink" Target="https://effis.jrc.ec.europa.eu/applications/fire-news/fire/13553/detail" TargetMode="External"/><Relationship Id="rId202" Type="http://schemas.openxmlformats.org/officeDocument/2006/relationships/hyperlink" Target="https://effis.jrc.ec.europa.eu/applications/fire-news/news/list/13553/" TargetMode="External"/><Relationship Id="rId203" Type="http://schemas.openxmlformats.org/officeDocument/2006/relationships/hyperlink" Target="https://effis.jrc.ec.europa.eu/applications/fire-news/fire/13346/detail" TargetMode="External"/><Relationship Id="rId204" Type="http://schemas.openxmlformats.org/officeDocument/2006/relationships/hyperlink" Target="https://effis.jrc.ec.europa.eu/applications/fire-news/news/list/13346/" TargetMode="External"/><Relationship Id="rId205" Type="http://schemas.openxmlformats.org/officeDocument/2006/relationships/hyperlink" Target="https://effis.jrc.ec.europa.eu/applications/fire-news/fire/12901/detail" TargetMode="External"/><Relationship Id="rId206" Type="http://schemas.openxmlformats.org/officeDocument/2006/relationships/hyperlink" Target="https://effis.jrc.ec.europa.eu/applications/fire-news/news/list/12901/" TargetMode="External"/><Relationship Id="rId207" Type="http://schemas.openxmlformats.org/officeDocument/2006/relationships/hyperlink" Target="https://effis.jrc.ec.europa.eu/applications/fire-news/fire/12844/detail" TargetMode="External"/><Relationship Id="rId208" Type="http://schemas.openxmlformats.org/officeDocument/2006/relationships/hyperlink" Target="https://effis.jrc.ec.europa.eu/applications/fire-news/news/list/12844/" TargetMode="External"/><Relationship Id="rId209" Type="http://schemas.openxmlformats.org/officeDocument/2006/relationships/hyperlink" Target="https://effis.jrc.ec.europa.eu/applications/fire-news/fire/12993/detail" TargetMode="External"/><Relationship Id="rId370" Type="http://schemas.openxmlformats.org/officeDocument/2006/relationships/hyperlink" Target="https://effis.jrc.ec.europa.eu/applications/fire-news/news/list/13401/" TargetMode="External"/><Relationship Id="rId371" Type="http://schemas.openxmlformats.org/officeDocument/2006/relationships/hyperlink" Target="https://effis.jrc.ec.europa.eu/applications/fire-news/fire/12877/detail" TargetMode="External"/><Relationship Id="rId372" Type="http://schemas.openxmlformats.org/officeDocument/2006/relationships/hyperlink" Target="https://effis.jrc.ec.europa.eu/applications/fire-news/news/list/12877/" TargetMode="External"/><Relationship Id="rId373" Type="http://schemas.openxmlformats.org/officeDocument/2006/relationships/hyperlink" Target="https://effis.jrc.ec.europa.eu/applications/fire-news/fire/13692/detail" TargetMode="External"/><Relationship Id="rId374" Type="http://schemas.openxmlformats.org/officeDocument/2006/relationships/hyperlink" Target="https://effis.jrc.ec.europa.eu/applications/fire-news/news/list/13692/" TargetMode="External"/><Relationship Id="rId375" Type="http://schemas.openxmlformats.org/officeDocument/2006/relationships/hyperlink" Target="https://effis.jrc.ec.europa.eu/applications/fire-news/fire/14006/detail" TargetMode="External"/><Relationship Id="rId376" Type="http://schemas.openxmlformats.org/officeDocument/2006/relationships/hyperlink" Target="https://effis.jrc.ec.europa.eu/applications/fire-news/news/list/14006/" TargetMode="External"/><Relationship Id="rId377" Type="http://schemas.openxmlformats.org/officeDocument/2006/relationships/hyperlink" Target="https://effis.jrc.ec.europa.eu/applications/fire-news/fire/13656/detail" TargetMode="External"/><Relationship Id="rId378" Type="http://schemas.openxmlformats.org/officeDocument/2006/relationships/hyperlink" Target="https://effis.jrc.ec.europa.eu/applications/fire-news/news/list/13656/" TargetMode="External"/><Relationship Id="rId379" Type="http://schemas.openxmlformats.org/officeDocument/2006/relationships/hyperlink" Target="https://effis.jrc.ec.europa.eu/applications/fire-news/fire/12996/detail" TargetMode="External"/><Relationship Id="rId430" Type="http://schemas.openxmlformats.org/officeDocument/2006/relationships/hyperlink" Target="https://effis.jrc.ec.europa.eu/applications/fire-news/news/list/13009/" TargetMode="External"/><Relationship Id="rId431" Type="http://schemas.openxmlformats.org/officeDocument/2006/relationships/hyperlink" Target="https://effis.jrc.ec.europa.eu/applications/fire-news/fire/13731/detail" TargetMode="External"/><Relationship Id="rId432" Type="http://schemas.openxmlformats.org/officeDocument/2006/relationships/hyperlink" Target="https://effis.jrc.ec.europa.eu/applications/fire-news/news/list/13731/" TargetMode="External"/><Relationship Id="rId433" Type="http://schemas.openxmlformats.org/officeDocument/2006/relationships/hyperlink" Target="https://effis.jrc.ec.europa.eu/applications/fire-news/fire/13130/detail" TargetMode="External"/><Relationship Id="rId434" Type="http://schemas.openxmlformats.org/officeDocument/2006/relationships/hyperlink" Target="https://effis.jrc.ec.europa.eu/applications/fire-news/news/list/13130/" TargetMode="External"/><Relationship Id="rId435" Type="http://schemas.openxmlformats.org/officeDocument/2006/relationships/hyperlink" Target="https://effis.jrc.ec.europa.eu/applications/fire-news/fire/13333/detail" TargetMode="External"/><Relationship Id="rId436" Type="http://schemas.openxmlformats.org/officeDocument/2006/relationships/hyperlink" Target="https://effis.jrc.ec.europa.eu/applications/fire-news/news/list/13333/" TargetMode="External"/><Relationship Id="rId437" Type="http://schemas.openxmlformats.org/officeDocument/2006/relationships/hyperlink" Target="https://effis.jrc.ec.europa.eu/applications/fire-news/fire/12972/detail" TargetMode="External"/><Relationship Id="rId438" Type="http://schemas.openxmlformats.org/officeDocument/2006/relationships/hyperlink" Target="https://effis.jrc.ec.europa.eu/applications/fire-news/news/list/12972/" TargetMode="External"/><Relationship Id="rId439" Type="http://schemas.openxmlformats.org/officeDocument/2006/relationships/hyperlink" Target="https://effis.jrc.ec.europa.eu/applications/fire-news/fire/13350/detail" TargetMode="External"/><Relationship Id="rId150" Type="http://schemas.openxmlformats.org/officeDocument/2006/relationships/hyperlink" Target="https://effis.jrc.ec.europa.eu/applications/fire-news/news/list/13737/" TargetMode="External"/><Relationship Id="rId151" Type="http://schemas.openxmlformats.org/officeDocument/2006/relationships/hyperlink" Target="https://effis.jrc.ec.europa.eu/applications/fire-news/fire/13127/detail" TargetMode="External"/><Relationship Id="rId152" Type="http://schemas.openxmlformats.org/officeDocument/2006/relationships/hyperlink" Target="https://effis.jrc.ec.europa.eu/applications/fire-news/news/list/13127/" TargetMode="External"/><Relationship Id="rId153" Type="http://schemas.openxmlformats.org/officeDocument/2006/relationships/hyperlink" Target="https://effis.jrc.ec.europa.eu/applications/fire-news/fire/13750/detail" TargetMode="External"/><Relationship Id="rId154" Type="http://schemas.openxmlformats.org/officeDocument/2006/relationships/hyperlink" Target="https://effis.jrc.ec.europa.eu/applications/fire-news/news/list/13750/" TargetMode="External"/><Relationship Id="rId155" Type="http://schemas.openxmlformats.org/officeDocument/2006/relationships/hyperlink" Target="https://effis.jrc.ec.europa.eu/applications/fire-news/fire/12858/detail" TargetMode="External"/><Relationship Id="rId156" Type="http://schemas.openxmlformats.org/officeDocument/2006/relationships/hyperlink" Target="https://effis.jrc.ec.europa.eu/applications/fire-news/news/list/12858/" TargetMode="External"/><Relationship Id="rId157" Type="http://schemas.openxmlformats.org/officeDocument/2006/relationships/hyperlink" Target="https://effis.jrc.ec.europa.eu/applications/fire-news/fire/13385/detail" TargetMode="External"/><Relationship Id="rId158" Type="http://schemas.openxmlformats.org/officeDocument/2006/relationships/hyperlink" Target="https://effis.jrc.ec.europa.eu/applications/fire-news/news/list/13385/" TargetMode="External"/><Relationship Id="rId159" Type="http://schemas.openxmlformats.org/officeDocument/2006/relationships/hyperlink" Target="https://effis.jrc.ec.europa.eu/applications/fire-news/fire/14008/detail" TargetMode="External"/><Relationship Id="rId210" Type="http://schemas.openxmlformats.org/officeDocument/2006/relationships/hyperlink" Target="https://effis.jrc.ec.europa.eu/applications/fire-news/news/list/12993/" TargetMode="External"/><Relationship Id="rId211" Type="http://schemas.openxmlformats.org/officeDocument/2006/relationships/hyperlink" Target="https://effis.jrc.ec.europa.eu/applications/fire-news/fire/12876/detail" TargetMode="External"/><Relationship Id="rId212" Type="http://schemas.openxmlformats.org/officeDocument/2006/relationships/hyperlink" Target="https://effis.jrc.ec.europa.eu/applications/fire-news/news/list/12876/" TargetMode="External"/><Relationship Id="rId213" Type="http://schemas.openxmlformats.org/officeDocument/2006/relationships/hyperlink" Target="https://effis.jrc.ec.europa.eu/applications/fire-news/fire/13875/detail" TargetMode="External"/><Relationship Id="rId214" Type="http://schemas.openxmlformats.org/officeDocument/2006/relationships/hyperlink" Target="https://effis.jrc.ec.europa.eu/applications/fire-news/news/list/13875/" TargetMode="External"/><Relationship Id="rId215" Type="http://schemas.openxmlformats.org/officeDocument/2006/relationships/hyperlink" Target="https://effis.jrc.ec.europa.eu/applications/fire-news/fire/13923/detail" TargetMode="External"/><Relationship Id="rId216" Type="http://schemas.openxmlformats.org/officeDocument/2006/relationships/hyperlink" Target="https://effis.jrc.ec.europa.eu/applications/fire-news/news/list/13923/" TargetMode="External"/><Relationship Id="rId217" Type="http://schemas.openxmlformats.org/officeDocument/2006/relationships/hyperlink" Target="https://effis.jrc.ec.europa.eu/applications/fire-news/fire/13438/detail" TargetMode="External"/><Relationship Id="rId218" Type="http://schemas.openxmlformats.org/officeDocument/2006/relationships/hyperlink" Target="https://effis.jrc.ec.europa.eu/applications/fire-news/news/list/13438/" TargetMode="External"/><Relationship Id="rId219" Type="http://schemas.openxmlformats.org/officeDocument/2006/relationships/hyperlink" Target="https://effis.jrc.ec.europa.eu/applications/fire-news/fire/12905/detail" TargetMode="External"/><Relationship Id="rId380" Type="http://schemas.openxmlformats.org/officeDocument/2006/relationships/hyperlink" Target="https://effis.jrc.ec.europa.eu/applications/fire-news/news/list/12996/" TargetMode="External"/><Relationship Id="rId381" Type="http://schemas.openxmlformats.org/officeDocument/2006/relationships/hyperlink" Target="https://effis.jrc.ec.europa.eu/applications/fire-news/fire/12850/detail" TargetMode="External"/><Relationship Id="rId382" Type="http://schemas.openxmlformats.org/officeDocument/2006/relationships/hyperlink" Target="https://effis.jrc.ec.europa.eu/applications/fire-news/news/list/12850/" TargetMode="External"/><Relationship Id="rId383" Type="http://schemas.openxmlformats.org/officeDocument/2006/relationships/hyperlink" Target="https://effis.jrc.ec.europa.eu/applications/fire-news/fire/13599/detail" TargetMode="External"/><Relationship Id="rId384" Type="http://schemas.openxmlformats.org/officeDocument/2006/relationships/hyperlink" Target="https://effis.jrc.ec.europa.eu/applications/fire-news/news/list/13599/" TargetMode="External"/><Relationship Id="rId385" Type="http://schemas.openxmlformats.org/officeDocument/2006/relationships/hyperlink" Target="https://effis.jrc.ec.europa.eu/applications/fire-news/fire/13247/detail" TargetMode="External"/><Relationship Id="rId386" Type="http://schemas.openxmlformats.org/officeDocument/2006/relationships/hyperlink" Target="https://effis.jrc.ec.europa.eu/applications/fire-news/news/list/13247/" TargetMode="External"/><Relationship Id="rId387" Type="http://schemas.openxmlformats.org/officeDocument/2006/relationships/hyperlink" Target="https://effis.jrc.ec.europa.eu/applications/fire-news/fire/13775/detail" TargetMode="External"/><Relationship Id="rId388" Type="http://schemas.openxmlformats.org/officeDocument/2006/relationships/hyperlink" Target="https://effis.jrc.ec.europa.eu/applications/fire-news/news/list/13775/" TargetMode="External"/><Relationship Id="rId389" Type="http://schemas.openxmlformats.org/officeDocument/2006/relationships/hyperlink" Target="https://effis.jrc.ec.europa.eu/applications/fire-news/fire/13248/detail" TargetMode="External"/><Relationship Id="rId440" Type="http://schemas.openxmlformats.org/officeDocument/2006/relationships/hyperlink" Target="https://effis.jrc.ec.europa.eu/applications/fire-news/news/list/13350/" TargetMode="External"/><Relationship Id="rId441" Type="http://schemas.openxmlformats.org/officeDocument/2006/relationships/hyperlink" Target="https://effis.jrc.ec.europa.eu/applications/fire-news/fire/13272/detail" TargetMode="External"/><Relationship Id="rId442" Type="http://schemas.openxmlformats.org/officeDocument/2006/relationships/hyperlink" Target="https://effis.jrc.ec.europa.eu/applications/fire-news/news/list/13272/" TargetMode="External"/><Relationship Id="rId443" Type="http://schemas.openxmlformats.org/officeDocument/2006/relationships/hyperlink" Target="https://effis.jrc.ec.europa.eu/applications/fire-news/fire/13961/detail" TargetMode="External"/><Relationship Id="rId444" Type="http://schemas.openxmlformats.org/officeDocument/2006/relationships/hyperlink" Target="https://effis.jrc.ec.europa.eu/applications/fire-news/news/list/13961/" TargetMode="External"/><Relationship Id="rId445" Type="http://schemas.openxmlformats.org/officeDocument/2006/relationships/hyperlink" Target="https://effis.jrc.ec.europa.eu/applications/fire-news/news/list/13121/" TargetMode="External"/><Relationship Id="rId446" Type="http://schemas.openxmlformats.org/officeDocument/2006/relationships/hyperlink" Target="https://effis.jrc.ec.europa.eu/applications/fire-news/fire/13121/detail" TargetMode="External"/><Relationship Id="rId447" Type="http://schemas.openxmlformats.org/officeDocument/2006/relationships/hyperlink" Target="https://effis.jrc.ec.europa.eu/applications/fire-news/news/list/12990/" TargetMode="External"/><Relationship Id="rId448" Type="http://schemas.openxmlformats.org/officeDocument/2006/relationships/hyperlink" Target="https://effis.jrc.ec.europa.eu/applications/fire-news/fire/12990/detail" TargetMode="External"/><Relationship Id="rId449" Type="http://schemas.openxmlformats.org/officeDocument/2006/relationships/hyperlink" Target="https://effis.jrc.ec.europa.eu/applications/fire-news/news/list/13071/" TargetMode="External"/><Relationship Id="rId10" Type="http://schemas.openxmlformats.org/officeDocument/2006/relationships/hyperlink" Target="https://effis.jrc.ec.europa.eu/applications/fire-news/news/list/13591/" TargetMode="External"/><Relationship Id="rId11" Type="http://schemas.openxmlformats.org/officeDocument/2006/relationships/hyperlink" Target="https://effis.jrc.ec.europa.eu/applications/fire-news/fire/13743/detail" TargetMode="External"/><Relationship Id="rId12" Type="http://schemas.openxmlformats.org/officeDocument/2006/relationships/hyperlink" Target="https://effis.jrc.ec.europa.eu/applications/fire-news/news/list/13743/" TargetMode="External"/><Relationship Id="rId13" Type="http://schemas.openxmlformats.org/officeDocument/2006/relationships/hyperlink" Target="https://effis.jrc.ec.europa.eu/applications/fire-news/fire/13166/detail" TargetMode="External"/><Relationship Id="rId14" Type="http://schemas.openxmlformats.org/officeDocument/2006/relationships/hyperlink" Target="https://effis.jrc.ec.europa.eu/applications/fire-news/news/list/13166/" TargetMode="External"/><Relationship Id="rId15" Type="http://schemas.openxmlformats.org/officeDocument/2006/relationships/hyperlink" Target="https://effis.jrc.ec.europa.eu/applications/fire-news/fire/13648/detail" TargetMode="External"/><Relationship Id="rId16" Type="http://schemas.openxmlformats.org/officeDocument/2006/relationships/hyperlink" Target="https://effis.jrc.ec.europa.eu/applications/fire-news/news/list/13648/" TargetMode="External"/><Relationship Id="rId17" Type="http://schemas.openxmlformats.org/officeDocument/2006/relationships/hyperlink" Target="https://effis.jrc.ec.europa.eu/applications/fire-news/fire/13924/detail" TargetMode="External"/><Relationship Id="rId18" Type="http://schemas.openxmlformats.org/officeDocument/2006/relationships/hyperlink" Target="https://effis.jrc.ec.europa.eu/applications/fire-news/news/list/13924/" TargetMode="External"/><Relationship Id="rId19" Type="http://schemas.openxmlformats.org/officeDocument/2006/relationships/hyperlink" Target="https://effis.jrc.ec.europa.eu/applications/fire-news/fire/13858/detail" TargetMode="External"/><Relationship Id="rId160" Type="http://schemas.openxmlformats.org/officeDocument/2006/relationships/hyperlink" Target="https://effis.jrc.ec.europa.eu/applications/fire-news/news/list/14008/" TargetMode="External"/><Relationship Id="rId161" Type="http://schemas.openxmlformats.org/officeDocument/2006/relationships/hyperlink" Target="https://effis.jrc.ec.europa.eu/applications/fire-news/fire/12842/detail" TargetMode="External"/><Relationship Id="rId162" Type="http://schemas.openxmlformats.org/officeDocument/2006/relationships/hyperlink" Target="https://effis.jrc.ec.europa.eu/applications/fire-news/news/list/12842/" TargetMode="External"/><Relationship Id="rId163" Type="http://schemas.openxmlformats.org/officeDocument/2006/relationships/hyperlink" Target="https://effis.jrc.ec.europa.eu/applications/fire-news/fire/13508/detail" TargetMode="External"/><Relationship Id="rId164" Type="http://schemas.openxmlformats.org/officeDocument/2006/relationships/hyperlink" Target="https://effis.jrc.ec.europa.eu/applications/fire-news/news/list/13508/" TargetMode="External"/><Relationship Id="rId165" Type="http://schemas.openxmlformats.org/officeDocument/2006/relationships/hyperlink" Target="https://effis.jrc.ec.europa.eu/applications/fire-news/fire/13634/detail" TargetMode="External"/><Relationship Id="rId166" Type="http://schemas.openxmlformats.org/officeDocument/2006/relationships/hyperlink" Target="https://effis.jrc.ec.europa.eu/applications/fire-news/news/list/13634/" TargetMode="External"/><Relationship Id="rId167" Type="http://schemas.openxmlformats.org/officeDocument/2006/relationships/hyperlink" Target="https://effis.jrc.ec.europa.eu/applications/fire-news/fire/13891/detail" TargetMode="External"/><Relationship Id="rId168" Type="http://schemas.openxmlformats.org/officeDocument/2006/relationships/hyperlink" Target="https://effis.jrc.ec.europa.eu/applications/fire-news/news/list/13891/" TargetMode="External"/><Relationship Id="rId169" Type="http://schemas.openxmlformats.org/officeDocument/2006/relationships/hyperlink" Target="https://effis.jrc.ec.europa.eu/applications/fire-news/fire/13456/detail" TargetMode="External"/><Relationship Id="rId220" Type="http://schemas.openxmlformats.org/officeDocument/2006/relationships/hyperlink" Target="https://effis.jrc.ec.europa.eu/applications/fire-news/news/list/12905/" TargetMode="External"/><Relationship Id="rId221" Type="http://schemas.openxmlformats.org/officeDocument/2006/relationships/hyperlink" Target="https://effis.jrc.ec.europa.eu/applications/fire-news/fire/13298/detail" TargetMode="External"/><Relationship Id="rId222" Type="http://schemas.openxmlformats.org/officeDocument/2006/relationships/hyperlink" Target="https://effis.jrc.ec.europa.eu/applications/fire-news/news/list/13298/" TargetMode="External"/><Relationship Id="rId223" Type="http://schemas.openxmlformats.org/officeDocument/2006/relationships/hyperlink" Target="https://effis.jrc.ec.europa.eu/applications/fire-news/fire/13782/detail" TargetMode="External"/><Relationship Id="rId224" Type="http://schemas.openxmlformats.org/officeDocument/2006/relationships/hyperlink" Target="https://effis.jrc.ec.europa.eu/applications/fire-news/news/list/13782/" TargetMode="External"/><Relationship Id="rId225" Type="http://schemas.openxmlformats.org/officeDocument/2006/relationships/hyperlink" Target="https://effis.jrc.ec.europa.eu/applications/fire-news/fire/12919/detail" TargetMode="External"/><Relationship Id="rId226" Type="http://schemas.openxmlformats.org/officeDocument/2006/relationships/hyperlink" Target="https://effis.jrc.ec.europa.eu/applications/fire-news/news/list/12919/" TargetMode="External"/><Relationship Id="rId227" Type="http://schemas.openxmlformats.org/officeDocument/2006/relationships/hyperlink" Target="https://effis.jrc.ec.europa.eu/applications/fire-news/fire/13567/detail" TargetMode="External"/><Relationship Id="rId228" Type="http://schemas.openxmlformats.org/officeDocument/2006/relationships/hyperlink" Target="https://effis.jrc.ec.europa.eu/applications/fire-news/news/list/13567/" TargetMode="External"/><Relationship Id="rId229" Type="http://schemas.openxmlformats.org/officeDocument/2006/relationships/hyperlink" Target="https://effis.jrc.ec.europa.eu/applications/fire-news/fire/13943/detail" TargetMode="External"/><Relationship Id="rId390" Type="http://schemas.openxmlformats.org/officeDocument/2006/relationships/hyperlink" Target="https://effis.jrc.ec.europa.eu/applications/fire-news/news/list/13248/" TargetMode="External"/><Relationship Id="rId391" Type="http://schemas.openxmlformats.org/officeDocument/2006/relationships/hyperlink" Target="https://effis.jrc.ec.europa.eu/applications/fire-news/fire/13829/detail" TargetMode="External"/><Relationship Id="rId392" Type="http://schemas.openxmlformats.org/officeDocument/2006/relationships/hyperlink" Target="https://effis.jrc.ec.europa.eu/applications/fire-news/news/list/13829/" TargetMode="External"/><Relationship Id="rId393" Type="http://schemas.openxmlformats.org/officeDocument/2006/relationships/hyperlink" Target="https://effis.jrc.ec.europa.eu/applications/fire-news/fire/13658/detail" TargetMode="External"/><Relationship Id="rId394" Type="http://schemas.openxmlformats.org/officeDocument/2006/relationships/hyperlink" Target="https://effis.jrc.ec.europa.eu/applications/fire-news/news/list/13658/" TargetMode="External"/><Relationship Id="rId395" Type="http://schemas.openxmlformats.org/officeDocument/2006/relationships/hyperlink" Target="https://effis.jrc.ec.europa.eu/applications/fire-news/fire/13931/detail" TargetMode="External"/><Relationship Id="rId396" Type="http://schemas.openxmlformats.org/officeDocument/2006/relationships/hyperlink" Target="https://effis.jrc.ec.europa.eu/applications/fire-news/news/list/13931/" TargetMode="External"/><Relationship Id="rId397" Type="http://schemas.openxmlformats.org/officeDocument/2006/relationships/hyperlink" Target="https://effis.jrc.ec.europa.eu/applications/fire-news/fire/13259/detail" TargetMode="External"/><Relationship Id="rId398" Type="http://schemas.openxmlformats.org/officeDocument/2006/relationships/hyperlink" Target="https://effis.jrc.ec.europa.eu/applications/fire-news/news/list/13259/" TargetMode="External"/><Relationship Id="rId399" Type="http://schemas.openxmlformats.org/officeDocument/2006/relationships/hyperlink" Target="https://effis.jrc.ec.europa.eu/applications/fire-news/fire/13713/detail" TargetMode="External"/><Relationship Id="rId450" Type="http://schemas.openxmlformats.org/officeDocument/2006/relationships/hyperlink" Target="https://effis.jrc.ec.europa.eu/applications/fire-news/fire/13071/detail" TargetMode="External"/><Relationship Id="rId451" Type="http://schemas.openxmlformats.org/officeDocument/2006/relationships/hyperlink" Target="https://effis.jrc.ec.europa.eu/applications/fire-news/news/list/13069/" TargetMode="External"/><Relationship Id="rId452" Type="http://schemas.openxmlformats.org/officeDocument/2006/relationships/hyperlink" Target="https://effis.jrc.ec.europa.eu/applications/fire-news/fire/13069/detail" TargetMode="External"/><Relationship Id="rId453" Type="http://schemas.openxmlformats.org/officeDocument/2006/relationships/hyperlink" Target="https://effis.jrc.ec.europa.eu/applications/fire-news/news/list/13068/" TargetMode="External"/><Relationship Id="rId454" Type="http://schemas.openxmlformats.org/officeDocument/2006/relationships/hyperlink" Target="https://effis.jrc.ec.europa.eu/applications/fire-news/fire/13068/detail" TargetMode="External"/><Relationship Id="rId455" Type="http://schemas.openxmlformats.org/officeDocument/2006/relationships/hyperlink" Target="https://effis.jrc.ec.europa.eu/applications/fire-news/news/list/13109/" TargetMode="External"/><Relationship Id="rId456" Type="http://schemas.openxmlformats.org/officeDocument/2006/relationships/hyperlink" Target="https://effis.jrc.ec.europa.eu/applications/fire-news/fire/13109/detail" TargetMode="External"/><Relationship Id="rId457" Type="http://schemas.openxmlformats.org/officeDocument/2006/relationships/hyperlink" Target="https://effis.jrc.ec.europa.eu/applications/fire-news/news/list/13186/" TargetMode="External"/><Relationship Id="rId458" Type="http://schemas.openxmlformats.org/officeDocument/2006/relationships/hyperlink" Target="https://effis.jrc.ec.europa.eu/applications/fire-news/fire/13186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72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G55" sqref="G55"/>
    </sheetView>
  </sheetViews>
  <sheetFormatPr baseColWidth="10" defaultColWidth="11.5" defaultRowHeight="16" x14ac:dyDescent="0"/>
  <cols>
    <col min="1" max="1" width="6.5" style="4" bestFit="1" customWidth="1"/>
    <col min="2" max="2" width="10" style="7" bestFit="1" customWidth="1"/>
    <col min="3" max="3" width="9" style="4" bestFit="1" customWidth="1"/>
    <col min="4" max="4" width="6.875" style="4" bestFit="1" customWidth="1"/>
    <col min="5" max="5" width="10.375" style="4" bestFit="1" customWidth="1"/>
    <col min="6" max="6" width="7.625" style="7" customWidth="1"/>
    <col min="7" max="7" width="8.5" style="5" bestFit="1" customWidth="1"/>
    <col min="8" max="8" width="10" style="7" bestFit="1" customWidth="1"/>
    <col min="9" max="9" width="10" style="1" bestFit="1" customWidth="1"/>
    <col min="10" max="10" width="7.875" bestFit="1" customWidth="1"/>
    <col min="11" max="11" width="6" style="4" bestFit="1" customWidth="1"/>
    <col min="12" max="12" width="8.625" style="4" bestFit="1" customWidth="1"/>
    <col min="13" max="13" width="7.5" style="7" bestFit="1" customWidth="1"/>
    <col min="14" max="14" width="3.875" style="4" bestFit="1" customWidth="1"/>
    <col min="15" max="15" width="5.875" style="4" bestFit="1" customWidth="1"/>
    <col min="16" max="16" width="8" style="4" customWidth="1"/>
    <col min="17" max="18" width="8.25" style="7" customWidth="1"/>
    <col min="19" max="16384" width="11.5" style="4"/>
  </cols>
  <sheetData>
    <row r="1" spans="1:18" s="10" customFormat="1">
      <c r="A1" s="10" t="s">
        <v>1</v>
      </c>
      <c r="B1" s="11" t="s">
        <v>11</v>
      </c>
      <c r="C1" s="10" t="s">
        <v>2</v>
      </c>
      <c r="D1" s="10" t="s">
        <v>3</v>
      </c>
      <c r="F1" s="11" t="s">
        <v>10</v>
      </c>
      <c r="G1" s="12" t="s">
        <v>12</v>
      </c>
      <c r="H1" s="17" t="s">
        <v>35</v>
      </c>
      <c r="I1" s="17" t="s">
        <v>35</v>
      </c>
      <c r="J1" s="18" t="s">
        <v>26</v>
      </c>
      <c r="K1" s="10" t="s">
        <v>32</v>
      </c>
      <c r="L1" s="10" t="s">
        <v>34</v>
      </c>
      <c r="M1" s="11" t="s">
        <v>31</v>
      </c>
      <c r="N1" s="10" t="s">
        <v>36</v>
      </c>
      <c r="O1" s="10" t="s">
        <v>37</v>
      </c>
      <c r="P1" s="10" t="s">
        <v>38</v>
      </c>
      <c r="Q1" s="7" t="s">
        <v>383</v>
      </c>
      <c r="R1" s="7" t="s">
        <v>4</v>
      </c>
    </row>
    <row r="2" spans="1:18">
      <c r="A2" s="4">
        <v>1961</v>
      </c>
      <c r="H2" s="19">
        <v>46251</v>
      </c>
      <c r="I2" s="19">
        <v>34056</v>
      </c>
      <c r="J2" s="20">
        <v>11.3</v>
      </c>
      <c r="K2" s="38">
        <f t="shared" ref="K2:K40" si="0">H2/L$65/10^4</f>
        <v>0.16879808107313393</v>
      </c>
      <c r="M2" s="7">
        <v>1680</v>
      </c>
    </row>
    <row r="3" spans="1:18">
      <c r="A3" s="4">
        <v>1962</v>
      </c>
      <c r="H3" s="19">
        <v>55482</v>
      </c>
      <c r="I3" s="19">
        <v>23911</v>
      </c>
      <c r="J3" s="20"/>
      <c r="K3" s="38">
        <f t="shared" si="0"/>
        <v>0.20248762478864493</v>
      </c>
      <c r="M3" s="7">
        <v>2022</v>
      </c>
    </row>
    <row r="4" spans="1:18">
      <c r="A4" s="4">
        <v>1963</v>
      </c>
      <c r="H4" s="19">
        <v>22679</v>
      </c>
      <c r="I4" s="19">
        <v>13279</v>
      </c>
      <c r="J4" s="20"/>
      <c r="K4" s="38">
        <f t="shared" si="0"/>
        <v>8.2769489971192073E-2</v>
      </c>
      <c r="M4" s="7">
        <v>1302</v>
      </c>
    </row>
    <row r="5" spans="1:18">
      <c r="A5" s="4">
        <v>1964</v>
      </c>
      <c r="H5" s="19">
        <v>31398</v>
      </c>
      <c r="I5" s="19">
        <v>17671</v>
      </c>
      <c r="J5" s="20"/>
      <c r="K5" s="38">
        <f t="shared" si="0"/>
        <v>0.11459043371028214</v>
      </c>
      <c r="M5" s="7">
        <v>1645</v>
      </c>
    </row>
    <row r="6" spans="1:18">
      <c r="A6" s="4">
        <v>1965</v>
      </c>
      <c r="H6" s="19">
        <v>38018</v>
      </c>
      <c r="I6" s="19">
        <v>21777</v>
      </c>
      <c r="J6" s="20">
        <v>11.45</v>
      </c>
      <c r="K6" s="38">
        <f t="shared" si="0"/>
        <v>0.13875084746791216</v>
      </c>
      <c r="M6" s="7">
        <v>1686</v>
      </c>
    </row>
    <row r="7" spans="1:18">
      <c r="A7" s="4">
        <v>1966</v>
      </c>
      <c r="H7" s="19">
        <v>49354</v>
      </c>
      <c r="I7" s="19">
        <v>24644</v>
      </c>
      <c r="J7" s="20"/>
      <c r="K7" s="38">
        <f t="shared" si="0"/>
        <v>0.1801228188208569</v>
      </c>
      <c r="M7" s="7">
        <v>1443</v>
      </c>
    </row>
    <row r="8" spans="1:18">
      <c r="A8" s="4">
        <v>1967</v>
      </c>
      <c r="H8" s="19">
        <v>76575</v>
      </c>
      <c r="I8" s="19">
        <v>33930</v>
      </c>
      <c r="J8" s="20"/>
      <c r="K8" s="38">
        <f t="shared" si="0"/>
        <v>0.27946883436412684</v>
      </c>
      <c r="M8" s="7">
        <v>2299</v>
      </c>
    </row>
    <row r="9" spans="1:18">
      <c r="A9" s="4">
        <v>1968</v>
      </c>
      <c r="H9" s="19">
        <v>56497</v>
      </c>
      <c r="I9" s="19">
        <v>20449</v>
      </c>
      <c r="J9" s="20"/>
      <c r="K9" s="38">
        <f t="shared" si="0"/>
        <v>0.20619197825752625</v>
      </c>
      <c r="M9" s="7">
        <v>2115</v>
      </c>
    </row>
    <row r="10" spans="1:18">
      <c r="A10" s="4">
        <v>1969</v>
      </c>
      <c r="H10" s="19">
        <v>53739</v>
      </c>
      <c r="I10" s="19">
        <v>19238</v>
      </c>
      <c r="J10" s="20"/>
      <c r="K10" s="38">
        <f t="shared" si="0"/>
        <v>0.19612635572829007</v>
      </c>
      <c r="M10" s="7">
        <v>1558</v>
      </c>
    </row>
    <row r="11" spans="1:18">
      <c r="A11" s="4">
        <v>1970</v>
      </c>
      <c r="H11" s="19">
        <v>90547</v>
      </c>
      <c r="I11" s="19">
        <v>35723</v>
      </c>
      <c r="J11" s="20">
        <v>11.6</v>
      </c>
      <c r="K11" s="38">
        <f t="shared" si="0"/>
        <v>0.3304611759081762</v>
      </c>
      <c r="M11" s="7">
        <v>3450</v>
      </c>
      <c r="N11" s="4">
        <v>30</v>
      </c>
    </row>
    <row r="12" spans="1:18">
      <c r="A12" s="4">
        <v>1971</v>
      </c>
      <c r="H12" s="19">
        <v>35044</v>
      </c>
      <c r="I12" s="19">
        <v>13234</v>
      </c>
      <c r="J12" s="20"/>
      <c r="K12" s="38">
        <f t="shared" si="0"/>
        <v>0.12789690932362338</v>
      </c>
      <c r="M12" s="7">
        <v>1718</v>
      </c>
      <c r="N12" s="4">
        <v>8</v>
      </c>
    </row>
    <row r="13" spans="1:18">
      <c r="A13" s="4">
        <v>1972</v>
      </c>
      <c r="H13" s="19">
        <v>57753</v>
      </c>
      <c r="I13" s="19">
        <v>18412</v>
      </c>
      <c r="J13" s="20"/>
      <c r="K13" s="38">
        <f t="shared" si="0"/>
        <v>0.21077588757468388</v>
      </c>
      <c r="M13" s="7">
        <v>2194</v>
      </c>
      <c r="N13" s="4">
        <v>17</v>
      </c>
    </row>
    <row r="14" spans="1:18">
      <c r="A14" s="4">
        <v>1973</v>
      </c>
      <c r="B14" s="7">
        <v>36461</v>
      </c>
      <c r="C14" s="6">
        <f t="shared" ref="C14:C61" si="1">B14-100*D14</f>
        <v>36115</v>
      </c>
      <c r="D14" s="4">
        <v>3.46</v>
      </c>
      <c r="E14" s="9"/>
      <c r="G14" s="8">
        <f>1.0055^(A14-A$26)*14.1</f>
        <v>13.201832353496473</v>
      </c>
      <c r="H14" s="19">
        <v>96989</v>
      </c>
      <c r="I14" s="19">
        <v>41233</v>
      </c>
      <c r="J14" s="20"/>
      <c r="K14" s="38">
        <f t="shared" si="0"/>
        <v>0.35397195920525371</v>
      </c>
      <c r="M14" s="7">
        <v>3932</v>
      </c>
      <c r="N14" s="4">
        <v>20</v>
      </c>
    </row>
    <row r="15" spans="1:18">
      <c r="A15" s="4">
        <v>1974</v>
      </c>
      <c r="B15" s="7">
        <v>30295</v>
      </c>
      <c r="C15" s="6">
        <f t="shared" si="1"/>
        <v>29630</v>
      </c>
      <c r="D15" s="4">
        <v>6.65</v>
      </c>
      <c r="E15" s="9"/>
      <c r="G15" s="8">
        <f t="shared" ref="G15:G61" si="2">1.0055^(A15-A$26)*14.1</f>
        <v>13.274442431440702</v>
      </c>
      <c r="H15" s="19">
        <v>142115</v>
      </c>
      <c r="I15" s="19">
        <v>59822</v>
      </c>
      <c r="J15" s="20"/>
      <c r="K15" s="38">
        <f t="shared" si="0"/>
        <v>0.51866422978332216</v>
      </c>
      <c r="M15" s="7">
        <v>4088</v>
      </c>
      <c r="N15" s="4">
        <v>45</v>
      </c>
    </row>
    <row r="16" spans="1:18">
      <c r="A16" s="4">
        <v>1975</v>
      </c>
      <c r="B16" s="7">
        <v>17585</v>
      </c>
      <c r="C16" s="6">
        <f t="shared" si="1"/>
        <v>16807</v>
      </c>
      <c r="D16" s="4">
        <v>7.78</v>
      </c>
      <c r="E16" s="9"/>
      <c r="G16" s="8">
        <f t="shared" si="2"/>
        <v>13.347451864813628</v>
      </c>
      <c r="H16" s="19">
        <v>188595</v>
      </c>
      <c r="I16" s="19">
        <v>110679</v>
      </c>
      <c r="J16" s="20">
        <v>11.79</v>
      </c>
      <c r="K16" s="38">
        <f t="shared" si="0"/>
        <v>0.68829807139278487</v>
      </c>
      <c r="M16" s="7">
        <v>4340</v>
      </c>
      <c r="N16" s="4">
        <v>57</v>
      </c>
    </row>
    <row r="17" spans="1:18">
      <c r="A17" s="4">
        <v>1976</v>
      </c>
      <c r="B17" s="7">
        <v>41944</v>
      </c>
      <c r="C17" s="6">
        <f t="shared" si="1"/>
        <v>40537</v>
      </c>
      <c r="D17" s="4">
        <v>14.07</v>
      </c>
      <c r="E17" s="9"/>
      <c r="G17" s="8">
        <f t="shared" si="2"/>
        <v>13.420862850070103</v>
      </c>
      <c r="H17" s="19">
        <v>123577</v>
      </c>
      <c r="I17" s="19">
        <v>55308</v>
      </c>
      <c r="J17" s="20"/>
      <c r="K17" s="38">
        <f t="shared" si="0"/>
        <v>0.45100777204330006</v>
      </c>
      <c r="M17" s="7">
        <v>4577</v>
      </c>
      <c r="N17" s="4">
        <v>37</v>
      </c>
    </row>
    <row r="18" spans="1:18">
      <c r="A18" s="4">
        <v>1977</v>
      </c>
      <c r="B18" s="7">
        <v>16409</v>
      </c>
      <c r="C18" s="6">
        <f t="shared" si="1"/>
        <v>16312</v>
      </c>
      <c r="D18" s="4">
        <v>0.97</v>
      </c>
      <c r="E18" s="9"/>
      <c r="G18" s="8">
        <f t="shared" si="2"/>
        <v>13.49467759574549</v>
      </c>
      <c r="H18" s="19">
        <v>70749</v>
      </c>
      <c r="I18" s="19">
        <v>28977</v>
      </c>
      <c r="J18" s="20"/>
      <c r="K18" s="38">
        <f t="shared" si="0"/>
        <v>0.25820621041368086</v>
      </c>
      <c r="M18" s="7">
        <v>2221</v>
      </c>
      <c r="N18" s="4">
        <v>19</v>
      </c>
    </row>
    <row r="19" spans="1:18">
      <c r="A19" s="4">
        <v>1978</v>
      </c>
      <c r="B19" s="7">
        <v>40111</v>
      </c>
      <c r="C19" s="6">
        <f t="shared" si="1"/>
        <v>38747</v>
      </c>
      <c r="D19" s="4">
        <v>13.64</v>
      </c>
      <c r="E19" s="9"/>
      <c r="G19" s="8">
        <f t="shared" si="2"/>
        <v>13.56889832252209</v>
      </c>
      <c r="H19" s="19">
        <v>439526</v>
      </c>
      <c r="I19" s="19">
        <v>161698</v>
      </c>
      <c r="J19" s="20"/>
      <c r="K19" s="38">
        <f t="shared" si="0"/>
        <v>1.6040981899148183</v>
      </c>
      <c r="M19" s="7">
        <v>8471</v>
      </c>
      <c r="N19" s="4">
        <v>153</v>
      </c>
    </row>
    <row r="20" spans="1:18">
      <c r="A20" s="4">
        <v>1979</v>
      </c>
      <c r="B20" s="7">
        <v>53364</v>
      </c>
      <c r="C20" s="6">
        <f t="shared" si="1"/>
        <v>51470</v>
      </c>
      <c r="D20" s="4">
        <v>18.940000000000001</v>
      </c>
      <c r="E20" s="9"/>
      <c r="F20" s="1">
        <v>59727</v>
      </c>
      <c r="G20" s="8">
        <f t="shared" si="2"/>
        <v>13.643527263295962</v>
      </c>
      <c r="H20" s="19">
        <v>273567</v>
      </c>
      <c r="I20" s="19">
        <v>120153</v>
      </c>
      <c r="J20" s="20"/>
      <c r="K20" s="38">
        <f t="shared" si="0"/>
        <v>0.99841267529208089</v>
      </c>
      <c r="M20" s="7">
        <v>7222</v>
      </c>
      <c r="N20" s="4">
        <v>66</v>
      </c>
    </row>
    <row r="21" spans="1:18">
      <c r="A21" s="4">
        <v>1980</v>
      </c>
      <c r="B21" s="7">
        <v>16187</v>
      </c>
      <c r="C21" s="6">
        <f t="shared" si="1"/>
        <v>16077</v>
      </c>
      <c r="D21" s="4">
        <v>1.1000000000000001</v>
      </c>
      <c r="E21" s="9"/>
      <c r="F21" s="43">
        <f>EU!E2</f>
        <v>22176</v>
      </c>
      <c r="G21" s="8">
        <f t="shared" si="2"/>
        <v>13.718566663244093</v>
      </c>
      <c r="H21" s="19">
        <v>263017</v>
      </c>
      <c r="I21" s="19">
        <v>92293</v>
      </c>
      <c r="J21" s="20">
        <v>11.79</v>
      </c>
      <c r="K21" s="38">
        <f t="shared" si="0"/>
        <v>0.95990929687168869</v>
      </c>
      <c r="M21" s="7">
        <v>7190</v>
      </c>
      <c r="N21" s="4">
        <v>76</v>
      </c>
    </row>
    <row r="22" spans="1:18">
      <c r="A22" s="4">
        <v>1981</v>
      </c>
      <c r="B22" s="7">
        <v>23478</v>
      </c>
      <c r="C22" s="6">
        <f t="shared" si="1"/>
        <v>23154</v>
      </c>
      <c r="D22" s="4">
        <v>3.24</v>
      </c>
      <c r="E22" s="9"/>
      <c r="F22" s="43">
        <f>EU!E3</f>
        <v>27711</v>
      </c>
      <c r="G22" s="8">
        <f t="shared" si="2"/>
        <v>13.794018779891935</v>
      </c>
      <c r="H22" s="19">
        <v>298288</v>
      </c>
      <c r="I22" s="19">
        <v>141631</v>
      </c>
      <c r="J22" s="20"/>
      <c r="K22" s="38">
        <f t="shared" si="0"/>
        <v>1.088634667512983</v>
      </c>
      <c r="M22" s="7">
        <v>10878</v>
      </c>
      <c r="N22" s="4">
        <v>74</v>
      </c>
    </row>
    <row r="23" spans="1:18">
      <c r="A23" s="4">
        <v>1982</v>
      </c>
      <c r="B23" s="7">
        <v>48658</v>
      </c>
      <c r="C23" s="6">
        <f t="shared" si="1"/>
        <v>48436</v>
      </c>
      <c r="D23" s="4">
        <v>2.2200000000000002</v>
      </c>
      <c r="E23" s="9"/>
      <c r="F23" s="43">
        <f>EU!E4</f>
        <v>55145</v>
      </c>
      <c r="G23" s="8">
        <f t="shared" si="2"/>
        <v>13.869885883181341</v>
      </c>
      <c r="H23" s="19">
        <v>152903</v>
      </c>
      <c r="I23" s="19">
        <v>65326</v>
      </c>
      <c r="J23" s="20"/>
      <c r="K23" s="38">
        <f t="shared" si="0"/>
        <v>0.55803621522400382</v>
      </c>
      <c r="M23" s="7">
        <v>6545</v>
      </c>
      <c r="N23" s="4">
        <v>40</v>
      </c>
    </row>
    <row r="24" spans="1:18">
      <c r="A24" s="4">
        <v>1983</v>
      </c>
      <c r="B24" s="7">
        <v>37155</v>
      </c>
      <c r="C24" s="6">
        <f t="shared" si="1"/>
        <v>37100</v>
      </c>
      <c r="D24" s="4">
        <v>0.55000000000000004</v>
      </c>
      <c r="E24" s="9"/>
      <c r="F24" s="43">
        <f>EU!E5</f>
        <v>53729</v>
      </c>
      <c r="G24" s="8">
        <f t="shared" si="2"/>
        <v>13.94617025553884</v>
      </c>
      <c r="H24" s="19">
        <v>108100</v>
      </c>
      <c r="I24" s="19">
        <v>50930</v>
      </c>
      <c r="J24" s="20"/>
      <c r="K24" s="38">
        <f t="shared" si="0"/>
        <v>0.39452276845918527</v>
      </c>
      <c r="M24" s="7">
        <v>4791</v>
      </c>
      <c r="N24" s="4">
        <v>27</v>
      </c>
    </row>
    <row r="25" spans="1:18">
      <c r="A25" s="4">
        <v>1984</v>
      </c>
      <c r="B25" s="7">
        <v>14695</v>
      </c>
      <c r="C25" s="6">
        <f t="shared" si="1"/>
        <v>14641</v>
      </c>
      <c r="D25" s="4">
        <v>0.54</v>
      </c>
      <c r="E25" s="9"/>
      <c r="F25" s="43">
        <f>EU!E6</f>
        <v>27202</v>
      </c>
      <c r="G25" s="8">
        <f t="shared" si="2"/>
        <v>14.022874191944304</v>
      </c>
      <c r="H25" s="19">
        <v>165119</v>
      </c>
      <c r="I25" s="19">
        <v>54491</v>
      </c>
      <c r="J25" s="20"/>
      <c r="K25" s="38">
        <f t="shared" si="0"/>
        <v>0.60261984278642189</v>
      </c>
      <c r="M25" s="7">
        <v>7203</v>
      </c>
      <c r="N25" s="4">
        <v>51</v>
      </c>
    </row>
    <row r="26" spans="1:18">
      <c r="A26" s="4">
        <v>1985</v>
      </c>
      <c r="B26" s="7">
        <v>47541</v>
      </c>
      <c r="C26" s="6">
        <f t="shared" si="1"/>
        <v>46949</v>
      </c>
      <c r="D26" s="4">
        <v>5.92</v>
      </c>
      <c r="E26" s="9"/>
      <c r="F26" s="43">
        <f>EU!E7</f>
        <v>57368</v>
      </c>
      <c r="G26" s="8">
        <f t="shared" si="2"/>
        <v>14.1</v>
      </c>
      <c r="H26" s="19">
        <v>484476</v>
      </c>
      <c r="I26" s="19">
        <v>176266</v>
      </c>
      <c r="J26" s="20">
        <v>13.47</v>
      </c>
      <c r="K26" s="38">
        <f t="shared" si="0"/>
        <v>1.7681481292509922</v>
      </c>
      <c r="M26" s="7">
        <v>12238</v>
      </c>
      <c r="N26" s="4">
        <v>159</v>
      </c>
    </row>
    <row r="27" spans="1:18">
      <c r="A27" s="4">
        <v>1986</v>
      </c>
      <c r="B27" s="7">
        <v>47400</v>
      </c>
      <c r="C27" s="6">
        <f t="shared" si="1"/>
        <v>46531</v>
      </c>
      <c r="D27" s="4">
        <v>8.69</v>
      </c>
      <c r="E27" s="9"/>
      <c r="F27" s="43">
        <f>EU!E8</f>
        <v>51860</v>
      </c>
      <c r="G27" s="8">
        <f t="shared" si="2"/>
        <v>14.17755</v>
      </c>
      <c r="H27" s="19">
        <v>264887</v>
      </c>
      <c r="I27" s="19">
        <v>113923</v>
      </c>
      <c r="J27" s="20"/>
      <c r="K27" s="38">
        <f t="shared" si="0"/>
        <v>0.96673406631681968</v>
      </c>
      <c r="M27" s="7">
        <v>7570</v>
      </c>
      <c r="N27" s="4">
        <v>103</v>
      </c>
    </row>
    <row r="28" spans="1:18">
      <c r="A28" s="4">
        <v>1987</v>
      </c>
      <c r="B28" s="7">
        <v>10395</v>
      </c>
      <c r="C28" s="6">
        <f t="shared" si="1"/>
        <v>10360</v>
      </c>
      <c r="D28" s="4">
        <v>0.35</v>
      </c>
      <c r="E28" s="9"/>
      <c r="F28" s="43">
        <f>EU!E9</f>
        <v>14108</v>
      </c>
      <c r="G28" s="8">
        <f t="shared" si="2"/>
        <v>14.255526525000002</v>
      </c>
      <c r="H28" s="19">
        <v>146662</v>
      </c>
      <c r="I28" s="19">
        <v>48993</v>
      </c>
      <c r="J28" s="20"/>
      <c r="K28" s="38">
        <f t="shared" si="0"/>
        <v>0.53525900340204469</v>
      </c>
      <c r="M28" s="7">
        <v>8679</v>
      </c>
      <c r="N28" s="4">
        <v>35</v>
      </c>
    </row>
    <row r="29" spans="1:18">
      <c r="A29" s="4">
        <v>1988</v>
      </c>
      <c r="B29" s="7">
        <v>5207</v>
      </c>
      <c r="C29" s="6">
        <f t="shared" si="1"/>
        <v>5177</v>
      </c>
      <c r="D29" s="4">
        <v>0.3</v>
      </c>
      <c r="E29" s="9"/>
      <c r="F29" s="43">
        <f>EU!E10</f>
        <v>6701</v>
      </c>
      <c r="G29" s="8">
        <f t="shared" si="2"/>
        <v>14.333931920887503</v>
      </c>
      <c r="H29" s="19">
        <v>137734</v>
      </c>
      <c r="I29" s="19">
        <v>39521</v>
      </c>
      <c r="J29" s="20"/>
      <c r="K29" s="38">
        <f t="shared" si="0"/>
        <v>0.50267529131320465</v>
      </c>
      <c r="M29" s="7">
        <v>9247</v>
      </c>
      <c r="N29" s="4">
        <v>37</v>
      </c>
    </row>
    <row r="30" spans="1:18">
      <c r="A30" s="4">
        <v>1989</v>
      </c>
      <c r="B30" s="7">
        <v>56973</v>
      </c>
      <c r="C30" s="6">
        <f t="shared" si="1"/>
        <v>56794</v>
      </c>
      <c r="D30" s="4">
        <v>1.79</v>
      </c>
      <c r="E30" s="9"/>
      <c r="F30" s="43">
        <f>EU!E11</f>
        <v>75566</v>
      </c>
      <c r="G30" s="8">
        <f t="shared" si="2"/>
        <v>14.412768546452385</v>
      </c>
      <c r="H30" s="19">
        <v>426693</v>
      </c>
      <c r="I30" s="19">
        <v>182448</v>
      </c>
      <c r="J30" s="20"/>
      <c r="K30" s="38">
        <f t="shared" si="0"/>
        <v>1.5572627533964398</v>
      </c>
      <c r="M30" s="7">
        <v>20811</v>
      </c>
      <c r="N30" s="4">
        <v>96</v>
      </c>
      <c r="O30" s="4">
        <v>4327</v>
      </c>
      <c r="P30" s="40">
        <f t="shared" ref="P30:P58" si="3">M30-N30-O30</f>
        <v>16388</v>
      </c>
    </row>
    <row r="31" spans="1:18">
      <c r="A31" s="4">
        <v>1990</v>
      </c>
      <c r="B31" s="7">
        <v>53896</v>
      </c>
      <c r="C31" s="6">
        <f t="shared" si="1"/>
        <v>53816</v>
      </c>
      <c r="D31" s="4">
        <v>0.8</v>
      </c>
      <c r="E31" s="9"/>
      <c r="F31" s="43">
        <f>EU!E12</f>
        <v>72625</v>
      </c>
      <c r="G31" s="8">
        <f t="shared" si="2"/>
        <v>14.492038773457873</v>
      </c>
      <c r="H31" s="19">
        <v>203032</v>
      </c>
      <c r="I31" s="19">
        <v>72993</v>
      </c>
      <c r="J31" s="20">
        <v>13.98</v>
      </c>
      <c r="K31" s="38">
        <f t="shared" si="0"/>
        <v>0.74098748127479463</v>
      </c>
      <c r="M31" s="7">
        <v>12913</v>
      </c>
      <c r="N31" s="4">
        <v>56</v>
      </c>
      <c r="O31" s="4">
        <v>4521</v>
      </c>
      <c r="P31" s="40">
        <f t="shared" si="3"/>
        <v>8336</v>
      </c>
      <c r="Q31" s="7">
        <v>5399</v>
      </c>
      <c r="R31" s="7">
        <v>137252</v>
      </c>
    </row>
    <row r="32" spans="1:18">
      <c r="A32" s="4">
        <v>1991</v>
      </c>
      <c r="B32" s="7">
        <v>6549</v>
      </c>
      <c r="C32" s="6">
        <f t="shared" si="1"/>
        <v>6525</v>
      </c>
      <c r="D32" s="4">
        <v>0.24</v>
      </c>
      <c r="E32" s="9"/>
      <c r="F32" s="43">
        <f>EU!E13</f>
        <v>10130</v>
      </c>
      <c r="G32" s="8">
        <f t="shared" si="2"/>
        <v>14.571744986711893</v>
      </c>
      <c r="H32" s="19">
        <v>260318</v>
      </c>
      <c r="I32" s="19">
        <v>116896</v>
      </c>
      <c r="J32" s="20"/>
      <c r="K32" s="38">
        <f t="shared" si="0"/>
        <v>0.95005900129286014</v>
      </c>
      <c r="M32" s="7">
        <v>13531</v>
      </c>
      <c r="N32" s="4">
        <v>80</v>
      </c>
      <c r="O32" s="4">
        <v>6079</v>
      </c>
      <c r="P32" s="40">
        <f t="shared" si="3"/>
        <v>7372</v>
      </c>
      <c r="Q32" s="7">
        <v>9530</v>
      </c>
      <c r="R32" s="7">
        <v>182486</v>
      </c>
    </row>
    <row r="33" spans="1:18">
      <c r="A33" s="4">
        <v>1992</v>
      </c>
      <c r="B33" s="7">
        <v>12765</v>
      </c>
      <c r="C33" s="6">
        <f t="shared" si="1"/>
        <v>12723</v>
      </c>
      <c r="D33" s="4">
        <v>0.42</v>
      </c>
      <c r="E33" s="9"/>
      <c r="F33" s="43">
        <f>EU!E14</f>
        <v>16593</v>
      </c>
      <c r="G33" s="8">
        <f t="shared" si="2"/>
        <v>14.651889584138811</v>
      </c>
      <c r="H33" s="19">
        <v>105277</v>
      </c>
      <c r="I33" s="19">
        <v>40438</v>
      </c>
      <c r="J33" s="20"/>
      <c r="K33" s="38">
        <f t="shared" si="0"/>
        <v>0.38421992132356753</v>
      </c>
      <c r="M33" s="7">
        <v>15955</v>
      </c>
      <c r="N33" s="4">
        <v>19</v>
      </c>
      <c r="O33" s="4">
        <v>8619</v>
      </c>
      <c r="P33" s="40">
        <f t="shared" si="3"/>
        <v>7317</v>
      </c>
      <c r="Q33" s="7">
        <v>11311</v>
      </c>
      <c r="R33" s="7">
        <v>57012</v>
      </c>
    </row>
    <row r="34" spans="1:18">
      <c r="A34" s="4">
        <v>1993</v>
      </c>
      <c r="B34" s="7">
        <v>11900</v>
      </c>
      <c r="C34" s="6">
        <f t="shared" si="1"/>
        <v>11888</v>
      </c>
      <c r="D34" s="4">
        <v>0.12</v>
      </c>
      <c r="E34" s="9"/>
      <c r="F34" s="43">
        <f>EU!E15</f>
        <v>16698</v>
      </c>
      <c r="G34" s="8">
        <f t="shared" si="2"/>
        <v>14.732474976851574</v>
      </c>
      <c r="H34" s="19">
        <v>89267</v>
      </c>
      <c r="I34" s="19">
        <v>33161</v>
      </c>
      <c r="J34" s="20"/>
      <c r="K34" s="38">
        <f t="shared" si="0"/>
        <v>0.32578967596712394</v>
      </c>
      <c r="M34" s="7">
        <v>14254</v>
      </c>
      <c r="N34" s="4">
        <v>25</v>
      </c>
      <c r="O34" s="4">
        <v>9269</v>
      </c>
      <c r="P34" s="40">
        <f t="shared" si="3"/>
        <v>4960</v>
      </c>
      <c r="Q34" s="7">
        <v>12338</v>
      </c>
      <c r="R34" s="7">
        <v>49963</v>
      </c>
    </row>
    <row r="35" spans="1:18">
      <c r="A35" s="4">
        <v>1994</v>
      </c>
      <c r="B35" s="7">
        <v>22605</v>
      </c>
      <c r="C35" s="6">
        <f t="shared" si="1"/>
        <v>22314</v>
      </c>
      <c r="D35" s="4">
        <v>2.91</v>
      </c>
      <c r="E35" s="9"/>
      <c r="F35" s="43">
        <f>EU!E16</f>
        <v>24995</v>
      </c>
      <c r="G35" s="8">
        <f t="shared" si="2"/>
        <v>14.813503589224259</v>
      </c>
      <c r="H35" s="19">
        <v>437635</v>
      </c>
      <c r="I35" s="19">
        <v>250433</v>
      </c>
      <c r="J35" s="20"/>
      <c r="K35" s="38">
        <f t="shared" si="0"/>
        <v>1.5971967786737795</v>
      </c>
      <c r="M35" s="7">
        <v>19263</v>
      </c>
      <c r="N35" s="4">
        <v>93</v>
      </c>
      <c r="O35" s="4">
        <v>10961</v>
      </c>
      <c r="P35" s="40">
        <f t="shared" si="3"/>
        <v>8209</v>
      </c>
      <c r="Q35" s="7">
        <v>13360</v>
      </c>
      <c r="R35" s="7">
        <v>77323</v>
      </c>
    </row>
    <row r="36" spans="1:18">
      <c r="A36" s="4">
        <v>1995</v>
      </c>
      <c r="B36" s="7">
        <v>9987</v>
      </c>
      <c r="C36" s="6">
        <f t="shared" si="1"/>
        <v>9905</v>
      </c>
      <c r="D36" s="4">
        <v>0.82</v>
      </c>
      <c r="E36" s="9"/>
      <c r="F36" s="43">
        <f>EU!E17</f>
        <v>18137</v>
      </c>
      <c r="G36" s="8">
        <f t="shared" si="2"/>
        <v>14.894977858964994</v>
      </c>
      <c r="H36" s="19">
        <v>143484</v>
      </c>
      <c r="I36" s="19">
        <v>42389</v>
      </c>
      <c r="J36" s="20">
        <v>14.08</v>
      </c>
      <c r="K36" s="38">
        <f t="shared" si="0"/>
        <v>0.52366054495465064</v>
      </c>
      <c r="M36" s="7">
        <v>25827</v>
      </c>
      <c r="N36" s="4">
        <v>26</v>
      </c>
      <c r="O36" s="4">
        <v>15222</v>
      </c>
      <c r="P36" s="40">
        <f t="shared" si="3"/>
        <v>10579</v>
      </c>
      <c r="Q36" s="7">
        <v>23917</v>
      </c>
      <c r="R36" s="7">
        <v>169612</v>
      </c>
    </row>
    <row r="37" spans="1:18">
      <c r="A37" s="4">
        <v>1996</v>
      </c>
      <c r="B37" s="7">
        <v>3119</v>
      </c>
      <c r="C37" s="6">
        <f t="shared" si="1"/>
        <v>3068</v>
      </c>
      <c r="D37" s="4">
        <v>0.51</v>
      </c>
      <c r="E37" s="9"/>
      <c r="F37" s="43">
        <f>EU!E18</f>
        <v>11400</v>
      </c>
      <c r="G37" s="8">
        <f t="shared" si="2"/>
        <v>14.976900237189302</v>
      </c>
      <c r="H37" s="19">
        <v>59814</v>
      </c>
      <c r="I37" s="19">
        <v>10531</v>
      </c>
      <c r="J37" s="20"/>
      <c r="K37" s="38">
        <f t="shared" si="0"/>
        <v>0.21829773240164391</v>
      </c>
      <c r="M37" s="7">
        <v>16771</v>
      </c>
      <c r="N37" s="4">
        <v>10</v>
      </c>
      <c r="O37" s="4">
        <v>10918</v>
      </c>
      <c r="P37" s="40">
        <f t="shared" si="3"/>
        <v>5843</v>
      </c>
      <c r="Q37" s="7">
        <v>21063</v>
      </c>
      <c r="R37" s="7">
        <v>88867</v>
      </c>
    </row>
    <row r="38" spans="1:18">
      <c r="A38" s="4">
        <v>1997</v>
      </c>
      <c r="B38" s="7">
        <v>12250</v>
      </c>
      <c r="C38" s="6">
        <f t="shared" si="1"/>
        <v>12221</v>
      </c>
      <c r="D38" s="4">
        <v>0.28999999999999998</v>
      </c>
      <c r="E38" s="9"/>
      <c r="F38" s="43">
        <f>EU!E19</f>
        <v>21581</v>
      </c>
      <c r="G38" s="8">
        <f t="shared" si="2"/>
        <v>15.059273188493842</v>
      </c>
      <c r="H38" s="19">
        <v>98503</v>
      </c>
      <c r="I38" s="19">
        <v>21326</v>
      </c>
      <c r="J38" s="20"/>
      <c r="K38" s="38">
        <f t="shared" si="0"/>
        <v>0.35949746772927965</v>
      </c>
      <c r="M38" s="7">
        <v>22320</v>
      </c>
      <c r="N38" s="4">
        <v>7</v>
      </c>
      <c r="O38" s="4">
        <v>14136</v>
      </c>
      <c r="P38" s="40">
        <f t="shared" si="3"/>
        <v>8177</v>
      </c>
      <c r="Q38" s="7">
        <v>17860</v>
      </c>
      <c r="R38" s="7">
        <v>30535</v>
      </c>
    </row>
    <row r="39" spans="1:18" ht="17" customHeight="1">
      <c r="A39" s="4">
        <v>1998</v>
      </c>
      <c r="B39" s="7">
        <v>11243</v>
      </c>
      <c r="C39" s="6">
        <f t="shared" si="1"/>
        <v>11107</v>
      </c>
      <c r="D39" s="4">
        <v>1.36</v>
      </c>
      <c r="E39" s="9"/>
      <c r="F39" s="43">
        <f>EU!E20</f>
        <v>19282</v>
      </c>
      <c r="G39" s="8">
        <f t="shared" si="2"/>
        <v>15.14209919103056</v>
      </c>
      <c r="H39" s="19">
        <v>133643</v>
      </c>
      <c r="I39" s="19">
        <v>42959</v>
      </c>
      <c r="J39" s="20"/>
      <c r="K39" s="38">
        <f t="shared" si="0"/>
        <v>0.48774473954848202</v>
      </c>
      <c r="M39" s="7">
        <v>22446</v>
      </c>
      <c r="N39" s="4">
        <v>27</v>
      </c>
      <c r="O39" s="4">
        <v>14343</v>
      </c>
      <c r="P39" s="40">
        <f t="shared" si="3"/>
        <v>8076</v>
      </c>
      <c r="Q39" s="7">
        <v>25842</v>
      </c>
      <c r="R39" s="7">
        <v>158369</v>
      </c>
    </row>
    <row r="40" spans="1:18">
      <c r="A40" s="4">
        <v>1999</v>
      </c>
      <c r="B40" s="7">
        <v>12782</v>
      </c>
      <c r="C40" s="6">
        <f t="shared" si="1"/>
        <v>12748</v>
      </c>
      <c r="D40" s="4">
        <v>0.34</v>
      </c>
      <c r="E40" s="9"/>
      <c r="F40" s="43">
        <f>EU!E21</f>
        <v>15906</v>
      </c>
      <c r="G40" s="8">
        <f t="shared" si="2"/>
        <v>15.225380736581231</v>
      </c>
      <c r="H40" s="19">
        <v>82217</v>
      </c>
      <c r="I40" s="19">
        <v>24034</v>
      </c>
      <c r="J40" s="20"/>
      <c r="K40" s="38">
        <f t="shared" si="0"/>
        <v>0.30005993019804661</v>
      </c>
      <c r="M40" s="7">
        <v>18237</v>
      </c>
      <c r="N40" s="4">
        <v>16</v>
      </c>
      <c r="O40" s="4">
        <v>11650</v>
      </c>
      <c r="P40" s="40">
        <f t="shared" si="3"/>
        <v>6571</v>
      </c>
      <c r="Q40" s="7">
        <v>19695</v>
      </c>
      <c r="R40" s="7">
        <v>70613</v>
      </c>
    </row>
    <row r="41" spans="1:18" ht="17" customHeight="1">
      <c r="A41" s="4">
        <v>2000</v>
      </c>
      <c r="B41" s="7">
        <v>18860</v>
      </c>
      <c r="C41" s="6">
        <f t="shared" si="1"/>
        <v>18772</v>
      </c>
      <c r="D41" s="4">
        <v>0.88</v>
      </c>
      <c r="E41" s="9"/>
      <c r="F41" s="43">
        <f>EU!E22</f>
        <v>24078</v>
      </c>
      <c r="G41" s="8">
        <f t="shared" si="2"/>
        <v>15.309120330632428</v>
      </c>
      <c r="H41" s="19">
        <v>188586</v>
      </c>
      <c r="I41" s="19">
        <v>46138</v>
      </c>
      <c r="J41" s="20">
        <v>16.399999999999999</v>
      </c>
      <c r="K41" s="4">
        <v>0.67700000000000005</v>
      </c>
      <c r="L41" s="54">
        <f t="shared" ref="L41:L61" si="4">H41/K41/10000</f>
        <v>27.85612998522895</v>
      </c>
      <c r="M41" s="7">
        <v>24118</v>
      </c>
      <c r="N41" s="4">
        <v>49</v>
      </c>
      <c r="O41" s="4">
        <v>14547</v>
      </c>
      <c r="P41" s="40">
        <f t="shared" si="3"/>
        <v>9522</v>
      </c>
      <c r="Q41" s="7">
        <v>34109</v>
      </c>
      <c r="R41" s="7">
        <v>159604</v>
      </c>
    </row>
    <row r="42" spans="1:18">
      <c r="A42" s="4">
        <v>2001</v>
      </c>
      <c r="B42" s="7">
        <v>17965</v>
      </c>
      <c r="C42" s="6">
        <f t="shared" si="1"/>
        <v>17821</v>
      </c>
      <c r="D42" s="4">
        <v>1.44</v>
      </c>
      <c r="E42" s="9"/>
      <c r="F42" s="43">
        <f>EU!E23</f>
        <v>20642</v>
      </c>
      <c r="G42" s="8">
        <f t="shared" si="2"/>
        <v>15.393320492450908</v>
      </c>
      <c r="H42" s="19">
        <v>93297</v>
      </c>
      <c r="I42" s="19">
        <v>19363</v>
      </c>
      <c r="J42" s="20"/>
      <c r="K42" s="4">
        <v>0.33500000000000002</v>
      </c>
      <c r="L42" s="54">
        <f t="shared" si="4"/>
        <v>27.849850746268658</v>
      </c>
      <c r="M42" s="7">
        <v>19547</v>
      </c>
      <c r="N42" s="4">
        <v>16</v>
      </c>
      <c r="O42" s="4">
        <v>12415</v>
      </c>
      <c r="P42" s="40">
        <f t="shared" si="3"/>
        <v>7116</v>
      </c>
      <c r="Q42" s="7">
        <v>26947</v>
      </c>
      <c r="R42" s="7">
        <v>112312</v>
      </c>
    </row>
    <row r="43" spans="1:18" ht="17" customHeight="1">
      <c r="A43" s="4">
        <v>2002</v>
      </c>
      <c r="B43" s="7">
        <v>6298</v>
      </c>
      <c r="C43" s="6">
        <f t="shared" si="1"/>
        <v>6272</v>
      </c>
      <c r="D43" s="4">
        <v>0.26</v>
      </c>
      <c r="E43" s="9"/>
      <c r="F43" s="43">
        <f>EU!E24</f>
        <v>30160</v>
      </c>
      <c r="G43" s="8">
        <f t="shared" si="2"/>
        <v>15.477983755159389</v>
      </c>
      <c r="H43" s="19">
        <v>107464</v>
      </c>
      <c r="I43" s="19">
        <v>25197</v>
      </c>
      <c r="J43" s="20"/>
      <c r="K43" s="4">
        <v>0.38600000000000001</v>
      </c>
      <c r="L43" s="54">
        <f t="shared" si="4"/>
        <v>27.840414507772021</v>
      </c>
      <c r="M43" s="7">
        <v>19929</v>
      </c>
      <c r="N43" s="4">
        <v>18</v>
      </c>
      <c r="O43" s="4">
        <v>12111</v>
      </c>
      <c r="P43" s="40">
        <f t="shared" si="3"/>
        <v>7800</v>
      </c>
      <c r="Q43" s="7">
        <v>26576</v>
      </c>
      <c r="R43" s="7">
        <v>124619</v>
      </c>
    </row>
    <row r="44" spans="1:18">
      <c r="A44" s="4">
        <v>2003</v>
      </c>
      <c r="B44" s="7">
        <v>61424</v>
      </c>
      <c r="C44" s="6">
        <f t="shared" si="1"/>
        <v>55536</v>
      </c>
      <c r="D44" s="4">
        <v>58.88</v>
      </c>
      <c r="E44" s="9"/>
      <c r="F44" s="43">
        <f>EU!E25</f>
        <v>73278</v>
      </c>
      <c r="G44" s="8">
        <f t="shared" si="2"/>
        <v>15.563112665812767</v>
      </c>
      <c r="H44" s="19">
        <v>148172</v>
      </c>
      <c r="I44" s="19">
        <v>53673</v>
      </c>
      <c r="J44" s="20"/>
      <c r="K44" s="4">
        <v>0.53200000000000003</v>
      </c>
      <c r="L44" s="54">
        <f t="shared" si="4"/>
        <v>27.851879699248116</v>
      </c>
      <c r="M44" s="7">
        <v>18616</v>
      </c>
      <c r="N44" s="4">
        <v>43</v>
      </c>
      <c r="O44" s="4">
        <v>11982</v>
      </c>
      <c r="P44" s="40">
        <f t="shared" si="3"/>
        <v>6591</v>
      </c>
      <c r="Q44" s="7">
        <v>26219</v>
      </c>
      <c r="R44" s="7">
        <v>425839</v>
      </c>
    </row>
    <row r="45" spans="1:18" ht="17" customHeight="1">
      <c r="A45" s="4">
        <v>2004</v>
      </c>
      <c r="B45" s="7">
        <v>10596</v>
      </c>
      <c r="C45" s="6">
        <f t="shared" si="1"/>
        <v>10512</v>
      </c>
      <c r="D45" s="4">
        <v>0.84</v>
      </c>
      <c r="E45" s="9"/>
      <c r="F45" s="43">
        <f>EU!E26</f>
        <v>13711</v>
      </c>
      <c r="G45" s="8">
        <f t="shared" si="2"/>
        <v>15.648709785474738</v>
      </c>
      <c r="H45" s="19">
        <v>134193</v>
      </c>
      <c r="I45" s="19">
        <v>51732</v>
      </c>
      <c r="J45" s="20"/>
      <c r="K45" s="4">
        <v>0.48699999999999999</v>
      </c>
      <c r="L45" s="54">
        <f t="shared" si="4"/>
        <v>27.55503080082136</v>
      </c>
      <c r="M45" s="7">
        <v>21396</v>
      </c>
      <c r="N45" s="4">
        <v>20</v>
      </c>
      <c r="O45" s="4">
        <v>13750</v>
      </c>
      <c r="P45" s="40">
        <f t="shared" si="3"/>
        <v>7626</v>
      </c>
      <c r="Q45" s="7">
        <v>22165</v>
      </c>
      <c r="R45" s="7">
        <v>130107</v>
      </c>
    </row>
    <row r="46" spans="1:18">
      <c r="A46" s="4">
        <v>2005</v>
      </c>
      <c r="B46" s="7">
        <v>17356</v>
      </c>
      <c r="C46" s="6">
        <f t="shared" si="1"/>
        <v>17326</v>
      </c>
      <c r="D46" s="4">
        <v>0.3</v>
      </c>
      <c r="E46" s="9"/>
      <c r="F46" s="43">
        <f>EU!E27</f>
        <v>22135</v>
      </c>
      <c r="G46" s="8">
        <f t="shared" si="2"/>
        <v>15.73477768929485</v>
      </c>
      <c r="H46" s="19">
        <v>188698</v>
      </c>
      <c r="I46" s="19">
        <v>69397</v>
      </c>
      <c r="J46" s="20">
        <v>17.91</v>
      </c>
      <c r="K46" s="4">
        <v>0.68500000000000005</v>
      </c>
      <c r="L46" s="54">
        <f t="shared" si="4"/>
        <v>27.547153284671531</v>
      </c>
      <c r="M46" s="7">
        <v>25492</v>
      </c>
      <c r="N46" s="4">
        <v>48</v>
      </c>
      <c r="O46" s="4">
        <v>16475</v>
      </c>
      <c r="P46" s="40">
        <f t="shared" si="3"/>
        <v>8969</v>
      </c>
      <c r="Q46" s="7">
        <v>35824</v>
      </c>
      <c r="R46" s="7">
        <v>339089</v>
      </c>
    </row>
    <row r="47" spans="1:18" ht="17" customHeight="1">
      <c r="A47" s="4">
        <v>2006</v>
      </c>
      <c r="B47" s="7">
        <v>5485</v>
      </c>
      <c r="C47" s="6">
        <f t="shared" si="1"/>
        <v>5402</v>
      </c>
      <c r="D47" s="4">
        <v>0.83</v>
      </c>
      <c r="E47" s="9"/>
      <c r="F47" s="43">
        <f>EU!E28</f>
        <v>6993</v>
      </c>
      <c r="G47" s="8">
        <f t="shared" si="2"/>
        <v>15.82131896658597</v>
      </c>
      <c r="H47" s="19">
        <v>155345</v>
      </c>
      <c r="I47" s="19">
        <v>71065</v>
      </c>
      <c r="J47" s="20"/>
      <c r="K47" s="4">
        <v>0.56399999999999995</v>
      </c>
      <c r="L47" s="54">
        <f t="shared" si="4"/>
        <v>27.543439716312061</v>
      </c>
      <c r="M47" s="7">
        <v>16334</v>
      </c>
      <c r="N47" s="4">
        <v>58</v>
      </c>
      <c r="O47" s="4">
        <v>5070</v>
      </c>
      <c r="P47" s="40">
        <f t="shared" si="3"/>
        <v>11206</v>
      </c>
      <c r="Q47" s="7">
        <v>20444</v>
      </c>
      <c r="R47" s="7">
        <v>76058</v>
      </c>
    </row>
    <row r="48" spans="1:18">
      <c r="A48" s="4">
        <v>2007</v>
      </c>
      <c r="B48" s="7">
        <v>6486</v>
      </c>
      <c r="C48" s="6">
        <f t="shared" si="1"/>
        <v>6353</v>
      </c>
      <c r="D48" s="4">
        <v>1.33</v>
      </c>
      <c r="E48" s="9"/>
      <c r="F48" s="43">
        <f>EU!E29</f>
        <v>7028</v>
      </c>
      <c r="G48" s="8">
        <f t="shared" si="2"/>
        <v>15.908336220902196</v>
      </c>
      <c r="H48" s="19">
        <v>86122</v>
      </c>
      <c r="I48" s="19">
        <v>29409</v>
      </c>
      <c r="J48" s="20"/>
      <c r="K48" s="4">
        <v>0.313</v>
      </c>
      <c r="L48" s="54">
        <f t="shared" si="4"/>
        <v>27.515015974440896</v>
      </c>
      <c r="M48" s="7">
        <v>10936</v>
      </c>
      <c r="N48" s="4">
        <v>16</v>
      </c>
      <c r="O48" s="4">
        <v>7523</v>
      </c>
      <c r="P48" s="40">
        <f t="shared" si="3"/>
        <v>3397</v>
      </c>
      <c r="Q48" s="7">
        <v>20316</v>
      </c>
      <c r="R48" s="7">
        <v>49364</v>
      </c>
    </row>
    <row r="49" spans="1:18" ht="17" customHeight="1">
      <c r="A49" s="4">
        <v>2008</v>
      </c>
      <c r="B49" s="7">
        <v>3745</v>
      </c>
      <c r="C49" s="6">
        <f t="shared" si="1"/>
        <v>3324</v>
      </c>
      <c r="D49" s="4">
        <v>4.21</v>
      </c>
      <c r="E49" s="9"/>
      <c r="F49" s="43">
        <f>EU!E30</f>
        <v>4692</v>
      </c>
      <c r="G49" s="8">
        <f t="shared" si="2"/>
        <v>15.995832070117158</v>
      </c>
      <c r="H49" s="19">
        <v>50322</v>
      </c>
      <c r="I49" s="19">
        <v>8443</v>
      </c>
      <c r="J49" s="20"/>
      <c r="K49" s="4">
        <v>0.18099999999999999</v>
      </c>
      <c r="L49" s="54">
        <f t="shared" si="4"/>
        <v>27.802209944751382</v>
      </c>
      <c r="M49" s="7">
        <v>11655</v>
      </c>
      <c r="N49" s="4">
        <v>6</v>
      </c>
      <c r="O49" s="4">
        <v>7301</v>
      </c>
      <c r="P49" s="40">
        <f t="shared" si="3"/>
        <v>4348</v>
      </c>
      <c r="Q49" s="7">
        <v>14930</v>
      </c>
      <c r="R49" s="7">
        <v>17564</v>
      </c>
    </row>
    <row r="50" spans="1:18">
      <c r="A50" s="4">
        <v>2009</v>
      </c>
      <c r="B50" s="7">
        <v>11111</v>
      </c>
      <c r="C50" s="6">
        <f t="shared" si="1"/>
        <v>11063</v>
      </c>
      <c r="D50" s="4">
        <v>0.48</v>
      </c>
      <c r="E50" s="9"/>
      <c r="F50" s="43">
        <f>EU!E31</f>
        <v>14495</v>
      </c>
      <c r="G50" s="8">
        <f t="shared" si="2"/>
        <v>16.083809146502805</v>
      </c>
      <c r="H50" s="19">
        <v>120094</v>
      </c>
      <c r="I50" s="19">
        <v>40402</v>
      </c>
      <c r="J50" s="20">
        <v>18.260000000000002</v>
      </c>
      <c r="K50" s="4">
        <v>0.432</v>
      </c>
      <c r="L50" s="54">
        <f t="shared" si="4"/>
        <v>27.799537037037041</v>
      </c>
      <c r="M50" s="7">
        <v>15643</v>
      </c>
      <c r="N50" s="4">
        <v>35</v>
      </c>
      <c r="O50" s="4">
        <v>9866</v>
      </c>
      <c r="P50" s="40">
        <f t="shared" si="3"/>
        <v>5742</v>
      </c>
      <c r="Q50" s="7">
        <v>26136</v>
      </c>
      <c r="R50" s="7">
        <v>87420</v>
      </c>
    </row>
    <row r="51" spans="1:18" ht="17" customHeight="1">
      <c r="A51" s="4">
        <v>2010</v>
      </c>
      <c r="B51" s="7">
        <v>6184</v>
      </c>
      <c r="C51" s="6">
        <f t="shared" si="1"/>
        <v>6182</v>
      </c>
      <c r="D51" s="4">
        <v>0.02</v>
      </c>
      <c r="E51" s="9"/>
      <c r="F51" s="43">
        <f>EU!E32</f>
        <v>8504</v>
      </c>
      <c r="G51" s="8">
        <f t="shared" si="2"/>
        <v>16.172270096808571</v>
      </c>
      <c r="H51" s="19">
        <v>54770</v>
      </c>
      <c r="I51" s="19">
        <v>10185</v>
      </c>
      <c r="J51" s="20"/>
      <c r="K51" s="4">
        <v>0.19700000000000001</v>
      </c>
      <c r="L51" s="54">
        <f t="shared" si="4"/>
        <v>27.802030456852791</v>
      </c>
      <c r="M51" s="7">
        <v>11721</v>
      </c>
      <c r="N51" s="4">
        <v>11</v>
      </c>
      <c r="O51" s="4">
        <v>7811</v>
      </c>
      <c r="P51" s="40">
        <f t="shared" si="3"/>
        <v>3899</v>
      </c>
      <c r="Q51" s="7">
        <v>24630</v>
      </c>
      <c r="R51" s="7">
        <v>138391</v>
      </c>
    </row>
    <row r="52" spans="1:18">
      <c r="A52" s="4">
        <v>2011</v>
      </c>
      <c r="B52" s="7">
        <v>4499</v>
      </c>
      <c r="C52" s="6">
        <f t="shared" si="1"/>
        <v>4468</v>
      </c>
      <c r="D52" s="4">
        <v>0.31</v>
      </c>
      <c r="E52" s="9"/>
      <c r="F52" s="43">
        <f>EU!E33</f>
        <v>6774</v>
      </c>
      <c r="G52" s="8">
        <f t="shared" si="2"/>
        <v>16.261217582341022</v>
      </c>
      <c r="H52" s="19">
        <v>102162</v>
      </c>
      <c r="I52" s="19">
        <v>18848</v>
      </c>
      <c r="J52" s="20"/>
      <c r="K52" s="4">
        <v>0.36699999999999999</v>
      </c>
      <c r="L52" s="54">
        <f t="shared" si="4"/>
        <v>27.837057220708445</v>
      </c>
      <c r="M52" s="7">
        <v>16414</v>
      </c>
      <c r="N52" s="4">
        <v>24</v>
      </c>
      <c r="O52" s="4">
        <v>10815</v>
      </c>
      <c r="P52" s="40">
        <f t="shared" si="3"/>
        <v>5575</v>
      </c>
      <c r="Q52" s="7">
        <v>26127</v>
      </c>
      <c r="R52" s="7">
        <v>70160</v>
      </c>
    </row>
    <row r="53" spans="1:18" ht="17" customHeight="1">
      <c r="A53" s="4">
        <v>2012</v>
      </c>
      <c r="B53" s="7">
        <v>4392</v>
      </c>
      <c r="C53" s="6">
        <f t="shared" si="1"/>
        <v>4246</v>
      </c>
      <c r="D53" s="4">
        <v>1.46</v>
      </c>
      <c r="E53" s="9"/>
      <c r="F53" s="43">
        <f>EU!E34</f>
        <v>7548</v>
      </c>
      <c r="G53" s="8">
        <f t="shared" si="2"/>
        <v>16.350654279043898</v>
      </c>
      <c r="H53" s="19">
        <v>218957</v>
      </c>
      <c r="I53" s="19">
        <v>83060</v>
      </c>
      <c r="J53" s="20"/>
      <c r="K53" s="4">
        <v>0.78700000000000003</v>
      </c>
      <c r="L53" s="54">
        <f t="shared" si="4"/>
        <v>27.821728081321471</v>
      </c>
      <c r="M53" s="7">
        <v>15997</v>
      </c>
      <c r="N53" s="4">
        <v>42</v>
      </c>
      <c r="O53" s="4">
        <v>10455</v>
      </c>
      <c r="P53" s="40">
        <f t="shared" si="3"/>
        <v>5500</v>
      </c>
      <c r="Q53" s="7">
        <v>25107</v>
      </c>
      <c r="R53" s="7">
        <v>117870</v>
      </c>
    </row>
    <row r="54" spans="1:18">
      <c r="A54" s="4">
        <v>2013</v>
      </c>
      <c r="B54" s="7">
        <v>1922</v>
      </c>
      <c r="C54" s="6">
        <f t="shared" si="1"/>
        <v>1909</v>
      </c>
      <c r="D54" s="4">
        <v>0.13</v>
      </c>
      <c r="E54" s="9"/>
      <c r="F54" s="43">
        <f>EU!E35</f>
        <v>2719</v>
      </c>
      <c r="G54" s="8">
        <f t="shared" si="2"/>
        <v>16.440582877578635</v>
      </c>
      <c r="H54" s="19">
        <v>61691</v>
      </c>
      <c r="I54" s="19">
        <v>17704</v>
      </c>
      <c r="J54" s="20"/>
      <c r="K54" s="4">
        <v>0.222</v>
      </c>
      <c r="L54" s="54">
        <f t="shared" si="4"/>
        <v>27.78873873873874</v>
      </c>
      <c r="M54" s="7">
        <v>10797</v>
      </c>
      <c r="N54" s="4">
        <v>17</v>
      </c>
      <c r="O54" s="4">
        <v>7708</v>
      </c>
      <c r="P54" s="40">
        <f t="shared" si="3"/>
        <v>3072</v>
      </c>
      <c r="Q54" s="7">
        <v>21917</v>
      </c>
      <c r="R54" s="7">
        <v>157327</v>
      </c>
    </row>
    <row r="55" spans="1:18" ht="17" customHeight="1">
      <c r="A55" s="4">
        <v>2014</v>
      </c>
      <c r="B55" s="7">
        <v>4115</v>
      </c>
      <c r="C55" s="6">
        <f t="shared" si="1"/>
        <v>4112</v>
      </c>
      <c r="D55" s="4">
        <v>0.03</v>
      </c>
      <c r="E55" s="9"/>
      <c r="F55" s="43">
        <f>EU!E36</f>
        <v>4716</v>
      </c>
      <c r="G55" s="8">
        <f t="shared" si="2"/>
        <v>16.53100608340532</v>
      </c>
      <c r="H55" s="19">
        <v>48718</v>
      </c>
      <c r="I55" s="19">
        <v>8284</v>
      </c>
      <c r="J55" s="20">
        <v>18.399999999999999</v>
      </c>
      <c r="K55" s="4">
        <v>0.17499999999999999</v>
      </c>
      <c r="L55" s="54">
        <f t="shared" si="4"/>
        <v>27.83885714285714</v>
      </c>
      <c r="M55" s="7">
        <v>9806</v>
      </c>
      <c r="N55" s="4">
        <v>7</v>
      </c>
      <c r="O55" s="4">
        <v>6610</v>
      </c>
      <c r="P55" s="40">
        <f t="shared" si="3"/>
        <v>3189</v>
      </c>
      <c r="Q55" s="7">
        <v>9095</v>
      </c>
      <c r="R55" s="7">
        <v>22544</v>
      </c>
    </row>
    <row r="56" spans="1:18">
      <c r="A56" s="4">
        <v>2015</v>
      </c>
      <c r="B56" s="7">
        <v>3112</v>
      </c>
      <c r="C56" s="6">
        <f t="shared" si="1"/>
        <v>3088</v>
      </c>
      <c r="D56" s="4">
        <v>0.24</v>
      </c>
      <c r="E56" s="9"/>
      <c r="F56" s="43">
        <f>EU!E37</f>
        <v>7694</v>
      </c>
      <c r="G56" s="8">
        <f t="shared" si="2"/>
        <v>16.621926616864052</v>
      </c>
      <c r="H56" s="19">
        <v>109783</v>
      </c>
      <c r="I56" s="19">
        <v>32877</v>
      </c>
      <c r="J56" s="20"/>
      <c r="K56" s="4">
        <v>0.39500000000000002</v>
      </c>
      <c r="L56" s="54">
        <f t="shared" si="4"/>
        <v>27.793164556962026</v>
      </c>
      <c r="M56" s="7">
        <v>11810</v>
      </c>
      <c r="N56" s="4">
        <v>16</v>
      </c>
      <c r="O56" s="4">
        <v>7685</v>
      </c>
      <c r="P56" s="40">
        <f t="shared" si="3"/>
        <v>4109</v>
      </c>
      <c r="Q56" s="7">
        <v>18945</v>
      </c>
      <c r="R56" s="7">
        <v>66795</v>
      </c>
    </row>
    <row r="57" spans="1:18" ht="17" customHeight="1">
      <c r="A57" s="4">
        <v>2016</v>
      </c>
      <c r="B57" s="4">
        <v>12140</v>
      </c>
      <c r="C57" s="6">
        <f t="shared" si="1"/>
        <v>12129</v>
      </c>
      <c r="D57" s="4">
        <v>0.11</v>
      </c>
      <c r="E57" s="9"/>
      <c r="F57" s="43">
        <f>EU!E38</f>
        <v>14058</v>
      </c>
      <c r="G57" s="8">
        <f t="shared" si="2"/>
        <v>16.713347213256807</v>
      </c>
      <c r="H57" s="21">
        <v>67399</v>
      </c>
      <c r="I57" s="19">
        <v>22706</v>
      </c>
      <c r="J57" s="20"/>
      <c r="K57" s="4">
        <v>0.245</v>
      </c>
      <c r="L57" s="54">
        <f t="shared" si="4"/>
        <v>27.509795918367349</v>
      </c>
      <c r="M57" s="7">
        <v>8893</v>
      </c>
      <c r="N57" s="4">
        <v>22</v>
      </c>
      <c r="O57" s="4">
        <v>6475</v>
      </c>
      <c r="P57" s="40">
        <f t="shared" si="3"/>
        <v>2396</v>
      </c>
      <c r="Q57" s="7">
        <v>14980</v>
      </c>
      <c r="R57" s="7">
        <v>166185</v>
      </c>
    </row>
    <row r="58" spans="1:18">
      <c r="A58" s="4">
        <v>2017</v>
      </c>
      <c r="B58" s="4">
        <v>19692</v>
      </c>
      <c r="C58" s="6">
        <f t="shared" si="1"/>
        <v>18413</v>
      </c>
      <c r="D58" s="4">
        <v>12.79</v>
      </c>
      <c r="E58" s="9"/>
      <c r="F58" s="43">
        <f>EU!E39</f>
        <v>23013</v>
      </c>
      <c r="G58" s="8">
        <f t="shared" si="2"/>
        <v>16.805270622929722</v>
      </c>
      <c r="H58" s="21">
        <v>180221</v>
      </c>
      <c r="I58" s="19">
        <v>64512</v>
      </c>
      <c r="J58" s="20"/>
      <c r="K58" s="4">
        <v>0.65200000000000002</v>
      </c>
      <c r="L58" s="54">
        <f t="shared" si="4"/>
        <v>27.64125766871166</v>
      </c>
      <c r="M58" s="7">
        <v>12997</v>
      </c>
      <c r="N58" s="4">
        <v>56</v>
      </c>
      <c r="O58" s="4">
        <v>8079</v>
      </c>
      <c r="P58" s="40">
        <f t="shared" si="3"/>
        <v>4862</v>
      </c>
      <c r="Q58" s="7">
        <v>19105</v>
      </c>
      <c r="R58" s="7">
        <v>537143</v>
      </c>
    </row>
    <row r="59" spans="1:18" ht="17" customHeight="1">
      <c r="A59" s="4">
        <v>2018</v>
      </c>
      <c r="B59" s="4">
        <v>3066</v>
      </c>
      <c r="C59" s="6">
        <f t="shared" si="1"/>
        <v>3059</v>
      </c>
      <c r="D59" s="4">
        <v>7.0000000000000007E-2</v>
      </c>
      <c r="E59" s="9"/>
      <c r="F59" s="43">
        <f>EU!E40</f>
        <v>3922</v>
      </c>
      <c r="G59" s="8">
        <f t="shared" si="2"/>
        <v>16.897699611355836</v>
      </c>
      <c r="H59" s="21">
        <v>25162</v>
      </c>
      <c r="I59" s="19">
        <v>4739</v>
      </c>
      <c r="J59" s="20"/>
      <c r="K59" s="4">
        <v>9.1999999999999998E-2</v>
      </c>
      <c r="L59" s="54">
        <f t="shared" si="4"/>
        <v>27.35</v>
      </c>
      <c r="M59" s="7">
        <v>7143</v>
      </c>
      <c r="N59" s="4">
        <v>3</v>
      </c>
      <c r="O59" s="4">
        <v>5154</v>
      </c>
      <c r="P59" s="40">
        <f>M59-N59-O59</f>
        <v>1986</v>
      </c>
      <c r="Q59" s="7">
        <v>11450</v>
      </c>
      <c r="R59" s="7">
        <v>44078</v>
      </c>
    </row>
    <row r="60" spans="1:18" ht="17" customHeight="1">
      <c r="A60" s="4">
        <v>2019</v>
      </c>
      <c r="B60" s="4">
        <v>8434</v>
      </c>
      <c r="C60" s="6">
        <f t="shared" si="1"/>
        <v>8257</v>
      </c>
      <c r="D60" s="4">
        <v>1.77</v>
      </c>
      <c r="E60" s="9"/>
      <c r="F60" s="43">
        <f>EU!E41</f>
        <v>13104</v>
      </c>
      <c r="G60" s="8">
        <f t="shared" si="2"/>
        <v>16.990636959218296</v>
      </c>
      <c r="H60" s="53">
        <f>47544+I60</f>
        <v>73796</v>
      </c>
      <c r="I60" s="53">
        <v>26252</v>
      </c>
      <c r="J60" s="20"/>
      <c r="K60" s="4">
        <v>0.30199999999999999</v>
      </c>
      <c r="L60" s="54">
        <f t="shared" si="4"/>
        <v>24.435761589403974</v>
      </c>
      <c r="M60" s="7">
        <v>10883</v>
      </c>
      <c r="N60" s="4">
        <v>14</v>
      </c>
      <c r="O60" s="4">
        <v>7290</v>
      </c>
      <c r="P60" s="6">
        <f>M60-N60-O60</f>
        <v>3579</v>
      </c>
      <c r="Q60" s="7">
        <v>10528</v>
      </c>
      <c r="R60" s="7">
        <v>41850</v>
      </c>
    </row>
    <row r="61" spans="1:18" ht="17" customHeight="1">
      <c r="A61" s="4">
        <v>2020</v>
      </c>
      <c r="B61" s="4">
        <v>7409</v>
      </c>
      <c r="C61" s="6">
        <f t="shared" si="1"/>
        <v>7328</v>
      </c>
      <c r="D61" s="4">
        <v>0.81</v>
      </c>
      <c r="E61" s="9"/>
      <c r="F61" s="43">
        <f>EU!E42</f>
        <v>14377</v>
      </c>
      <c r="G61" s="8">
        <f t="shared" si="2"/>
        <v>17.084085462493995</v>
      </c>
      <c r="H61" s="53">
        <f>38463+I61</f>
        <v>55689</v>
      </c>
      <c r="I61" s="53">
        <v>17226</v>
      </c>
      <c r="J61" s="22">
        <v>18.5</v>
      </c>
      <c r="K61" s="4">
        <v>0.22800000000000001</v>
      </c>
      <c r="L61" s="54">
        <f t="shared" si="4"/>
        <v>24.425000000000001</v>
      </c>
      <c r="M61" s="7">
        <v>7603</v>
      </c>
      <c r="N61" s="4">
        <v>17</v>
      </c>
      <c r="O61" s="4">
        <v>5229</v>
      </c>
      <c r="P61" s="6">
        <f>M61-N61-O61</f>
        <v>2357</v>
      </c>
      <c r="Q61" s="7">
        <v>9394</v>
      </c>
      <c r="R61" s="7">
        <v>65887</v>
      </c>
    </row>
    <row r="62" spans="1:18" ht="17" customHeight="1">
      <c r="B62" s="44"/>
      <c r="C62" s="6"/>
      <c r="E62" s="9"/>
      <c r="F62" s="43"/>
      <c r="G62" s="8"/>
      <c r="H62" s="20"/>
      <c r="I62" s="20"/>
      <c r="J62" s="22"/>
      <c r="K62" s="45"/>
      <c r="L62" s="36"/>
      <c r="M62" s="46"/>
      <c r="N62" s="45"/>
      <c r="O62" s="45"/>
      <c r="P62" s="6"/>
    </row>
    <row r="63" spans="1:18" ht="17" customHeight="1">
      <c r="B63" s="44"/>
      <c r="C63" s="6"/>
      <c r="E63" s="9"/>
      <c r="F63" s="43"/>
      <c r="G63" s="8"/>
      <c r="H63" s="20"/>
      <c r="I63" s="20"/>
      <c r="J63" s="22"/>
      <c r="K63" s="45"/>
      <c r="L63" s="36"/>
      <c r="M63" s="46"/>
      <c r="N63" s="45"/>
      <c r="O63" s="45"/>
      <c r="P63" s="6"/>
    </row>
    <row r="64" spans="1:18">
      <c r="H64" s="21"/>
      <c r="I64" s="19"/>
      <c r="J64" s="20"/>
    </row>
    <row r="65" spans="1:18" ht="17" customHeight="1">
      <c r="A65" s="4" t="s">
        <v>7</v>
      </c>
      <c r="B65" s="7">
        <f>SUM(B14:B56)</f>
        <v>884504</v>
      </c>
      <c r="C65" s="7">
        <f>SUM(C14:C59)</f>
        <v>901139</v>
      </c>
      <c r="D65" s="7">
        <f>SUM(D14:D58)</f>
        <v>182.56000000000006</v>
      </c>
      <c r="E65" s="9"/>
      <c r="H65" s="21">
        <f>SUM(H14:H60)</f>
        <v>7611139</v>
      </c>
      <c r="I65" s="21">
        <f>SUM(I14:I60)</f>
        <v>2902838</v>
      </c>
      <c r="J65" s="20"/>
      <c r="L65" s="37">
        <f>AVERAGE(L41:L61)</f>
        <v>27.40019300335598</v>
      </c>
      <c r="N65" s="4">
        <f>AVERAGE(N40:N60)</f>
        <v>25.571428571428573</v>
      </c>
      <c r="O65" s="4">
        <f>AVERAGE(O40:O60)</f>
        <v>9560.5714285714294</v>
      </c>
      <c r="P65" s="41">
        <f>AVERAGE(P40:P60)</f>
        <v>5574.0476190476193</v>
      </c>
    </row>
    <row r="66" spans="1:18" s="13" customFormat="1">
      <c r="A66" s="13" t="s">
        <v>0</v>
      </c>
      <c r="B66" s="14" t="s">
        <v>5</v>
      </c>
      <c r="C66" s="47" t="s">
        <v>5</v>
      </c>
      <c r="D66" s="15" t="s">
        <v>6</v>
      </c>
      <c r="E66" s="16" t="s">
        <v>41</v>
      </c>
      <c r="F66" s="11" t="s">
        <v>4</v>
      </c>
      <c r="G66" s="16" t="s">
        <v>9</v>
      </c>
      <c r="H66" s="23" t="s">
        <v>8</v>
      </c>
      <c r="I66" s="24" t="s">
        <v>8</v>
      </c>
      <c r="J66" s="25" t="s">
        <v>9</v>
      </c>
      <c r="K66" s="13" t="s">
        <v>33</v>
      </c>
      <c r="L66" s="25" t="s">
        <v>9</v>
      </c>
      <c r="M66" s="14"/>
      <c r="Q66" s="69" t="s">
        <v>382</v>
      </c>
      <c r="R66" s="69"/>
    </row>
    <row r="67" spans="1:18" ht="16" customHeight="1">
      <c r="F67" s="35" t="s">
        <v>29</v>
      </c>
      <c r="H67" s="7" t="s">
        <v>28</v>
      </c>
      <c r="I67" s="1" t="s">
        <v>27</v>
      </c>
      <c r="K67" s="56" t="s">
        <v>28</v>
      </c>
      <c r="L67" s="56"/>
    </row>
    <row r="68" spans="1:18">
      <c r="F68" s="7" t="s">
        <v>28</v>
      </c>
    </row>
    <row r="69" spans="1:18" ht="17" customHeight="1">
      <c r="F69" s="35" t="s">
        <v>30</v>
      </c>
      <c r="G69" s="5" t="s">
        <v>26</v>
      </c>
      <c r="M69" s="39"/>
    </row>
    <row r="70" spans="1:18">
      <c r="F70" s="26"/>
    </row>
    <row r="71" spans="1:18">
      <c r="A71" s="4" t="s">
        <v>40</v>
      </c>
      <c r="B71" s="7">
        <f>SUM(B51:B56)</f>
        <v>24224</v>
      </c>
      <c r="C71" s="7">
        <f>B71/G71/100</f>
        <v>6.6416954878224752</v>
      </c>
      <c r="D71" s="4" t="s">
        <v>41</v>
      </c>
      <c r="G71" s="7">
        <f>0.22*SUM(G51:G60)</f>
        <v>36.472614627416476</v>
      </c>
      <c r="I71" s="7">
        <f>SUM(I51:I60)</f>
        <v>289167</v>
      </c>
      <c r="J71" s="31">
        <f>I71/M71/1000</f>
        <v>15.726994198694706</v>
      </c>
      <c r="K71" s="4" t="s">
        <v>41</v>
      </c>
      <c r="L71" s="7"/>
      <c r="M71" s="7">
        <f>AVERAGE(J50:J61)</f>
        <v>18.386666666666667</v>
      </c>
    </row>
    <row r="72" spans="1:18">
      <c r="B72" s="57" t="s">
        <v>18</v>
      </c>
      <c r="C72" s="57"/>
      <c r="D72" s="57"/>
      <c r="E72" s="57"/>
      <c r="F72" s="57"/>
      <c r="G72" s="57"/>
      <c r="H72" s="58" t="s">
        <v>15</v>
      </c>
      <c r="I72" s="58"/>
      <c r="J72" s="58"/>
      <c r="K72" s="58"/>
      <c r="L72" s="58"/>
      <c r="M72" s="58"/>
      <c r="N72" s="58"/>
      <c r="O72" s="58"/>
      <c r="P72" s="58"/>
    </row>
  </sheetData>
  <mergeCells count="4">
    <mergeCell ref="K67:L67"/>
    <mergeCell ref="B72:G72"/>
    <mergeCell ref="H72:P72"/>
    <mergeCell ref="Q66:R66"/>
  </mergeCells>
  <pageMargins left="0.78740157480314965" right="0.78740157480314965" top="0.98425196850393704" bottom="0.98425196850393704" header="0.51181102362204722" footer="0.51181102362204722"/>
  <pageSetup paperSize="9" scale="85" orientation="portrait"/>
  <headerFooter>
    <oddFooter>&amp;Cwww.statistiques.developpement-durable.gouv.fr - Essentiel Sur l'Environnement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baseColWidth="10" defaultRowHeight="16" x14ac:dyDescent="0"/>
  <cols>
    <col min="1" max="1" width="8.375" bestFit="1" customWidth="1"/>
    <col min="2" max="2" width="9.25" style="3" customWidth="1"/>
    <col min="3" max="3" width="11" style="1" bestFit="1" customWidth="1"/>
    <col min="4" max="9" width="8.5" style="1" bestFit="1" customWidth="1"/>
    <col min="10" max="10" width="7.5" style="1" bestFit="1" customWidth="1"/>
    <col min="11" max="15" width="8.5" style="1" bestFit="1" customWidth="1"/>
    <col min="16" max="16" width="7.5" style="1" bestFit="1" customWidth="1"/>
    <col min="17" max="17" width="8.5" style="1" bestFit="1" customWidth="1"/>
    <col min="18" max="18" width="7.5" bestFit="1" customWidth="1"/>
  </cols>
  <sheetData>
    <row r="1" spans="1:17" s="2" customFormat="1" ht="32">
      <c r="A1" s="2" t="s">
        <v>13</v>
      </c>
      <c r="B1" s="27" t="s">
        <v>23</v>
      </c>
      <c r="C1" s="1" t="s">
        <v>15</v>
      </c>
      <c r="D1" s="1" t="s">
        <v>14</v>
      </c>
      <c r="E1" s="1" t="s">
        <v>18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16</v>
      </c>
      <c r="L1" s="1" t="s">
        <v>17</v>
      </c>
      <c r="M1" s="1" t="s">
        <v>15</v>
      </c>
      <c r="N1" s="1" t="s">
        <v>14</v>
      </c>
      <c r="O1" s="1" t="s">
        <v>18</v>
      </c>
      <c r="P1" s="1" t="s">
        <v>16</v>
      </c>
      <c r="Q1" s="1" t="s">
        <v>17</v>
      </c>
    </row>
    <row r="2" spans="1:17">
      <c r="A2">
        <v>1980</v>
      </c>
      <c r="B2" s="28">
        <f t="shared" ref="B2:B41" si="0">SUM(D2:G2)</f>
        <v>243311</v>
      </c>
      <c r="C2" s="43">
        <f>Feux!H21</f>
        <v>263017</v>
      </c>
      <c r="D2" s="1">
        <v>44251</v>
      </c>
      <c r="E2" s="1">
        <v>22176</v>
      </c>
      <c r="F2" s="1">
        <v>143919</v>
      </c>
      <c r="G2" s="1">
        <v>32965</v>
      </c>
    </row>
    <row r="3" spans="1:17">
      <c r="A3">
        <v>1981</v>
      </c>
      <c r="B3" s="28">
        <f t="shared" si="0"/>
        <v>428776</v>
      </c>
      <c r="C3" s="43">
        <f>Feux!H22</f>
        <v>298288</v>
      </c>
      <c r="D3" s="1">
        <v>89798</v>
      </c>
      <c r="E3" s="1">
        <v>27711</v>
      </c>
      <c r="F3" s="1">
        <v>229850</v>
      </c>
      <c r="G3" s="1">
        <v>81417</v>
      </c>
    </row>
    <row r="4" spans="1:17">
      <c r="A4">
        <v>1982</v>
      </c>
      <c r="B4" s="28">
        <f t="shared" si="0"/>
        <v>252529</v>
      </c>
      <c r="C4" s="43">
        <f>Feux!H23</f>
        <v>152903</v>
      </c>
      <c r="D4" s="1">
        <v>39556</v>
      </c>
      <c r="E4" s="1">
        <v>55145</v>
      </c>
      <c r="F4" s="1">
        <v>130456</v>
      </c>
      <c r="G4" s="1">
        <v>27372</v>
      </c>
    </row>
    <row r="5" spans="1:17">
      <c r="A5">
        <v>1983</v>
      </c>
      <c r="B5" s="28">
        <f t="shared" si="0"/>
        <v>333831</v>
      </c>
      <c r="C5" s="43">
        <f>Feux!H24</f>
        <v>108100</v>
      </c>
      <c r="D5" s="1">
        <v>47811</v>
      </c>
      <c r="E5" s="1">
        <v>53729</v>
      </c>
      <c r="F5" s="1">
        <v>212678</v>
      </c>
      <c r="G5" s="1">
        <v>19613</v>
      </c>
    </row>
    <row r="6" spans="1:17">
      <c r="A6">
        <v>1984</v>
      </c>
      <c r="B6" s="28">
        <f t="shared" si="0"/>
        <v>188839</v>
      </c>
      <c r="C6" s="43">
        <f>Feux!H25</f>
        <v>165119</v>
      </c>
      <c r="D6" s="1">
        <v>52710</v>
      </c>
      <c r="E6" s="1">
        <v>27202</v>
      </c>
      <c r="F6" s="1">
        <v>75272</v>
      </c>
      <c r="G6" s="1">
        <v>33655</v>
      </c>
    </row>
    <row r="7" spans="1:17">
      <c r="A7">
        <v>1985</v>
      </c>
      <c r="B7" s="28">
        <f t="shared" si="0"/>
        <v>499712</v>
      </c>
      <c r="C7" s="43">
        <f>Feux!H26</f>
        <v>484476</v>
      </c>
      <c r="D7" s="1">
        <v>146254</v>
      </c>
      <c r="E7" s="1">
        <v>57368</v>
      </c>
      <c r="F7" s="1">
        <v>190640</v>
      </c>
      <c r="G7" s="1">
        <v>105450</v>
      </c>
    </row>
    <row r="8" spans="1:17">
      <c r="A8">
        <v>1986</v>
      </c>
      <c r="B8" s="28">
        <f t="shared" si="0"/>
        <v>252316</v>
      </c>
      <c r="C8" s="43">
        <f>Feux!H27</f>
        <v>264887</v>
      </c>
      <c r="D8" s="1">
        <v>89522</v>
      </c>
      <c r="E8" s="1">
        <v>51860</v>
      </c>
      <c r="F8" s="1">
        <v>86420</v>
      </c>
      <c r="G8" s="1">
        <v>24514</v>
      </c>
    </row>
    <row r="9" spans="1:17">
      <c r="A9">
        <v>1987</v>
      </c>
      <c r="B9" s="28">
        <f t="shared" si="0"/>
        <v>257389</v>
      </c>
      <c r="C9" s="43">
        <f>Feux!H28</f>
        <v>146662</v>
      </c>
      <c r="D9" s="1">
        <v>76269</v>
      </c>
      <c r="E9" s="1">
        <v>14108</v>
      </c>
      <c r="F9" s="1">
        <v>120697</v>
      </c>
      <c r="G9" s="1">
        <v>46315</v>
      </c>
    </row>
    <row r="10" spans="1:17">
      <c r="A10">
        <v>1988</v>
      </c>
      <c r="B10" s="28">
        <f t="shared" si="0"/>
        <v>326041</v>
      </c>
      <c r="C10" s="43">
        <f>Feux!H29</f>
        <v>137734</v>
      </c>
      <c r="D10" s="1">
        <v>22434</v>
      </c>
      <c r="E10" s="1">
        <v>6701</v>
      </c>
      <c r="F10" s="1">
        <v>186405</v>
      </c>
      <c r="G10" s="1">
        <v>110501</v>
      </c>
    </row>
    <row r="11" spans="1:17">
      <c r="A11">
        <v>1989</v>
      </c>
      <c r="B11" s="28">
        <f t="shared" si="0"/>
        <v>339327</v>
      </c>
      <c r="C11" s="43">
        <f>Feux!H30</f>
        <v>426693</v>
      </c>
      <c r="D11" s="1">
        <v>126237</v>
      </c>
      <c r="E11" s="1">
        <v>75566</v>
      </c>
      <c r="F11" s="1">
        <v>95161</v>
      </c>
      <c r="G11" s="1">
        <v>42363</v>
      </c>
    </row>
    <row r="12" spans="1:17">
      <c r="A12">
        <v>1990</v>
      </c>
      <c r="B12" s="28">
        <f t="shared" si="0"/>
        <v>443790</v>
      </c>
      <c r="C12" s="43">
        <f>Feux!H31</f>
        <v>203032</v>
      </c>
      <c r="D12" s="43">
        <f>Feux!R31</f>
        <v>137252</v>
      </c>
      <c r="E12" s="1">
        <v>72625</v>
      </c>
      <c r="F12" s="1">
        <v>195319</v>
      </c>
      <c r="G12" s="1">
        <v>38594</v>
      </c>
    </row>
    <row r="13" spans="1:17">
      <c r="A13">
        <v>1991</v>
      </c>
      <c r="B13" s="28">
        <f t="shared" si="0"/>
        <v>305522</v>
      </c>
      <c r="C13" s="43">
        <f>Feux!H32</f>
        <v>260318</v>
      </c>
      <c r="D13" s="43">
        <f>Feux!R32</f>
        <v>182486</v>
      </c>
      <c r="E13" s="1">
        <v>10130</v>
      </c>
      <c r="F13" s="1">
        <v>99860</v>
      </c>
      <c r="G13" s="1">
        <v>13046</v>
      </c>
    </row>
    <row r="14" spans="1:17">
      <c r="A14">
        <v>1992</v>
      </c>
      <c r="B14" s="28">
        <f t="shared" si="0"/>
        <v>250707</v>
      </c>
      <c r="C14" s="43">
        <f>Feux!H33</f>
        <v>105277</v>
      </c>
      <c r="D14" s="43">
        <f>Feux!R33</f>
        <v>57012</v>
      </c>
      <c r="E14" s="1">
        <v>16593</v>
      </c>
      <c r="F14" s="1">
        <v>105692</v>
      </c>
      <c r="G14" s="1">
        <v>71410</v>
      </c>
    </row>
    <row r="15" spans="1:17">
      <c r="A15">
        <v>1993</v>
      </c>
      <c r="B15" s="28">
        <f t="shared" si="0"/>
        <v>324459</v>
      </c>
      <c r="C15" s="43">
        <f>Feux!H34</f>
        <v>89267</v>
      </c>
      <c r="D15" s="43">
        <f>Feux!R34</f>
        <v>49963</v>
      </c>
      <c r="E15" s="1">
        <v>16698</v>
      </c>
      <c r="F15" s="1">
        <v>203749</v>
      </c>
      <c r="G15" s="1">
        <v>54049</v>
      </c>
    </row>
    <row r="16" spans="1:17">
      <c r="A16">
        <v>1994</v>
      </c>
      <c r="B16" s="28">
        <f t="shared" si="0"/>
        <v>296560</v>
      </c>
      <c r="C16" s="43">
        <f>Feux!H35</f>
        <v>437635</v>
      </c>
      <c r="D16" s="43">
        <f>Feux!R35</f>
        <v>77323</v>
      </c>
      <c r="E16" s="1">
        <v>24995</v>
      </c>
      <c r="F16" s="1">
        <v>136334</v>
      </c>
      <c r="G16" s="1">
        <v>57908</v>
      </c>
    </row>
    <row r="17" spans="1:17">
      <c r="A17">
        <v>1995</v>
      </c>
      <c r="B17" s="28">
        <f t="shared" si="0"/>
        <v>263835</v>
      </c>
      <c r="C17" s="43">
        <f>Feux!H36</f>
        <v>143484</v>
      </c>
      <c r="D17" s="43">
        <f>Feux!R36</f>
        <v>169612</v>
      </c>
      <c r="E17" s="1">
        <v>18137</v>
      </c>
      <c r="F17" s="1">
        <v>48884</v>
      </c>
      <c r="G17" s="1">
        <v>27202</v>
      </c>
    </row>
    <row r="18" spans="1:17">
      <c r="A18">
        <v>1996</v>
      </c>
      <c r="B18" s="28">
        <f t="shared" si="0"/>
        <v>183565</v>
      </c>
      <c r="C18" s="43">
        <f>Feux!H37</f>
        <v>59814</v>
      </c>
      <c r="D18" s="43">
        <f>Feux!R37</f>
        <v>88867</v>
      </c>
      <c r="E18" s="1">
        <v>11400</v>
      </c>
      <c r="F18" s="1">
        <v>57988</v>
      </c>
      <c r="G18" s="1">
        <v>25310</v>
      </c>
    </row>
    <row r="19" spans="1:17">
      <c r="A19">
        <v>1997</v>
      </c>
      <c r="B19" s="28">
        <f t="shared" si="0"/>
        <v>215719</v>
      </c>
      <c r="C19" s="43">
        <f>Feux!H38</f>
        <v>98503</v>
      </c>
      <c r="D19" s="43">
        <f>Feux!R38</f>
        <v>30535</v>
      </c>
      <c r="E19" s="1">
        <v>21581</v>
      </c>
      <c r="F19" s="1">
        <v>111230</v>
      </c>
      <c r="G19" s="1">
        <v>52373</v>
      </c>
    </row>
    <row r="20" spans="1:17">
      <c r="A20">
        <v>1998</v>
      </c>
      <c r="B20" s="28">
        <f t="shared" si="0"/>
        <v>426105</v>
      </c>
      <c r="C20" s="43">
        <f>Feux!H39</f>
        <v>133643</v>
      </c>
      <c r="D20" s="43">
        <f>Feux!R39</f>
        <v>158369</v>
      </c>
      <c r="E20" s="1">
        <v>19282</v>
      </c>
      <c r="F20" s="1">
        <v>155553</v>
      </c>
      <c r="G20" s="1">
        <v>92901</v>
      </c>
    </row>
    <row r="21" spans="1:17">
      <c r="A21">
        <v>1999</v>
      </c>
      <c r="B21" s="28">
        <f t="shared" si="0"/>
        <v>165925</v>
      </c>
      <c r="C21" s="43">
        <f>Feux!H40</f>
        <v>82217</v>
      </c>
      <c r="D21" s="43">
        <f>Feux!R40</f>
        <v>70613</v>
      </c>
      <c r="E21" s="1">
        <v>15906</v>
      </c>
      <c r="F21" s="1">
        <v>71117</v>
      </c>
      <c r="G21" s="1">
        <v>8289</v>
      </c>
    </row>
    <row r="22" spans="1:17">
      <c r="A22">
        <v>2000</v>
      </c>
      <c r="B22" s="28">
        <f t="shared" si="0"/>
        <v>443363</v>
      </c>
      <c r="C22" s="43">
        <f>Feux!H41</f>
        <v>188586</v>
      </c>
      <c r="D22" s="43">
        <f>Feux!R41</f>
        <v>159604</v>
      </c>
      <c r="E22" s="1">
        <v>24078</v>
      </c>
      <c r="F22" s="1">
        <v>114648</v>
      </c>
      <c r="G22" s="1">
        <v>145033</v>
      </c>
      <c r="H22" s="1">
        <v>107101</v>
      </c>
      <c r="I22" s="1">
        <v>103143</v>
      </c>
      <c r="J22" s="1">
        <v>14248</v>
      </c>
      <c r="K22" s="1">
        <v>43439</v>
      </c>
      <c r="L22" s="1">
        <v>105292</v>
      </c>
    </row>
    <row r="23" spans="1:17">
      <c r="A23">
        <v>2001</v>
      </c>
      <c r="B23" s="28">
        <f t="shared" si="0"/>
        <v>227602</v>
      </c>
      <c r="C23" s="43">
        <f>Feux!H42</f>
        <v>93297</v>
      </c>
      <c r="D23" s="43">
        <f>Feux!R42</f>
        <v>112312</v>
      </c>
      <c r="E23" s="1">
        <v>20642</v>
      </c>
      <c r="F23" s="1">
        <v>76427</v>
      </c>
      <c r="G23" s="1">
        <v>18221</v>
      </c>
      <c r="H23" s="1">
        <v>41000</v>
      </c>
      <c r="I23" s="1">
        <v>74846</v>
      </c>
      <c r="J23" s="1">
        <v>11199</v>
      </c>
      <c r="K23" s="1">
        <v>16553</v>
      </c>
      <c r="L23" s="1">
        <v>9319</v>
      </c>
    </row>
    <row r="24" spans="1:17">
      <c r="A24">
        <v>2002</v>
      </c>
      <c r="B24" s="28">
        <f t="shared" si="0"/>
        <v>201583</v>
      </c>
      <c r="C24" s="43">
        <f>Feux!H43</f>
        <v>107464</v>
      </c>
      <c r="D24" s="43">
        <f>Feux!R43</f>
        <v>124619</v>
      </c>
      <c r="E24" s="1">
        <v>30160</v>
      </c>
      <c r="F24" s="1">
        <v>40791</v>
      </c>
      <c r="G24" s="1">
        <v>6013</v>
      </c>
      <c r="H24" s="1">
        <v>54254</v>
      </c>
      <c r="I24" s="1">
        <v>85723</v>
      </c>
      <c r="J24" s="1">
        <v>4142</v>
      </c>
      <c r="K24" s="1">
        <v>4682</v>
      </c>
      <c r="L24" s="1">
        <v>2239</v>
      </c>
    </row>
    <row r="25" spans="1:17">
      <c r="A25">
        <v>2003</v>
      </c>
      <c r="B25" s="28">
        <f t="shared" si="0"/>
        <v>594439</v>
      </c>
      <c r="C25" s="43">
        <f>Feux!H44</f>
        <v>148172</v>
      </c>
      <c r="D25" s="43">
        <f>Feux!R44</f>
        <v>425839</v>
      </c>
      <c r="E25" s="1">
        <v>73278</v>
      </c>
      <c r="F25" s="1">
        <v>91805</v>
      </c>
      <c r="G25" s="1">
        <v>3517</v>
      </c>
      <c r="H25" s="1">
        <v>64822</v>
      </c>
      <c r="I25" s="1">
        <v>292900</v>
      </c>
      <c r="J25" s="1">
        <v>42725</v>
      </c>
      <c r="K25" s="1">
        <v>18659</v>
      </c>
      <c r="L25" s="1">
        <v>157</v>
      </c>
    </row>
    <row r="26" spans="1:17">
      <c r="A26">
        <v>2004</v>
      </c>
      <c r="B26" s="28">
        <f t="shared" si="0"/>
        <v>214261</v>
      </c>
      <c r="C26" s="43">
        <f>Feux!H45</f>
        <v>134193</v>
      </c>
      <c r="D26" s="43">
        <f>Feux!R45</f>
        <v>130107</v>
      </c>
      <c r="E26" s="1">
        <v>13711</v>
      </c>
      <c r="F26" s="1">
        <v>60176</v>
      </c>
      <c r="G26" s="1">
        <v>10267</v>
      </c>
      <c r="H26" s="1">
        <v>90166</v>
      </c>
      <c r="I26" s="1">
        <v>131047</v>
      </c>
      <c r="J26" s="1">
        <v>9225</v>
      </c>
      <c r="K26" s="1">
        <v>13957</v>
      </c>
      <c r="L26" s="1">
        <v>2526</v>
      </c>
    </row>
    <row r="27" spans="1:17">
      <c r="A27">
        <v>2005</v>
      </c>
      <c r="B27" s="28">
        <f t="shared" si="0"/>
        <v>415236</v>
      </c>
      <c r="C27" s="43">
        <f>Feux!H46</f>
        <v>188698</v>
      </c>
      <c r="D27" s="43">
        <f>Feux!R46</f>
        <v>339089</v>
      </c>
      <c r="E27" s="1">
        <v>22135</v>
      </c>
      <c r="F27" s="1">
        <v>47575</v>
      </c>
      <c r="G27" s="1">
        <v>6437</v>
      </c>
      <c r="H27" s="1">
        <v>112153</v>
      </c>
      <c r="I27" s="1">
        <v>275480</v>
      </c>
      <c r="J27" s="1">
        <v>8843</v>
      </c>
      <c r="K27" s="1">
        <v>20163</v>
      </c>
      <c r="L27" s="1">
        <v>4515</v>
      </c>
    </row>
    <row r="28" spans="1:17">
      <c r="A28">
        <v>2006</v>
      </c>
      <c r="B28" s="28">
        <f t="shared" si="0"/>
        <v>135658</v>
      </c>
      <c r="C28" s="43">
        <f>Feux!H47</f>
        <v>155345</v>
      </c>
      <c r="D28" s="43">
        <f>Feux!R47</f>
        <v>76058</v>
      </c>
      <c r="E28" s="70">
        <v>6993</v>
      </c>
      <c r="F28" s="1">
        <v>39946</v>
      </c>
      <c r="G28" s="1">
        <v>12661</v>
      </c>
      <c r="H28" s="1">
        <v>118527</v>
      </c>
      <c r="I28" s="1">
        <v>56450</v>
      </c>
      <c r="J28" s="1">
        <v>1751</v>
      </c>
      <c r="K28" s="1">
        <v>9242</v>
      </c>
      <c r="L28" s="1">
        <v>16355</v>
      </c>
    </row>
    <row r="29" spans="1:17">
      <c r="A29">
        <v>2007</v>
      </c>
      <c r="B29" s="28">
        <f t="shared" si="0"/>
        <v>509855</v>
      </c>
      <c r="C29" s="43">
        <f>Feux!H48</f>
        <v>86122</v>
      </c>
      <c r="D29" s="43">
        <f>Feux!R48</f>
        <v>49364</v>
      </c>
      <c r="E29" s="70">
        <v>7028</v>
      </c>
      <c r="F29" s="1">
        <v>227729</v>
      </c>
      <c r="G29" s="1">
        <v>225734</v>
      </c>
      <c r="H29" s="1">
        <v>56589</v>
      </c>
      <c r="I29" s="1">
        <v>15762</v>
      </c>
      <c r="J29" s="1">
        <v>2631</v>
      </c>
      <c r="K29" s="1">
        <v>153755</v>
      </c>
      <c r="L29" s="1">
        <v>271539</v>
      </c>
    </row>
    <row r="30" spans="1:17">
      <c r="A30">
        <v>2008</v>
      </c>
      <c r="B30" s="28">
        <f t="shared" si="0"/>
        <v>117737</v>
      </c>
      <c r="C30" s="43">
        <f>Feux!H49</f>
        <v>50322</v>
      </c>
      <c r="D30" s="43">
        <f>Feux!R49</f>
        <v>17564</v>
      </c>
      <c r="E30" s="70">
        <v>4692</v>
      </c>
      <c r="F30" s="1">
        <v>66329</v>
      </c>
      <c r="G30" s="1">
        <v>29152</v>
      </c>
      <c r="H30" s="1">
        <v>10073</v>
      </c>
      <c r="I30" s="1">
        <v>5350</v>
      </c>
      <c r="J30" s="1">
        <v>1694</v>
      </c>
      <c r="K30" s="1">
        <v>24447</v>
      </c>
      <c r="L30" s="1">
        <v>24571</v>
      </c>
    </row>
    <row r="31" spans="1:17">
      <c r="A31">
        <v>2009</v>
      </c>
      <c r="B31" s="28">
        <f t="shared" si="0"/>
        <v>210612</v>
      </c>
      <c r="C31" s="43">
        <f>Feux!H50</f>
        <v>120094</v>
      </c>
      <c r="D31" s="43">
        <f>Feux!R50</f>
        <v>87420</v>
      </c>
      <c r="E31" s="70">
        <v>14495</v>
      </c>
      <c r="F31" s="1">
        <v>73355</v>
      </c>
      <c r="G31" s="1">
        <v>35342</v>
      </c>
      <c r="H31" s="66">
        <v>89297</v>
      </c>
      <c r="I31" s="67">
        <v>74876</v>
      </c>
      <c r="J31" s="67">
        <v>7974</v>
      </c>
      <c r="K31" s="67">
        <v>55811</v>
      </c>
      <c r="L31" s="1">
        <v>42757</v>
      </c>
    </row>
    <row r="32" spans="1:17">
      <c r="A32">
        <v>2010</v>
      </c>
      <c r="B32" s="28">
        <f t="shared" si="0"/>
        <v>202399</v>
      </c>
      <c r="C32" s="43">
        <f>Feux!H51</f>
        <v>54770</v>
      </c>
      <c r="D32" s="43">
        <f>Feux!R51</f>
        <v>138391</v>
      </c>
      <c r="E32" s="70">
        <v>8504</v>
      </c>
      <c r="F32" s="1">
        <v>46537</v>
      </c>
      <c r="G32" s="1">
        <v>8967</v>
      </c>
      <c r="H32" s="66">
        <v>20154</v>
      </c>
      <c r="I32" s="67">
        <v>140372</v>
      </c>
      <c r="J32" s="67">
        <v>4653</v>
      </c>
      <c r="K32" s="67">
        <v>34579</v>
      </c>
      <c r="L32" s="1">
        <v>6496</v>
      </c>
      <c r="M32" s="1" t="s">
        <v>380</v>
      </c>
      <c r="N32" s="1" t="s">
        <v>380</v>
      </c>
      <c r="O32" s="1" t="s">
        <v>380</v>
      </c>
      <c r="P32" s="1" t="s">
        <v>380</v>
      </c>
      <c r="Q32" s="1" t="s">
        <v>380</v>
      </c>
    </row>
    <row r="33" spans="1:17">
      <c r="A33">
        <v>2011</v>
      </c>
      <c r="B33" s="28">
        <f t="shared" si="0"/>
        <v>178082</v>
      </c>
      <c r="C33" s="43">
        <f>Feux!H52</f>
        <v>102162</v>
      </c>
      <c r="D33" s="43">
        <f>Feux!R52</f>
        <v>70160</v>
      </c>
      <c r="E33" s="70">
        <v>6774</v>
      </c>
      <c r="F33" s="1">
        <v>72004</v>
      </c>
      <c r="G33" s="1">
        <v>29144</v>
      </c>
      <c r="H33" s="66">
        <v>62031</v>
      </c>
      <c r="I33" s="67">
        <v>65047</v>
      </c>
      <c r="J33" s="67">
        <v>4831</v>
      </c>
      <c r="K33" s="67">
        <v>36973</v>
      </c>
      <c r="L33" s="1">
        <v>35400</v>
      </c>
      <c r="M33" s="59">
        <f t="shared" ref="M33:Q37" si="1">C33/H33</f>
        <v>1.6469507181892924</v>
      </c>
      <c r="N33" s="59">
        <f t="shared" si="1"/>
        <v>1.0786047012160438</v>
      </c>
      <c r="O33" s="59" t="e">
        <f>#REF!/J33</f>
        <v>#REF!</v>
      </c>
      <c r="P33" s="59">
        <f t="shared" ref="P33:P38" si="2">F33/K33</f>
        <v>1.9474751845941634</v>
      </c>
      <c r="Q33" s="59">
        <f t="shared" si="1"/>
        <v>0.82327683615819214</v>
      </c>
    </row>
    <row r="34" spans="1:17">
      <c r="A34">
        <v>2012</v>
      </c>
      <c r="B34" s="28">
        <f t="shared" si="0"/>
        <v>316156</v>
      </c>
      <c r="C34" s="43">
        <f>Feux!H53</f>
        <v>218957</v>
      </c>
      <c r="D34" s="43">
        <f>Feux!R53</f>
        <v>117870</v>
      </c>
      <c r="E34" s="70">
        <v>7548</v>
      </c>
      <c r="F34" s="1">
        <v>130814</v>
      </c>
      <c r="G34" s="1">
        <v>59924</v>
      </c>
      <c r="H34" s="66">
        <v>189905</v>
      </c>
      <c r="I34" s="67">
        <v>101524</v>
      </c>
      <c r="J34" s="67">
        <v>3298</v>
      </c>
      <c r="K34" s="67">
        <v>82839</v>
      </c>
      <c r="L34" s="1">
        <v>52315</v>
      </c>
      <c r="M34" s="59">
        <f t="shared" si="1"/>
        <v>1.1529817540349121</v>
      </c>
      <c r="N34" s="59">
        <f t="shared" si="1"/>
        <v>1.1610062645285844</v>
      </c>
      <c r="O34" s="59" t="e">
        <f>#REF!/J34</f>
        <v>#REF!</v>
      </c>
      <c r="P34" s="59">
        <f t="shared" si="2"/>
        <v>1.5791354313789399</v>
      </c>
      <c r="Q34" s="59">
        <f t="shared" si="1"/>
        <v>1.1454458568288255</v>
      </c>
    </row>
    <row r="35" spans="1:17">
      <c r="A35">
        <v>2013</v>
      </c>
      <c r="B35" s="28">
        <f t="shared" si="0"/>
        <v>235798</v>
      </c>
      <c r="C35" s="43">
        <f>Feux!H54</f>
        <v>61691</v>
      </c>
      <c r="D35" s="43">
        <f>Feux!R54</f>
        <v>157327</v>
      </c>
      <c r="E35" s="70">
        <v>2719</v>
      </c>
      <c r="F35" s="1">
        <v>29076</v>
      </c>
      <c r="G35" s="1">
        <v>46676</v>
      </c>
      <c r="H35" s="66">
        <v>37285</v>
      </c>
      <c r="I35" s="67">
        <v>183742</v>
      </c>
      <c r="J35" s="67">
        <v>891</v>
      </c>
      <c r="K35" s="67">
        <v>16459</v>
      </c>
      <c r="L35" s="1">
        <v>19817</v>
      </c>
      <c r="M35" s="59">
        <f t="shared" si="1"/>
        <v>1.6545795896473112</v>
      </c>
      <c r="N35" s="59">
        <f t="shared" si="1"/>
        <v>0.85623863896115204</v>
      </c>
      <c r="O35" s="59" t="e">
        <f>#REF!/J35</f>
        <v>#REF!</v>
      </c>
      <c r="P35" s="59">
        <f t="shared" si="2"/>
        <v>1.766571480648885</v>
      </c>
      <c r="Q35" s="59">
        <f t="shared" si="1"/>
        <v>2.3553514659131047</v>
      </c>
    </row>
    <row r="36" spans="1:17">
      <c r="A36">
        <v>2014</v>
      </c>
      <c r="B36" s="28">
        <f t="shared" si="0"/>
        <v>89231</v>
      </c>
      <c r="C36" s="43">
        <f>Feux!H55</f>
        <v>48718</v>
      </c>
      <c r="D36" s="43">
        <f>Feux!R55</f>
        <v>22544</v>
      </c>
      <c r="E36" s="70">
        <v>4716</v>
      </c>
      <c r="F36" s="1">
        <v>36125</v>
      </c>
      <c r="G36" s="1">
        <v>25846</v>
      </c>
      <c r="H36" s="66">
        <v>22001</v>
      </c>
      <c r="I36" s="67">
        <v>11550</v>
      </c>
      <c r="J36" s="67">
        <v>4667</v>
      </c>
      <c r="K36" s="67">
        <v>13176</v>
      </c>
      <c r="L36" s="1">
        <v>14815</v>
      </c>
      <c r="M36" s="59">
        <f t="shared" si="1"/>
        <v>2.2143538930048634</v>
      </c>
      <c r="N36" s="59">
        <f t="shared" si="1"/>
        <v>1.951861471861472</v>
      </c>
      <c r="O36" s="59" t="e">
        <f>#REF!/J36</f>
        <v>#REF!</v>
      </c>
      <c r="P36" s="59">
        <f t="shared" si="2"/>
        <v>2.7417273831208258</v>
      </c>
      <c r="Q36" s="59">
        <f t="shared" si="1"/>
        <v>1.7445831927100912</v>
      </c>
    </row>
    <row r="37" spans="1:17">
      <c r="A37">
        <v>2015</v>
      </c>
      <c r="B37" s="28">
        <f t="shared" si="0"/>
        <v>123095.75</v>
      </c>
      <c r="C37" s="43">
        <f>Feux!H56</f>
        <v>109783</v>
      </c>
      <c r="D37" s="43">
        <f>Feux!R56</f>
        <v>66795</v>
      </c>
      <c r="E37" s="70">
        <v>7694</v>
      </c>
      <c r="F37" s="1">
        <v>41511</v>
      </c>
      <c r="G37" s="1">
        <v>7095.75</v>
      </c>
      <c r="H37" s="66">
        <v>67662</v>
      </c>
      <c r="I37" s="67">
        <v>47490</v>
      </c>
      <c r="J37" s="67">
        <v>2156</v>
      </c>
      <c r="K37" s="67">
        <v>7882</v>
      </c>
      <c r="L37" s="1">
        <v>10827</v>
      </c>
      <c r="M37" s="59">
        <f t="shared" si="1"/>
        <v>1.6225207649788655</v>
      </c>
      <c r="N37" s="59">
        <f t="shared" si="1"/>
        <v>1.4065066329753633</v>
      </c>
      <c r="O37" s="59" t="e">
        <f>#REF!/J37</f>
        <v>#REF!</v>
      </c>
      <c r="P37" s="59">
        <f t="shared" si="2"/>
        <v>5.2665567114945446</v>
      </c>
      <c r="Q37" s="59">
        <f t="shared" si="1"/>
        <v>0.65537545026323085</v>
      </c>
    </row>
    <row r="38" spans="1:17">
      <c r="A38">
        <v>2016</v>
      </c>
      <c r="B38" s="28">
        <f t="shared" si="0"/>
        <v>254708.5</v>
      </c>
      <c r="C38" s="43">
        <f>Feux!H57</f>
        <v>67399</v>
      </c>
      <c r="D38" s="43">
        <f>Feux!R57</f>
        <v>166185</v>
      </c>
      <c r="E38" s="70">
        <v>14058</v>
      </c>
      <c r="F38" s="1">
        <v>47926</v>
      </c>
      <c r="G38" s="1">
        <v>26539.5</v>
      </c>
      <c r="H38" s="66">
        <v>52644</v>
      </c>
      <c r="I38" s="67">
        <v>174331</v>
      </c>
      <c r="J38" s="67">
        <v>10767</v>
      </c>
      <c r="K38" s="67">
        <v>35246</v>
      </c>
      <c r="L38" s="1">
        <v>31760</v>
      </c>
      <c r="M38" s="59">
        <f t="shared" ref="M38:N38" si="3">C38/H38</f>
        <v>1.2802788541904111</v>
      </c>
      <c r="N38" s="59">
        <f t="shared" si="3"/>
        <v>0.95327279715024871</v>
      </c>
      <c r="O38" s="59" t="e">
        <f>#REF!/J38</f>
        <v>#REF!</v>
      </c>
      <c r="P38" s="59">
        <f t="shared" si="2"/>
        <v>1.3597571355614821</v>
      </c>
      <c r="Q38" s="59">
        <f t="shared" ref="Q38:Q39" si="4">G38/L38</f>
        <v>0.8356265743073048</v>
      </c>
    </row>
    <row r="39" spans="1:17">
      <c r="A39">
        <v>2017</v>
      </c>
      <c r="B39" s="28">
        <f t="shared" si="0"/>
        <v>931664.79695264797</v>
      </c>
      <c r="C39" s="43">
        <f>Feux!H58</f>
        <v>180221</v>
      </c>
      <c r="D39" s="43">
        <f>Feux!R58</f>
        <v>537143</v>
      </c>
      <c r="E39" s="70">
        <v>23013</v>
      </c>
      <c r="F39" s="3">
        <f t="shared" ref="F39:F41" si="5">K39*P$39</f>
        <v>346645.07726438955</v>
      </c>
      <c r="G39" s="3">
        <f t="shared" ref="G39:G41" si="6">L39*Q$39</f>
        <v>24863.719688258479</v>
      </c>
      <c r="H39" s="66">
        <v>132021</v>
      </c>
      <c r="I39" s="67">
        <v>569406</v>
      </c>
      <c r="J39" s="67">
        <v>20639</v>
      </c>
      <c r="K39" s="67">
        <v>141862</v>
      </c>
      <c r="L39" s="1">
        <v>19734</v>
      </c>
      <c r="M39" s="65">
        <f t="shared" ref="M39:Q39" si="7">AVERAGE(M22:M38)</f>
        <v>1.5952775956742762</v>
      </c>
      <c r="N39" s="65">
        <f t="shared" si="7"/>
        <v>1.2345817511154773</v>
      </c>
      <c r="O39" s="65" t="e">
        <f t="shared" ref="O39" si="8">AVERAGE(O22:O38)</f>
        <v>#REF!</v>
      </c>
      <c r="P39" s="65">
        <f t="shared" ref="P39" si="9">AVERAGE(P22:P38)</f>
        <v>2.4435372211331403</v>
      </c>
      <c r="Q39" s="65">
        <f t="shared" si="7"/>
        <v>1.259943229363458</v>
      </c>
    </row>
    <row r="40" spans="1:17">
      <c r="A40">
        <v>2018</v>
      </c>
      <c r="B40" s="28">
        <f t="shared" si="0"/>
        <v>97653.829937018047</v>
      </c>
      <c r="C40" s="43">
        <f>Feux!H59</f>
        <v>25162</v>
      </c>
      <c r="D40" s="43">
        <f>Feux!R59</f>
        <v>44078</v>
      </c>
      <c r="E40" s="70">
        <v>3922</v>
      </c>
      <c r="F40" s="3">
        <f t="shared" si="5"/>
        <v>34453.874817977281</v>
      </c>
      <c r="G40" s="3">
        <f t="shared" si="6"/>
        <v>15199.955119040758</v>
      </c>
      <c r="H40" s="66">
        <v>12433</v>
      </c>
      <c r="I40" s="67">
        <v>39969</v>
      </c>
      <c r="J40" s="67">
        <v>2648</v>
      </c>
      <c r="K40" s="67">
        <v>14100</v>
      </c>
      <c r="L40" s="1">
        <v>12064</v>
      </c>
    </row>
    <row r="41" spans="1:17">
      <c r="A41">
        <v>2019</v>
      </c>
      <c r="B41" s="28">
        <f t="shared" si="0"/>
        <v>160387.79580056318</v>
      </c>
      <c r="C41" s="43">
        <f>Feux!H60</f>
        <v>73796</v>
      </c>
      <c r="D41" s="43">
        <f>Feux!R60</f>
        <v>41850</v>
      </c>
      <c r="E41" s="70">
        <v>13104</v>
      </c>
      <c r="F41" s="3">
        <f t="shared" si="5"/>
        <v>91439.606352023242</v>
      </c>
      <c r="G41" s="3">
        <f t="shared" si="6"/>
        <v>13994.189448539928</v>
      </c>
      <c r="H41" s="66">
        <v>64372</v>
      </c>
      <c r="I41" s="67">
        <v>33533</v>
      </c>
      <c r="J41" s="67">
        <v>43602</v>
      </c>
      <c r="K41" s="67">
        <v>37421</v>
      </c>
      <c r="L41" s="1">
        <v>11107</v>
      </c>
    </row>
    <row r="42" spans="1:17">
      <c r="A42">
        <v>2020</v>
      </c>
      <c r="B42" s="28">
        <f>SUM(D42:G42)</f>
        <v>135498</v>
      </c>
      <c r="C42" s="43">
        <f>Feux!H61</f>
        <v>55689</v>
      </c>
      <c r="D42" s="43">
        <f>Feux!R61</f>
        <v>65887</v>
      </c>
      <c r="E42" s="1">
        <v>14377</v>
      </c>
      <c r="F42" s="52">
        <v>1642</v>
      </c>
      <c r="G42" s="1">
        <v>53592</v>
      </c>
      <c r="H42" s="66">
        <v>59272</v>
      </c>
      <c r="I42" s="67">
        <v>61501</v>
      </c>
      <c r="J42" s="67">
        <v>14377</v>
      </c>
      <c r="K42" s="67">
        <v>53592</v>
      </c>
    </row>
    <row r="44" spans="1:17" s="61" customFormat="1">
      <c r="A44" s="61" t="s">
        <v>28</v>
      </c>
      <c r="C44" s="63" t="s">
        <v>379</v>
      </c>
      <c r="D44" s="63"/>
      <c r="E44" s="63"/>
      <c r="F44" s="63"/>
      <c r="G44" s="63"/>
      <c r="H44" s="64" t="s">
        <v>29</v>
      </c>
      <c r="I44" s="64"/>
      <c r="J44" s="64"/>
      <c r="K44" s="64"/>
      <c r="L44" s="64"/>
      <c r="M44" s="62"/>
      <c r="N44" s="62"/>
      <c r="O44" s="62"/>
      <c r="P44" s="62"/>
      <c r="Q44" s="62"/>
    </row>
    <row r="45" spans="1:17">
      <c r="A45" s="60" t="s">
        <v>39</v>
      </c>
    </row>
    <row r="46" spans="1:17">
      <c r="E46" s="29" t="s">
        <v>384</v>
      </c>
      <c r="H46" s="68" t="s">
        <v>381</v>
      </c>
      <c r="I46" s="68"/>
      <c r="J46" s="68"/>
      <c r="K46" s="68"/>
    </row>
    <row r="47" spans="1:17">
      <c r="A47" t="s">
        <v>27</v>
      </c>
      <c r="B47" s="29"/>
    </row>
    <row r="48" spans="1:17">
      <c r="A48">
        <v>1980</v>
      </c>
      <c r="B48" s="28">
        <f>SUM(D48:F48)</f>
        <v>24126.888888888891</v>
      </c>
      <c r="C48" s="1">
        <v>11790</v>
      </c>
      <c r="D48" s="1">
        <v>3108</v>
      </c>
      <c r="E48" s="1">
        <v>13710</v>
      </c>
      <c r="F48" s="3">
        <f>F49/F56*F55</f>
        <v>7308.8888888888887</v>
      </c>
      <c r="G48" s="3">
        <f>G49*G49/G50</f>
        <v>3022.3274090530408</v>
      </c>
    </row>
    <row r="49" spans="1:7">
      <c r="A49" s="31">
        <v>1990</v>
      </c>
      <c r="B49" s="28">
        <f>SUM(D49:F49)</f>
        <v>25462</v>
      </c>
      <c r="C49" s="1">
        <v>13810</v>
      </c>
      <c r="D49" s="1">
        <v>3436</v>
      </c>
      <c r="E49" s="1">
        <v>14436</v>
      </c>
      <c r="F49" s="1">
        <v>7590</v>
      </c>
      <c r="G49" s="1">
        <v>3299</v>
      </c>
    </row>
    <row r="50" spans="1:7">
      <c r="A50" s="32">
        <v>2000</v>
      </c>
      <c r="B50" s="28">
        <f>SUM(D50:F50)</f>
        <v>27001</v>
      </c>
      <c r="C50" s="1">
        <v>16976</v>
      </c>
      <c r="D50" s="1">
        <v>3343</v>
      </c>
      <c r="E50" s="1">
        <v>15289</v>
      </c>
      <c r="F50" s="1">
        <v>8369</v>
      </c>
      <c r="G50" s="1">
        <v>3601</v>
      </c>
    </row>
    <row r="51" spans="1:7">
      <c r="A51" s="32">
        <v>2005</v>
      </c>
      <c r="B51" s="28">
        <f>SUM(D51:F51)</f>
        <v>27916</v>
      </c>
      <c r="C51" s="1">
        <v>17282</v>
      </c>
      <c r="D51" s="1">
        <v>3296</v>
      </c>
      <c r="E51" s="1">
        <v>15861</v>
      </c>
      <c r="F51" s="1">
        <v>8759</v>
      </c>
      <c r="G51" s="1">
        <v>3752</v>
      </c>
    </row>
    <row r="52" spans="1:7">
      <c r="A52" s="32">
        <v>2010</v>
      </c>
      <c r="B52" s="28">
        <f>SUM(D52:F52)</f>
        <v>28691</v>
      </c>
      <c r="C52" s="1">
        <v>18247</v>
      </c>
      <c r="D52" s="1">
        <v>3239</v>
      </c>
      <c r="E52" s="1">
        <v>16424</v>
      </c>
      <c r="F52" s="1">
        <v>9028</v>
      </c>
      <c r="G52" s="1">
        <v>3752</v>
      </c>
    </row>
    <row r="53" spans="1:7">
      <c r="A53" s="32">
        <v>2020</v>
      </c>
      <c r="B53" s="28">
        <f>SUM(D53:F53)</f>
        <v>29010.98574029126</v>
      </c>
      <c r="C53" s="1">
        <v>18400</v>
      </c>
      <c r="D53" s="3">
        <f>D52*D52/D51</f>
        <v>3182.9857402912621</v>
      </c>
      <c r="E53" s="1">
        <v>16800</v>
      </c>
      <c r="F53" s="3">
        <f>F52</f>
        <v>9028</v>
      </c>
      <c r="G53" s="3">
        <f>G52</f>
        <v>3752</v>
      </c>
    </row>
    <row r="54" spans="1:7">
      <c r="A54" s="33" t="s">
        <v>24</v>
      </c>
      <c r="B54" s="28"/>
      <c r="F54" s="1" t="s">
        <v>25</v>
      </c>
    </row>
    <row r="55" spans="1:7">
      <c r="D55" s="42"/>
      <c r="F55" s="34">
        <v>6.5</v>
      </c>
    </row>
    <row r="56" spans="1:7">
      <c r="D56" s="42"/>
      <c r="F56" s="30">
        <v>6.75</v>
      </c>
    </row>
    <row r="57" spans="1:7">
      <c r="D57" s="42"/>
    </row>
    <row r="58" spans="1:7">
      <c r="D58" s="42"/>
    </row>
    <row r="59" spans="1:7">
      <c r="D59" s="42"/>
    </row>
    <row r="60" spans="1:7">
      <c r="C60" s="29"/>
      <c r="D60" s="29"/>
      <c r="E60" s="29"/>
      <c r="F60" s="29"/>
    </row>
    <row r="61" spans="1:7">
      <c r="C61" s="29"/>
      <c r="D61" s="29"/>
      <c r="E61" s="29"/>
      <c r="F61" s="29"/>
    </row>
    <row r="62" spans="1:7">
      <c r="C62" s="29"/>
      <c r="D62" s="29"/>
      <c r="E62" s="29"/>
      <c r="F62" s="29"/>
    </row>
    <row r="63" spans="1:7">
      <c r="C63" s="29"/>
      <c r="D63" s="29"/>
      <c r="E63" s="29"/>
      <c r="F63" s="29"/>
    </row>
    <row r="64" spans="1:7">
      <c r="C64" s="55"/>
      <c r="D64" s="52"/>
      <c r="E64" s="52"/>
      <c r="F64" s="52"/>
    </row>
    <row r="65" spans="3:6">
      <c r="C65" s="55"/>
      <c r="D65" s="52"/>
      <c r="E65" s="52"/>
      <c r="F65" s="52"/>
    </row>
  </sheetData>
  <mergeCells count="3">
    <mergeCell ref="H44:L44"/>
    <mergeCell ref="C44:G44"/>
    <mergeCell ref="H46:K46"/>
  </mergeCells>
  <hyperlinks>
    <hyperlink ref="A54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zoomScale="125" zoomScaleNormal="125" zoomScalePageLayoutView="125" workbookViewId="0">
      <selection activeCell="E1" sqref="E1:G1"/>
    </sheetView>
  </sheetViews>
  <sheetFormatPr baseColWidth="10" defaultRowHeight="16" x14ac:dyDescent="0"/>
  <cols>
    <col min="1" max="1" width="19.25" bestFit="1" customWidth="1"/>
    <col min="2" max="2" width="14.5" bestFit="1" customWidth="1"/>
    <col min="3" max="3" width="12" bestFit="1" customWidth="1"/>
    <col min="4" max="4" width="4.75" bestFit="1" customWidth="1"/>
    <col min="6" max="6" width="2.5" bestFit="1" customWidth="1"/>
    <col min="7" max="7" width="8.5" bestFit="1" customWidth="1"/>
    <col min="8" max="8" width="4.875" bestFit="1" customWidth="1"/>
    <col min="9" max="9" width="8.875" bestFit="1" customWidth="1"/>
  </cols>
  <sheetData>
    <row r="1" spans="1:9">
      <c r="A1" t="s">
        <v>42</v>
      </c>
      <c r="B1" t="s">
        <v>133</v>
      </c>
      <c r="C1" t="s">
        <v>134</v>
      </c>
      <c r="D1" t="s">
        <v>136</v>
      </c>
      <c r="E1" s="1">
        <f>SUM(C2:C16)</f>
        <v>32380</v>
      </c>
      <c r="F1" t="s">
        <v>137</v>
      </c>
      <c r="G1" s="1">
        <f>SUM(C2:C96)</f>
        <v>149150</v>
      </c>
      <c r="H1" t="s">
        <v>138</v>
      </c>
      <c r="I1" s="1" t="s">
        <v>139</v>
      </c>
    </row>
    <row r="2" spans="1:9">
      <c r="A2" t="s">
        <v>46</v>
      </c>
      <c r="B2">
        <v>6925</v>
      </c>
      <c r="C2">
        <v>3400</v>
      </c>
      <c r="D2" t="s">
        <v>135</v>
      </c>
      <c r="E2" s="48">
        <f>E1/G1</f>
        <v>0.21709688233322158</v>
      </c>
      <c r="G2" s="1">
        <f>SUM(B2:B96)</f>
        <v>543860</v>
      </c>
      <c r="H2">
        <v>1544</v>
      </c>
      <c r="I2">
        <v>3175</v>
      </c>
    </row>
    <row r="3" spans="1:9">
      <c r="A3" t="s">
        <v>47</v>
      </c>
      <c r="B3">
        <v>4299</v>
      </c>
      <c r="C3">
        <v>2248</v>
      </c>
      <c r="D3" t="s">
        <v>135</v>
      </c>
      <c r="H3">
        <v>317</v>
      </c>
      <c r="I3">
        <v>557</v>
      </c>
    </row>
    <row r="4" spans="1:9">
      <c r="A4" t="s">
        <v>48</v>
      </c>
      <c r="B4">
        <v>5529</v>
      </c>
      <c r="C4">
        <v>2510</v>
      </c>
      <c r="D4" t="s">
        <v>135</v>
      </c>
      <c r="H4">
        <v>335</v>
      </c>
      <c r="I4">
        <v>657</v>
      </c>
    </row>
    <row r="5" spans="1:9">
      <c r="A5" t="s">
        <v>52</v>
      </c>
      <c r="B5">
        <v>6139</v>
      </c>
      <c r="C5">
        <v>1743</v>
      </c>
      <c r="D5" t="s">
        <v>135</v>
      </c>
      <c r="H5">
        <v>1262</v>
      </c>
      <c r="I5">
        <v>2785</v>
      </c>
    </row>
    <row r="6" spans="1:9">
      <c r="A6" t="s">
        <v>55</v>
      </c>
      <c r="B6">
        <v>5087</v>
      </c>
      <c r="C6">
        <v>1084</v>
      </c>
      <c r="D6" t="s">
        <v>135</v>
      </c>
      <c r="H6">
        <v>507</v>
      </c>
      <c r="I6">
        <v>878</v>
      </c>
    </row>
    <row r="7" spans="1:9">
      <c r="A7" t="s">
        <v>62</v>
      </c>
      <c r="B7">
        <v>4014</v>
      </c>
      <c r="C7">
        <v>2244</v>
      </c>
      <c r="D7" t="s">
        <v>135</v>
      </c>
      <c r="H7">
        <f>SUM(H2:H6)</f>
        <v>3965</v>
      </c>
      <c r="I7">
        <f>SUM(I2:I6)</f>
        <v>8052</v>
      </c>
    </row>
    <row r="8" spans="1:9">
      <c r="A8" t="s">
        <v>69</v>
      </c>
      <c r="B8">
        <v>6530</v>
      </c>
      <c r="C8">
        <v>2834</v>
      </c>
      <c r="D8" t="s">
        <v>135</v>
      </c>
      <c r="H8" t="s">
        <v>140</v>
      </c>
      <c r="I8" t="s">
        <v>140</v>
      </c>
    </row>
    <row r="9" spans="1:9">
      <c r="A9" t="s">
        <v>73</v>
      </c>
      <c r="B9">
        <v>5853</v>
      </c>
      <c r="C9">
        <v>2166</v>
      </c>
      <c r="D9" t="s">
        <v>135</v>
      </c>
    </row>
    <row r="10" spans="1:9">
      <c r="A10" t="s">
        <v>77</v>
      </c>
      <c r="B10">
        <v>4666</v>
      </c>
      <c r="C10">
        <v>1759</v>
      </c>
      <c r="D10" t="s">
        <v>135</v>
      </c>
    </row>
    <row r="11" spans="1:9">
      <c r="A11" t="s">
        <v>84</v>
      </c>
      <c r="B11">
        <v>5549</v>
      </c>
      <c r="C11">
        <v>1887</v>
      </c>
      <c r="D11" t="s">
        <v>135</v>
      </c>
    </row>
    <row r="12" spans="1:9">
      <c r="A12" t="s">
        <v>86</v>
      </c>
      <c r="B12">
        <v>6101</v>
      </c>
      <c r="C12">
        <v>1983</v>
      </c>
      <c r="D12" t="s">
        <v>135</v>
      </c>
    </row>
    <row r="13" spans="1:9">
      <c r="A13" t="s">
        <v>100</v>
      </c>
      <c r="B13">
        <v>5167</v>
      </c>
      <c r="C13">
        <v>2320</v>
      </c>
      <c r="D13" t="s">
        <v>135</v>
      </c>
    </row>
    <row r="14" spans="1:9">
      <c r="A14" t="s">
        <v>116</v>
      </c>
      <c r="B14">
        <v>4116</v>
      </c>
      <c r="C14">
        <v>1404</v>
      </c>
      <c r="D14" t="s">
        <v>135</v>
      </c>
    </row>
    <row r="15" spans="1:9">
      <c r="A15" t="s">
        <v>127</v>
      </c>
      <c r="B15">
        <v>5973</v>
      </c>
      <c r="C15">
        <v>3482</v>
      </c>
      <c r="D15" t="s">
        <v>135</v>
      </c>
    </row>
    <row r="16" spans="1:9">
      <c r="A16" t="s">
        <v>128</v>
      </c>
      <c r="B16">
        <v>3567</v>
      </c>
      <c r="C16">
        <v>1316</v>
      </c>
      <c r="D16" t="s">
        <v>135</v>
      </c>
    </row>
    <row r="17" spans="1:3">
      <c r="A17" t="s">
        <v>43</v>
      </c>
      <c r="B17">
        <v>5762</v>
      </c>
      <c r="C17">
        <v>1786</v>
      </c>
    </row>
    <row r="18" spans="1:3">
      <c r="A18" t="s">
        <v>44</v>
      </c>
      <c r="B18">
        <v>7369</v>
      </c>
      <c r="C18">
        <v>1223</v>
      </c>
    </row>
    <row r="19" spans="1:3">
      <c r="A19" t="s">
        <v>45</v>
      </c>
      <c r="B19">
        <v>7340</v>
      </c>
      <c r="C19">
        <v>1226</v>
      </c>
    </row>
    <row r="20" spans="1:3">
      <c r="A20" t="s">
        <v>49</v>
      </c>
      <c r="B20">
        <v>5229</v>
      </c>
      <c r="C20">
        <v>1485</v>
      </c>
    </row>
    <row r="21" spans="1:3">
      <c r="A21" t="s">
        <v>50</v>
      </c>
      <c r="B21">
        <v>4890</v>
      </c>
      <c r="C21">
        <v>2000</v>
      </c>
    </row>
    <row r="22" spans="1:3">
      <c r="A22" t="s">
        <v>51</v>
      </c>
      <c r="B22">
        <v>6004</v>
      </c>
      <c r="C22">
        <v>1345</v>
      </c>
    </row>
    <row r="23" spans="1:3">
      <c r="A23" t="s">
        <v>53</v>
      </c>
      <c r="B23">
        <v>8735</v>
      </c>
      <c r="C23">
        <v>2446</v>
      </c>
    </row>
    <row r="24" spans="1:3">
      <c r="A24" t="s">
        <v>54</v>
      </c>
      <c r="B24">
        <v>4755</v>
      </c>
      <c r="C24">
        <v>1721</v>
      </c>
    </row>
    <row r="25" spans="1:3">
      <c r="A25" t="s">
        <v>56</v>
      </c>
      <c r="B25">
        <v>5548</v>
      </c>
      <c r="C25">
        <v>455</v>
      </c>
    </row>
    <row r="26" spans="1:3">
      <c r="A26" t="s">
        <v>57</v>
      </c>
      <c r="B26">
        <v>5726</v>
      </c>
      <c r="C26">
        <v>1512</v>
      </c>
    </row>
    <row r="27" spans="1:3">
      <c r="A27" t="s">
        <v>58</v>
      </c>
      <c r="B27">
        <v>5956</v>
      </c>
      <c r="C27">
        <v>1173</v>
      </c>
    </row>
    <row r="28" spans="1:3">
      <c r="A28" t="s">
        <v>59</v>
      </c>
      <c r="B28">
        <v>6864</v>
      </c>
      <c r="C28">
        <v>1023</v>
      </c>
    </row>
    <row r="29" spans="1:3">
      <c r="A29" t="s">
        <v>60</v>
      </c>
      <c r="B29">
        <v>7235</v>
      </c>
      <c r="C29">
        <v>1700</v>
      </c>
    </row>
    <row r="30" spans="1:3">
      <c r="A30" t="s">
        <v>61</v>
      </c>
      <c r="B30">
        <v>5857</v>
      </c>
      <c r="C30">
        <v>2653</v>
      </c>
    </row>
    <row r="31" spans="1:3">
      <c r="A31" t="s">
        <v>63</v>
      </c>
      <c r="B31">
        <v>8763</v>
      </c>
      <c r="C31">
        <v>3163</v>
      </c>
    </row>
    <row r="32" spans="1:3">
      <c r="A32" t="s">
        <v>64</v>
      </c>
      <c r="B32">
        <v>6878</v>
      </c>
      <c r="C32">
        <v>812</v>
      </c>
    </row>
    <row r="33" spans="1:3">
      <c r="A33" t="s">
        <v>65</v>
      </c>
      <c r="B33">
        <v>5565</v>
      </c>
      <c r="C33">
        <v>1658</v>
      </c>
    </row>
    <row r="34" spans="1:3">
      <c r="A34" t="s">
        <v>66</v>
      </c>
      <c r="B34">
        <v>5999</v>
      </c>
      <c r="C34">
        <v>486</v>
      </c>
    </row>
    <row r="35" spans="1:3">
      <c r="A35" t="s">
        <v>67</v>
      </c>
      <c r="B35">
        <v>9060</v>
      </c>
      <c r="C35">
        <v>3896</v>
      </c>
    </row>
    <row r="36" spans="1:3">
      <c r="A36" t="s">
        <v>68</v>
      </c>
      <c r="B36">
        <v>5234</v>
      </c>
      <c r="C36">
        <v>2135</v>
      </c>
    </row>
    <row r="37" spans="1:3">
      <c r="A37" t="s">
        <v>70</v>
      </c>
      <c r="B37">
        <v>6040</v>
      </c>
      <c r="C37">
        <v>1268</v>
      </c>
    </row>
    <row r="38" spans="1:3">
      <c r="A38" t="s">
        <v>71</v>
      </c>
      <c r="B38">
        <v>5880</v>
      </c>
      <c r="C38">
        <v>706</v>
      </c>
    </row>
    <row r="39" spans="1:3">
      <c r="A39" t="s">
        <v>72</v>
      </c>
      <c r="B39">
        <v>6733</v>
      </c>
      <c r="C39">
        <v>741</v>
      </c>
    </row>
    <row r="40" spans="1:3">
      <c r="A40" t="s">
        <v>74</v>
      </c>
      <c r="B40">
        <v>6257</v>
      </c>
      <c r="C40">
        <v>845</v>
      </c>
    </row>
    <row r="41" spans="1:3">
      <c r="A41" t="s">
        <v>75</v>
      </c>
      <c r="B41">
        <v>10000</v>
      </c>
      <c r="C41">
        <v>4760</v>
      </c>
    </row>
    <row r="44" spans="1:3">
      <c r="A44" t="s">
        <v>76</v>
      </c>
      <c r="B44">
        <v>3525</v>
      </c>
      <c r="C44">
        <v>1424</v>
      </c>
    </row>
    <row r="45" spans="1:3">
      <c r="A45" t="s">
        <v>78</v>
      </c>
      <c r="B45">
        <v>6309</v>
      </c>
      <c r="C45">
        <v>1243</v>
      </c>
    </row>
    <row r="46" spans="1:3">
      <c r="A46" t="s">
        <v>79</v>
      </c>
      <c r="B46">
        <v>4977</v>
      </c>
      <c r="C46">
        <v>1851</v>
      </c>
    </row>
    <row r="47" spans="1:3">
      <c r="A47" t="s">
        <v>80</v>
      </c>
      <c r="B47">
        <v>6211</v>
      </c>
      <c r="C47">
        <v>2435</v>
      </c>
    </row>
    <row r="48" spans="1:3">
      <c r="A48" t="s">
        <v>81</v>
      </c>
      <c r="B48">
        <v>5360</v>
      </c>
      <c r="C48">
        <v>2230</v>
      </c>
    </row>
    <row r="49" spans="1:3">
      <c r="A49" t="s">
        <v>82</v>
      </c>
      <c r="B49">
        <v>4388</v>
      </c>
      <c r="C49">
        <v>1703</v>
      </c>
    </row>
    <row r="50" spans="1:3">
      <c r="A50" t="s">
        <v>83</v>
      </c>
      <c r="B50">
        <v>5520</v>
      </c>
      <c r="C50">
        <v>1490</v>
      </c>
    </row>
    <row r="51" spans="1:3">
      <c r="A51" t="s">
        <v>85</v>
      </c>
      <c r="B51">
        <v>4464</v>
      </c>
      <c r="C51">
        <v>1299</v>
      </c>
    </row>
    <row r="52" spans="1:3">
      <c r="A52" t="s">
        <v>87</v>
      </c>
      <c r="B52">
        <v>5991</v>
      </c>
      <c r="C52">
        <v>1378</v>
      </c>
    </row>
    <row r="53" spans="1:3">
      <c r="A53" t="s">
        <v>88</v>
      </c>
      <c r="B53">
        <v>6775</v>
      </c>
      <c r="C53">
        <v>562</v>
      </c>
    </row>
    <row r="54" spans="1:3">
      <c r="A54" t="s">
        <v>89</v>
      </c>
      <c r="B54">
        <v>6791</v>
      </c>
      <c r="C54">
        <v>1161</v>
      </c>
    </row>
    <row r="55" spans="1:3">
      <c r="A55" t="s">
        <v>90</v>
      </c>
      <c r="B55">
        <v>6127</v>
      </c>
      <c r="C55">
        <v>1501</v>
      </c>
    </row>
    <row r="56" spans="1:3">
      <c r="A56" t="s">
        <v>91</v>
      </c>
      <c r="B56">
        <v>7431</v>
      </c>
      <c r="C56">
        <v>2393</v>
      </c>
    </row>
    <row r="57" spans="1:3">
      <c r="A57" t="s">
        <v>92</v>
      </c>
      <c r="B57">
        <v>4999</v>
      </c>
      <c r="C57">
        <v>2210</v>
      </c>
    </row>
    <row r="59" spans="1:3">
      <c r="A59" t="s">
        <v>93</v>
      </c>
      <c r="B59">
        <v>9243</v>
      </c>
      <c r="C59">
        <v>5703</v>
      </c>
    </row>
    <row r="60" spans="1:3">
      <c r="A60" t="s">
        <v>94</v>
      </c>
      <c r="B60">
        <v>6343</v>
      </c>
      <c r="C60">
        <v>2030</v>
      </c>
    </row>
    <row r="61" spans="1:3">
      <c r="A61" t="s">
        <v>95</v>
      </c>
      <c r="B61">
        <v>4781</v>
      </c>
      <c r="C61">
        <v>1262</v>
      </c>
    </row>
    <row r="62" spans="1:3">
      <c r="A62" t="s">
        <v>96</v>
      </c>
      <c r="B62">
        <v>6815</v>
      </c>
      <c r="C62">
        <v>552</v>
      </c>
    </row>
    <row r="63" spans="1:3">
      <c r="A63" t="s">
        <v>97</v>
      </c>
      <c r="B63">
        <v>6775</v>
      </c>
      <c r="C63">
        <v>1789</v>
      </c>
    </row>
    <row r="64" spans="1:3">
      <c r="A64" t="s">
        <v>98</v>
      </c>
      <c r="B64">
        <v>5217</v>
      </c>
      <c r="C64">
        <v>2139</v>
      </c>
    </row>
    <row r="65" spans="1:3">
      <c r="A65" t="s">
        <v>99</v>
      </c>
      <c r="B65">
        <v>5361</v>
      </c>
      <c r="C65">
        <v>1281</v>
      </c>
    </row>
    <row r="66" spans="1:3">
      <c r="A66" t="s">
        <v>101</v>
      </c>
      <c r="B66">
        <v>7166</v>
      </c>
      <c r="C66">
        <v>817</v>
      </c>
    </row>
    <row r="67" spans="1:3">
      <c r="A67" t="s">
        <v>102</v>
      </c>
      <c r="B67">
        <v>5938</v>
      </c>
      <c r="C67">
        <v>261</v>
      </c>
    </row>
    <row r="68" spans="1:3">
      <c r="A68" t="s">
        <v>103</v>
      </c>
      <c r="B68">
        <v>8162</v>
      </c>
      <c r="C68">
        <v>1355</v>
      </c>
    </row>
    <row r="70" spans="1:3">
      <c r="A70" t="s">
        <v>104</v>
      </c>
      <c r="B70">
        <v>5175</v>
      </c>
      <c r="C70">
        <v>352</v>
      </c>
    </row>
    <row r="72" spans="1:3">
      <c r="A72" t="s">
        <v>105</v>
      </c>
      <c r="B72">
        <v>5246</v>
      </c>
      <c r="C72">
        <v>1600</v>
      </c>
    </row>
    <row r="73" spans="1:3">
      <c r="A73" t="s">
        <v>106</v>
      </c>
      <c r="B73">
        <v>6211</v>
      </c>
      <c r="C73">
        <v>2230</v>
      </c>
    </row>
    <row r="74" spans="1:3">
      <c r="A74" t="s">
        <v>107</v>
      </c>
      <c r="B74">
        <v>6823</v>
      </c>
      <c r="C74">
        <v>1119</v>
      </c>
    </row>
    <row r="75" spans="1:3">
      <c r="A75" t="s">
        <v>108</v>
      </c>
      <c r="B75">
        <v>6216</v>
      </c>
      <c r="C75">
        <v>1716</v>
      </c>
    </row>
    <row r="76" spans="1:3">
      <c r="A76" t="s">
        <v>109</v>
      </c>
      <c r="B76">
        <v>6817</v>
      </c>
      <c r="C76">
        <v>2243</v>
      </c>
    </row>
    <row r="77" spans="1:3">
      <c r="A77" t="s">
        <v>110</v>
      </c>
      <c r="B77">
        <v>5743</v>
      </c>
      <c r="C77">
        <v>442</v>
      </c>
    </row>
    <row r="78" spans="1:3">
      <c r="A78" t="s">
        <v>111</v>
      </c>
      <c r="B78">
        <v>5860</v>
      </c>
      <c r="C78">
        <v>1219</v>
      </c>
    </row>
    <row r="79" spans="1:3">
      <c r="A79" t="s">
        <v>112</v>
      </c>
      <c r="B79">
        <v>6103</v>
      </c>
      <c r="C79">
        <v>952</v>
      </c>
    </row>
    <row r="80" spans="1:3">
      <c r="A80" t="s">
        <v>113</v>
      </c>
      <c r="B80">
        <v>6671</v>
      </c>
      <c r="C80">
        <v>460</v>
      </c>
    </row>
    <row r="81" spans="1:3">
      <c r="A81" t="s">
        <v>114</v>
      </c>
      <c r="B81">
        <v>7970</v>
      </c>
      <c r="C81">
        <v>2550</v>
      </c>
    </row>
    <row r="82" spans="1:3">
      <c r="A82" t="s">
        <v>115</v>
      </c>
      <c r="B82">
        <v>7645</v>
      </c>
      <c r="C82">
        <v>2102</v>
      </c>
    </row>
    <row r="83" spans="1:3">
      <c r="A83" t="s">
        <v>117</v>
      </c>
      <c r="B83">
        <v>3249</v>
      </c>
      <c r="C83">
        <v>699</v>
      </c>
    </row>
    <row r="84" spans="1:3">
      <c r="A84" t="s">
        <v>118</v>
      </c>
      <c r="B84">
        <v>8575</v>
      </c>
      <c r="C84">
        <v>1861</v>
      </c>
    </row>
    <row r="85" spans="1:3">
      <c r="A85" t="s">
        <v>119</v>
      </c>
      <c r="B85">
        <v>6206</v>
      </c>
      <c r="C85">
        <v>1067</v>
      </c>
    </row>
    <row r="86" spans="1:3">
      <c r="A86" t="s">
        <v>120</v>
      </c>
      <c r="B86">
        <v>6028</v>
      </c>
      <c r="C86">
        <v>1863</v>
      </c>
    </row>
    <row r="87" spans="1:3">
      <c r="A87" t="s">
        <v>121</v>
      </c>
      <c r="B87">
        <v>5915</v>
      </c>
      <c r="C87">
        <v>1366</v>
      </c>
    </row>
    <row r="88" spans="1:3">
      <c r="A88" t="s">
        <v>122</v>
      </c>
      <c r="B88">
        <v>6278</v>
      </c>
      <c r="C88">
        <v>986</v>
      </c>
    </row>
    <row r="89" spans="1:3">
      <c r="A89" t="s">
        <v>123</v>
      </c>
      <c r="B89">
        <v>6170</v>
      </c>
      <c r="C89">
        <v>555</v>
      </c>
    </row>
    <row r="90" spans="1:3">
      <c r="A90" t="s">
        <v>124</v>
      </c>
      <c r="B90">
        <v>5758</v>
      </c>
      <c r="C90">
        <v>1635</v>
      </c>
    </row>
    <row r="91" spans="1:3">
      <c r="A91" t="s">
        <v>125</v>
      </c>
      <c r="B91">
        <v>3718</v>
      </c>
      <c r="C91">
        <v>688</v>
      </c>
    </row>
    <row r="92" spans="1:3">
      <c r="A92" t="s">
        <v>126</v>
      </c>
      <c r="B92">
        <v>609</v>
      </c>
      <c r="C92">
        <v>259</v>
      </c>
    </row>
    <row r="93" spans="1:3">
      <c r="A93" t="s">
        <v>129</v>
      </c>
      <c r="B93">
        <v>6720</v>
      </c>
      <c r="C93">
        <v>349</v>
      </c>
    </row>
    <row r="94" spans="1:3">
      <c r="A94" t="s">
        <v>130</v>
      </c>
      <c r="B94">
        <v>6990</v>
      </c>
      <c r="C94">
        <v>1118</v>
      </c>
    </row>
    <row r="95" spans="1:3">
      <c r="A95" t="s">
        <v>131</v>
      </c>
      <c r="B95">
        <v>5874</v>
      </c>
      <c r="C95">
        <v>2802</v>
      </c>
    </row>
    <row r="96" spans="1:3">
      <c r="A96" t="s">
        <v>132</v>
      </c>
      <c r="B96">
        <v>7427</v>
      </c>
      <c r="C96">
        <v>2250</v>
      </c>
    </row>
  </sheetData>
  <autoFilter ref="A1:D96">
    <sortState ref="A2:D96">
      <sortCondition ref="D1:D96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opLeftCell="A147" workbookViewId="0">
      <selection activeCell="F190" sqref="F190"/>
    </sheetView>
  </sheetViews>
  <sheetFormatPr baseColWidth="10" defaultRowHeight="16" x14ac:dyDescent="0"/>
  <sheetData>
    <row r="1" spans="1:5">
      <c r="A1" s="51" t="s">
        <v>294</v>
      </c>
      <c r="B1" s="51" t="s">
        <v>295</v>
      </c>
      <c r="C1" s="51" t="s">
        <v>296</v>
      </c>
      <c r="D1" s="51" t="s">
        <v>297</v>
      </c>
      <c r="E1" s="51" t="s">
        <v>298</v>
      </c>
    </row>
    <row r="2" spans="1:5">
      <c r="A2" s="49" t="s">
        <v>18</v>
      </c>
      <c r="B2" s="33" t="s">
        <v>160</v>
      </c>
      <c r="C2" s="49">
        <v>350</v>
      </c>
      <c r="D2" s="50">
        <v>43873</v>
      </c>
      <c r="E2" s="33" t="s">
        <v>150</v>
      </c>
    </row>
    <row r="3" spans="1:5">
      <c r="A3" s="49" t="s">
        <v>18</v>
      </c>
      <c r="B3" s="33" t="s">
        <v>147</v>
      </c>
      <c r="C3" s="49">
        <v>5000</v>
      </c>
      <c r="D3" s="50">
        <v>43878</v>
      </c>
      <c r="E3" s="33" t="s">
        <v>142</v>
      </c>
    </row>
    <row r="4" spans="1:5">
      <c r="A4" s="49" t="s">
        <v>18</v>
      </c>
      <c r="B4" s="33" t="s">
        <v>196</v>
      </c>
      <c r="C4" s="49">
        <v>70</v>
      </c>
      <c r="D4" s="50">
        <v>43879</v>
      </c>
      <c r="E4" s="33" t="s">
        <v>150</v>
      </c>
    </row>
    <row r="5" spans="1:5">
      <c r="A5" s="49" t="s">
        <v>18</v>
      </c>
      <c r="B5" s="33" t="s">
        <v>230</v>
      </c>
      <c r="C5" s="49">
        <v>30</v>
      </c>
      <c r="D5" s="50">
        <v>43879</v>
      </c>
      <c r="E5" s="33" t="s">
        <v>150</v>
      </c>
    </row>
    <row r="6" spans="1:5">
      <c r="A6" s="49" t="s">
        <v>18</v>
      </c>
      <c r="B6" s="33" t="s">
        <v>253</v>
      </c>
      <c r="C6" s="49">
        <v>20</v>
      </c>
      <c r="D6" s="50">
        <v>43879</v>
      </c>
      <c r="E6" s="33" t="s">
        <v>150</v>
      </c>
    </row>
    <row r="7" spans="1:5">
      <c r="A7" s="49" t="s">
        <v>18</v>
      </c>
      <c r="B7" s="33" t="s">
        <v>330</v>
      </c>
      <c r="C7" s="49">
        <v>10</v>
      </c>
      <c r="D7" s="50">
        <v>43879</v>
      </c>
      <c r="E7" s="33" t="s">
        <v>150</v>
      </c>
    </row>
    <row r="8" spans="1:5">
      <c r="A8" s="49" t="s">
        <v>18</v>
      </c>
      <c r="B8" s="33" t="s">
        <v>342</v>
      </c>
      <c r="C8" s="49">
        <v>10</v>
      </c>
      <c r="D8" s="50">
        <v>43879</v>
      </c>
      <c r="E8" s="33" t="s">
        <v>150</v>
      </c>
    </row>
    <row r="9" spans="1:5">
      <c r="A9" s="49" t="s">
        <v>18</v>
      </c>
      <c r="B9" s="33" t="s">
        <v>190</v>
      </c>
      <c r="C9" s="49">
        <v>90</v>
      </c>
      <c r="D9" s="50">
        <v>43885</v>
      </c>
      <c r="E9" s="33" t="s">
        <v>150</v>
      </c>
    </row>
    <row r="10" spans="1:5">
      <c r="A10" s="49" t="s">
        <v>18</v>
      </c>
      <c r="B10" s="33" t="s">
        <v>180</v>
      </c>
      <c r="C10" s="49">
        <v>116</v>
      </c>
      <c r="D10" s="50">
        <v>43886</v>
      </c>
      <c r="E10" s="33" t="s">
        <v>144</v>
      </c>
    </row>
    <row r="11" spans="1:5">
      <c r="A11" s="49" t="s">
        <v>18</v>
      </c>
      <c r="B11" s="33" t="s">
        <v>312</v>
      </c>
      <c r="C11" s="49">
        <v>10</v>
      </c>
      <c r="D11" s="50">
        <v>43886</v>
      </c>
      <c r="E11" s="33" t="s">
        <v>150</v>
      </c>
    </row>
    <row r="12" spans="1:5">
      <c r="A12" s="49" t="s">
        <v>18</v>
      </c>
      <c r="B12" s="33" t="s">
        <v>159</v>
      </c>
      <c r="C12" s="49">
        <v>400</v>
      </c>
      <c r="D12" s="50">
        <v>43888</v>
      </c>
      <c r="E12" s="33" t="s">
        <v>150</v>
      </c>
    </row>
    <row r="13" spans="1:5">
      <c r="A13" s="49" t="s">
        <v>18</v>
      </c>
      <c r="B13" s="33" t="s">
        <v>255</v>
      </c>
      <c r="C13" s="49">
        <v>20</v>
      </c>
      <c r="D13" s="50">
        <v>43888</v>
      </c>
      <c r="E13" s="33" t="s">
        <v>150</v>
      </c>
    </row>
    <row r="14" spans="1:5">
      <c r="A14" s="49" t="s">
        <v>18</v>
      </c>
      <c r="B14" s="33" t="s">
        <v>337</v>
      </c>
      <c r="C14" s="49">
        <v>10</v>
      </c>
      <c r="D14" s="50">
        <v>43888</v>
      </c>
      <c r="E14" s="33" t="s">
        <v>150</v>
      </c>
    </row>
    <row r="15" spans="1:5">
      <c r="A15" s="49" t="s">
        <v>18</v>
      </c>
      <c r="B15" s="33" t="s">
        <v>114</v>
      </c>
      <c r="C15" s="49">
        <v>13</v>
      </c>
      <c r="D15" s="50">
        <v>43928</v>
      </c>
      <c r="E15" s="33" t="s">
        <v>150</v>
      </c>
    </row>
    <row r="16" spans="1:5">
      <c r="A16" s="49" t="s">
        <v>18</v>
      </c>
      <c r="B16" s="33" t="s">
        <v>194</v>
      </c>
      <c r="C16" s="49">
        <v>70</v>
      </c>
      <c r="D16" s="50">
        <v>43931</v>
      </c>
      <c r="E16" s="33" t="s">
        <v>150</v>
      </c>
    </row>
    <row r="17" spans="1:5">
      <c r="A17" s="49" t="s">
        <v>18</v>
      </c>
      <c r="B17" s="33" t="s">
        <v>328</v>
      </c>
      <c r="C17" s="49">
        <v>10</v>
      </c>
      <c r="D17" s="50">
        <v>43931</v>
      </c>
      <c r="E17" s="33" t="s">
        <v>150</v>
      </c>
    </row>
    <row r="18" spans="1:5">
      <c r="A18" s="49" t="s">
        <v>18</v>
      </c>
      <c r="B18" s="33" t="s">
        <v>237</v>
      </c>
      <c r="C18" s="49">
        <v>30</v>
      </c>
      <c r="D18" s="50">
        <v>43932</v>
      </c>
      <c r="E18" s="33" t="s">
        <v>150</v>
      </c>
    </row>
    <row r="19" spans="1:5">
      <c r="A19" s="49" t="s">
        <v>18</v>
      </c>
      <c r="B19" s="33" t="s">
        <v>322</v>
      </c>
      <c r="C19" s="49">
        <v>10</v>
      </c>
      <c r="D19" s="50">
        <v>43932</v>
      </c>
      <c r="E19" s="33" t="s">
        <v>150</v>
      </c>
    </row>
    <row r="20" spans="1:5">
      <c r="A20" s="49" t="s">
        <v>18</v>
      </c>
      <c r="B20" s="33" t="s">
        <v>183</v>
      </c>
      <c r="C20" s="49">
        <v>100</v>
      </c>
      <c r="D20" s="50">
        <v>43937</v>
      </c>
      <c r="E20" s="33" t="s">
        <v>150</v>
      </c>
    </row>
    <row r="21" spans="1:5">
      <c r="A21" s="49" t="s">
        <v>18</v>
      </c>
      <c r="B21" s="33" t="s">
        <v>203</v>
      </c>
      <c r="C21" s="49">
        <v>50</v>
      </c>
      <c r="D21" s="50">
        <v>43937</v>
      </c>
      <c r="E21" s="33" t="s">
        <v>150</v>
      </c>
    </row>
    <row r="22" spans="1:5">
      <c r="A22" s="49" t="s">
        <v>18</v>
      </c>
      <c r="B22" s="33" t="s">
        <v>302</v>
      </c>
      <c r="C22" s="49">
        <v>12</v>
      </c>
      <c r="D22" s="50">
        <v>43937</v>
      </c>
      <c r="E22" s="33" t="s">
        <v>150</v>
      </c>
    </row>
    <row r="23" spans="1:5">
      <c r="A23" s="49" t="s">
        <v>18</v>
      </c>
      <c r="B23" s="33" t="s">
        <v>281</v>
      </c>
      <c r="C23" s="49">
        <v>15</v>
      </c>
      <c r="D23" s="50">
        <v>43938</v>
      </c>
      <c r="E23" s="33" t="s">
        <v>150</v>
      </c>
    </row>
    <row r="24" spans="1:5">
      <c r="A24" s="49" t="s">
        <v>18</v>
      </c>
      <c r="B24" s="33" t="s">
        <v>307</v>
      </c>
      <c r="C24" s="49">
        <v>11</v>
      </c>
      <c r="D24" s="50">
        <v>43938</v>
      </c>
      <c r="E24" s="33" t="s">
        <v>150</v>
      </c>
    </row>
    <row r="25" spans="1:5">
      <c r="A25" s="49" t="s">
        <v>18</v>
      </c>
      <c r="B25" s="33" t="s">
        <v>321</v>
      </c>
      <c r="C25" s="49">
        <v>10</v>
      </c>
      <c r="D25" s="50">
        <v>43938</v>
      </c>
      <c r="E25" s="33" t="s">
        <v>150</v>
      </c>
    </row>
    <row r="26" spans="1:5">
      <c r="A26" s="49" t="s">
        <v>18</v>
      </c>
      <c r="B26" s="33" t="s">
        <v>341</v>
      </c>
      <c r="C26" s="49">
        <v>10</v>
      </c>
      <c r="D26" s="50">
        <v>43948</v>
      </c>
      <c r="E26" s="33" t="s">
        <v>150</v>
      </c>
    </row>
    <row r="27" spans="1:5">
      <c r="A27" s="49" t="s">
        <v>18</v>
      </c>
      <c r="B27" s="33" t="s">
        <v>371</v>
      </c>
      <c r="C27" s="49">
        <v>8</v>
      </c>
      <c r="D27" s="50">
        <v>43955</v>
      </c>
      <c r="E27" s="33" t="s">
        <v>150</v>
      </c>
    </row>
    <row r="28" spans="1:5">
      <c r="A28" s="49" t="s">
        <v>18</v>
      </c>
      <c r="B28" s="33" t="s">
        <v>318</v>
      </c>
      <c r="C28" s="49">
        <v>10</v>
      </c>
      <c r="D28" s="50">
        <v>43970</v>
      </c>
      <c r="E28" s="33" t="s">
        <v>150</v>
      </c>
    </row>
    <row r="29" spans="1:5">
      <c r="A29" s="49" t="s">
        <v>18</v>
      </c>
      <c r="B29" s="33" t="s">
        <v>201</v>
      </c>
      <c r="C29" s="49">
        <v>50</v>
      </c>
      <c r="D29" s="50">
        <v>43990</v>
      </c>
      <c r="E29" s="33" t="s">
        <v>150</v>
      </c>
    </row>
    <row r="30" spans="1:5">
      <c r="A30" s="49" t="s">
        <v>18</v>
      </c>
      <c r="B30" s="33" t="s">
        <v>377</v>
      </c>
      <c r="C30" s="49">
        <v>8</v>
      </c>
      <c r="D30" s="50">
        <v>44011</v>
      </c>
      <c r="E30" s="33" t="s">
        <v>150</v>
      </c>
    </row>
    <row r="31" spans="1:5">
      <c r="A31" s="49" t="s">
        <v>18</v>
      </c>
      <c r="B31" s="33" t="s">
        <v>374</v>
      </c>
      <c r="C31" s="49">
        <v>8</v>
      </c>
      <c r="D31" s="50">
        <v>44018</v>
      </c>
      <c r="E31" s="33" t="s">
        <v>150</v>
      </c>
    </row>
    <row r="32" spans="1:5">
      <c r="A32" s="49" t="s">
        <v>18</v>
      </c>
      <c r="B32" s="33" t="s">
        <v>251</v>
      </c>
      <c r="C32" s="49">
        <v>20</v>
      </c>
      <c r="D32" s="50">
        <v>44020</v>
      </c>
      <c r="E32" s="33" t="s">
        <v>150</v>
      </c>
    </row>
    <row r="33" spans="1:5">
      <c r="A33" s="49" t="s">
        <v>18</v>
      </c>
      <c r="B33" s="33" t="s">
        <v>336</v>
      </c>
      <c r="C33" s="49">
        <v>10</v>
      </c>
      <c r="D33" s="50">
        <v>44020</v>
      </c>
      <c r="E33" s="33" t="s">
        <v>150</v>
      </c>
    </row>
    <row r="34" spans="1:5">
      <c r="A34" s="49" t="s">
        <v>18</v>
      </c>
      <c r="B34" s="33" t="s">
        <v>376</v>
      </c>
      <c r="C34" s="49">
        <v>8</v>
      </c>
      <c r="D34" s="50">
        <v>44020</v>
      </c>
      <c r="E34" s="33" t="s">
        <v>150</v>
      </c>
    </row>
    <row r="35" spans="1:5">
      <c r="A35" s="49" t="s">
        <v>18</v>
      </c>
      <c r="B35" s="33" t="s">
        <v>267</v>
      </c>
      <c r="C35" s="49">
        <v>20</v>
      </c>
      <c r="D35" s="50">
        <v>44022</v>
      </c>
      <c r="E35" s="33" t="s">
        <v>150</v>
      </c>
    </row>
    <row r="36" spans="1:5">
      <c r="A36" s="49" t="s">
        <v>18</v>
      </c>
      <c r="B36" s="33" t="s">
        <v>205</v>
      </c>
      <c r="C36" s="49">
        <v>50</v>
      </c>
      <c r="D36" s="50">
        <v>44023</v>
      </c>
      <c r="E36" s="33" t="s">
        <v>142</v>
      </c>
    </row>
    <row r="37" spans="1:5">
      <c r="A37" s="49" t="s">
        <v>18</v>
      </c>
      <c r="B37" s="33" t="s">
        <v>217</v>
      </c>
      <c r="C37" s="49">
        <v>40</v>
      </c>
      <c r="D37" s="50">
        <v>44026</v>
      </c>
      <c r="E37" s="33" t="s">
        <v>150</v>
      </c>
    </row>
    <row r="38" spans="1:5">
      <c r="A38" s="49" t="s">
        <v>18</v>
      </c>
      <c r="B38" s="33" t="s">
        <v>228</v>
      </c>
      <c r="C38" s="49">
        <v>31</v>
      </c>
      <c r="D38" s="50">
        <v>44026</v>
      </c>
      <c r="E38" s="33" t="s">
        <v>150</v>
      </c>
    </row>
    <row r="39" spans="1:5">
      <c r="A39" s="49" t="s">
        <v>18</v>
      </c>
      <c r="B39" s="33" t="s">
        <v>258</v>
      </c>
      <c r="C39" s="49">
        <v>20</v>
      </c>
      <c r="D39" s="50">
        <v>44033</v>
      </c>
      <c r="E39" s="33" t="s">
        <v>150</v>
      </c>
    </row>
    <row r="40" spans="1:5">
      <c r="A40" s="49" t="s">
        <v>18</v>
      </c>
      <c r="B40" s="33" t="s">
        <v>193</v>
      </c>
      <c r="C40" s="49">
        <v>75</v>
      </c>
      <c r="D40" s="50">
        <v>44034</v>
      </c>
      <c r="E40" s="33" t="s">
        <v>150</v>
      </c>
    </row>
    <row r="41" spans="1:5">
      <c r="A41" s="49" t="s">
        <v>18</v>
      </c>
      <c r="B41" s="33" t="s">
        <v>278</v>
      </c>
      <c r="C41" s="49">
        <v>15</v>
      </c>
      <c r="D41" s="50">
        <v>44034</v>
      </c>
      <c r="E41" s="33" t="s">
        <v>150</v>
      </c>
    </row>
    <row r="42" spans="1:5">
      <c r="A42" s="49" t="s">
        <v>18</v>
      </c>
      <c r="B42" s="33" t="s">
        <v>284</v>
      </c>
      <c r="C42" s="49">
        <v>15</v>
      </c>
      <c r="D42" s="50">
        <v>44034</v>
      </c>
      <c r="E42" s="33" t="s">
        <v>150</v>
      </c>
    </row>
    <row r="43" spans="1:5">
      <c r="A43" s="49" t="s">
        <v>18</v>
      </c>
      <c r="B43" s="33" t="s">
        <v>324</v>
      </c>
      <c r="C43" s="49">
        <v>10</v>
      </c>
      <c r="D43" s="50">
        <v>44034</v>
      </c>
      <c r="E43" s="33" t="s">
        <v>150</v>
      </c>
    </row>
    <row r="44" spans="1:5">
      <c r="A44" s="49" t="s">
        <v>18</v>
      </c>
      <c r="B44" s="33" t="s">
        <v>354</v>
      </c>
      <c r="C44" s="49">
        <v>10</v>
      </c>
      <c r="D44" s="50">
        <v>44034</v>
      </c>
      <c r="E44" s="33" t="s">
        <v>150</v>
      </c>
    </row>
    <row r="45" spans="1:5">
      <c r="A45" s="49" t="s">
        <v>18</v>
      </c>
      <c r="B45" s="33" t="s">
        <v>277</v>
      </c>
      <c r="C45" s="49">
        <v>15</v>
      </c>
      <c r="D45" s="50">
        <v>44035</v>
      </c>
      <c r="E45" s="33" t="s">
        <v>150</v>
      </c>
    </row>
    <row r="46" spans="1:5">
      <c r="A46" s="49" t="s">
        <v>18</v>
      </c>
      <c r="B46" s="33" t="s">
        <v>165</v>
      </c>
      <c r="C46" s="49">
        <v>250</v>
      </c>
      <c r="D46" s="50">
        <v>44040</v>
      </c>
      <c r="E46" s="33" t="s">
        <v>150</v>
      </c>
    </row>
    <row r="47" spans="1:5">
      <c r="A47" s="49" t="s">
        <v>18</v>
      </c>
      <c r="B47" s="33" t="s">
        <v>166</v>
      </c>
      <c r="C47" s="49">
        <v>250</v>
      </c>
      <c r="D47" s="50">
        <v>44040</v>
      </c>
      <c r="E47" s="33" t="s">
        <v>150</v>
      </c>
    </row>
    <row r="48" spans="1:5">
      <c r="A48" s="49" t="s">
        <v>18</v>
      </c>
      <c r="B48" s="33" t="s">
        <v>325</v>
      </c>
      <c r="C48" s="49">
        <v>10</v>
      </c>
      <c r="D48" s="50">
        <v>44040</v>
      </c>
      <c r="E48" s="33" t="s">
        <v>150</v>
      </c>
    </row>
    <row r="49" spans="1:5">
      <c r="A49" s="49" t="s">
        <v>18</v>
      </c>
      <c r="B49" s="33" t="s">
        <v>303</v>
      </c>
      <c r="C49" s="49">
        <v>12</v>
      </c>
      <c r="D49" s="50">
        <v>44041</v>
      </c>
      <c r="E49" s="33" t="s">
        <v>150</v>
      </c>
    </row>
    <row r="50" spans="1:5">
      <c r="A50" s="49" t="s">
        <v>18</v>
      </c>
      <c r="B50" s="33" t="s">
        <v>335</v>
      </c>
      <c r="C50" s="49">
        <v>10</v>
      </c>
      <c r="D50" s="50">
        <v>44041</v>
      </c>
      <c r="E50" s="33" t="s">
        <v>150</v>
      </c>
    </row>
    <row r="51" spans="1:5">
      <c r="A51" s="49" t="s">
        <v>18</v>
      </c>
      <c r="B51" s="33" t="s">
        <v>176</v>
      </c>
      <c r="C51" s="49">
        <v>165</v>
      </c>
      <c r="D51" s="50">
        <v>44043</v>
      </c>
      <c r="E51" s="33" t="s">
        <v>142</v>
      </c>
    </row>
    <row r="52" spans="1:5">
      <c r="A52" s="49" t="s">
        <v>18</v>
      </c>
      <c r="B52" s="33" t="s">
        <v>223</v>
      </c>
      <c r="C52" s="49">
        <v>40</v>
      </c>
      <c r="D52" s="50">
        <v>44044</v>
      </c>
      <c r="E52" s="33" t="s">
        <v>150</v>
      </c>
    </row>
    <row r="53" spans="1:5">
      <c r="A53" s="49" t="s">
        <v>18</v>
      </c>
      <c r="B53" s="33" t="s">
        <v>335</v>
      </c>
      <c r="C53" s="49">
        <v>10</v>
      </c>
      <c r="D53" s="50">
        <v>44044</v>
      </c>
      <c r="E53" s="33" t="s">
        <v>150</v>
      </c>
    </row>
    <row r="54" spans="1:5">
      <c r="A54" s="49" t="s">
        <v>18</v>
      </c>
      <c r="B54" s="33" t="s">
        <v>197</v>
      </c>
      <c r="C54" s="49">
        <v>70</v>
      </c>
      <c r="D54" s="50">
        <v>44045</v>
      </c>
      <c r="E54" s="33" t="s">
        <v>150</v>
      </c>
    </row>
    <row r="55" spans="1:5">
      <c r="A55" s="49" t="s">
        <v>18</v>
      </c>
      <c r="B55" s="33" t="s">
        <v>235</v>
      </c>
      <c r="C55" s="49">
        <v>30</v>
      </c>
      <c r="D55" s="50">
        <v>44045</v>
      </c>
      <c r="E55" s="33" t="s">
        <v>150</v>
      </c>
    </row>
    <row r="56" spans="1:5">
      <c r="A56" s="49" t="s">
        <v>18</v>
      </c>
      <c r="B56" s="33" t="s">
        <v>343</v>
      </c>
      <c r="C56" s="49">
        <v>10</v>
      </c>
      <c r="D56" s="50">
        <v>44045</v>
      </c>
      <c r="E56" s="33" t="s">
        <v>150</v>
      </c>
    </row>
    <row r="57" spans="1:5">
      <c r="A57" s="49" t="s">
        <v>18</v>
      </c>
      <c r="B57" s="33" t="s">
        <v>356</v>
      </c>
      <c r="C57" s="49">
        <v>10</v>
      </c>
      <c r="D57" s="50">
        <v>44046</v>
      </c>
      <c r="E57" s="33" t="s">
        <v>150</v>
      </c>
    </row>
    <row r="58" spans="1:5">
      <c r="A58" s="49" t="s">
        <v>18</v>
      </c>
      <c r="B58" s="33" t="s">
        <v>232</v>
      </c>
      <c r="C58" s="49">
        <v>30</v>
      </c>
      <c r="D58" s="50">
        <v>44047</v>
      </c>
      <c r="E58" s="33" t="s">
        <v>150</v>
      </c>
    </row>
    <row r="59" spans="1:5">
      <c r="A59" s="49" t="s">
        <v>18</v>
      </c>
      <c r="B59" s="33" t="s">
        <v>152</v>
      </c>
      <c r="C59" s="49">
        <v>1025</v>
      </c>
      <c r="D59" s="50">
        <v>44048</v>
      </c>
      <c r="E59" s="33" t="s">
        <v>150</v>
      </c>
    </row>
    <row r="60" spans="1:5">
      <c r="A60" s="49" t="s">
        <v>18</v>
      </c>
      <c r="B60" s="33" t="s">
        <v>239</v>
      </c>
      <c r="C60" s="49">
        <v>30</v>
      </c>
      <c r="D60" s="50">
        <v>44048</v>
      </c>
      <c r="E60" s="33" t="s">
        <v>150</v>
      </c>
    </row>
    <row r="61" spans="1:5">
      <c r="A61" s="49" t="s">
        <v>18</v>
      </c>
      <c r="B61" s="33" t="s">
        <v>269</v>
      </c>
      <c r="C61" s="49">
        <v>20</v>
      </c>
      <c r="D61" s="50">
        <v>44048</v>
      </c>
      <c r="E61" s="33" t="s">
        <v>150</v>
      </c>
    </row>
    <row r="62" spans="1:5">
      <c r="A62" s="49" t="s">
        <v>18</v>
      </c>
      <c r="B62" s="33" t="s">
        <v>279</v>
      </c>
      <c r="C62" s="49">
        <v>15</v>
      </c>
      <c r="D62" s="50">
        <v>44048</v>
      </c>
      <c r="E62" s="33" t="s">
        <v>150</v>
      </c>
    </row>
    <row r="63" spans="1:5">
      <c r="A63" s="49" t="s">
        <v>18</v>
      </c>
      <c r="B63" s="33" t="s">
        <v>308</v>
      </c>
      <c r="C63" s="49">
        <v>11</v>
      </c>
      <c r="D63" s="50">
        <v>44048</v>
      </c>
      <c r="E63" s="33" t="s">
        <v>150</v>
      </c>
    </row>
    <row r="64" spans="1:5">
      <c r="A64" s="49" t="s">
        <v>18</v>
      </c>
      <c r="B64" s="33" t="s">
        <v>340</v>
      </c>
      <c r="C64" s="49">
        <v>10</v>
      </c>
      <c r="D64" s="50">
        <v>44048</v>
      </c>
      <c r="E64" s="33" t="s">
        <v>150</v>
      </c>
    </row>
    <row r="65" spans="1:5">
      <c r="A65" s="49" t="s">
        <v>18</v>
      </c>
      <c r="B65" s="33" t="s">
        <v>348</v>
      </c>
      <c r="C65" s="49">
        <v>10</v>
      </c>
      <c r="D65" s="50">
        <v>44048</v>
      </c>
      <c r="E65" s="33" t="s">
        <v>150</v>
      </c>
    </row>
    <row r="66" spans="1:5">
      <c r="A66" s="49" t="s">
        <v>18</v>
      </c>
      <c r="B66" s="33" t="s">
        <v>338</v>
      </c>
      <c r="C66" s="49">
        <v>10</v>
      </c>
      <c r="D66" s="50">
        <v>44049</v>
      </c>
      <c r="E66" s="33" t="s">
        <v>150</v>
      </c>
    </row>
    <row r="67" spans="1:5">
      <c r="A67" s="49" t="s">
        <v>18</v>
      </c>
      <c r="B67" s="33" t="s">
        <v>364</v>
      </c>
      <c r="C67" s="49">
        <v>9</v>
      </c>
      <c r="D67" s="50">
        <v>44049</v>
      </c>
      <c r="E67" s="33" t="s">
        <v>150</v>
      </c>
    </row>
    <row r="68" spans="1:5">
      <c r="A68" s="49" t="s">
        <v>18</v>
      </c>
      <c r="B68" s="33" t="s">
        <v>370</v>
      </c>
      <c r="C68" s="49">
        <v>8</v>
      </c>
      <c r="D68" s="50">
        <v>44049</v>
      </c>
      <c r="E68" s="33" t="s">
        <v>150</v>
      </c>
    </row>
    <row r="69" spans="1:5">
      <c r="A69" s="49" t="s">
        <v>18</v>
      </c>
      <c r="B69" s="33" t="s">
        <v>289</v>
      </c>
      <c r="C69" s="49">
        <v>15</v>
      </c>
      <c r="D69" s="50">
        <v>44050</v>
      </c>
      <c r="E69" s="33" t="s">
        <v>150</v>
      </c>
    </row>
    <row r="70" spans="1:5">
      <c r="A70" s="49" t="s">
        <v>18</v>
      </c>
      <c r="B70" s="33" t="s">
        <v>316</v>
      </c>
      <c r="C70" s="49">
        <v>10</v>
      </c>
      <c r="D70" s="50">
        <v>44050</v>
      </c>
      <c r="E70" s="33" t="s">
        <v>150</v>
      </c>
    </row>
    <row r="71" spans="1:5">
      <c r="A71" s="49" t="s">
        <v>18</v>
      </c>
      <c r="B71" s="33" t="s">
        <v>351</v>
      </c>
      <c r="C71" s="49">
        <v>10</v>
      </c>
      <c r="D71" s="50">
        <v>44050</v>
      </c>
      <c r="E71" s="33" t="s">
        <v>150</v>
      </c>
    </row>
    <row r="72" spans="1:5">
      <c r="A72" s="49" t="s">
        <v>18</v>
      </c>
      <c r="B72" s="33" t="s">
        <v>224</v>
      </c>
      <c r="C72" s="49">
        <v>37</v>
      </c>
      <c r="D72" s="50">
        <v>44053</v>
      </c>
      <c r="E72" s="33" t="s">
        <v>150</v>
      </c>
    </row>
    <row r="73" spans="1:5">
      <c r="A73" s="49" t="s">
        <v>18</v>
      </c>
      <c r="B73" s="33" t="s">
        <v>299</v>
      </c>
      <c r="C73" s="49">
        <v>12</v>
      </c>
      <c r="D73" s="50">
        <v>44057</v>
      </c>
      <c r="E73" s="33" t="s">
        <v>150</v>
      </c>
    </row>
    <row r="74" spans="1:5">
      <c r="A74" s="49" t="s">
        <v>18</v>
      </c>
      <c r="B74" s="33" t="s">
        <v>212</v>
      </c>
      <c r="C74" s="49">
        <v>50</v>
      </c>
      <c r="D74" s="50">
        <v>44058</v>
      </c>
      <c r="E74" s="33" t="s">
        <v>142</v>
      </c>
    </row>
    <row r="75" spans="1:5">
      <c r="A75" s="49" t="s">
        <v>18</v>
      </c>
      <c r="B75" s="33" t="s">
        <v>304</v>
      </c>
      <c r="C75" s="49">
        <v>11</v>
      </c>
      <c r="D75" s="50">
        <v>44058</v>
      </c>
      <c r="E75" s="33" t="s">
        <v>150</v>
      </c>
    </row>
    <row r="76" spans="1:5">
      <c r="A76" s="49" t="s">
        <v>18</v>
      </c>
      <c r="B76" s="33" t="s">
        <v>179</v>
      </c>
      <c r="C76" s="49">
        <v>130</v>
      </c>
      <c r="D76" s="50">
        <v>44060</v>
      </c>
      <c r="E76" s="33" t="s">
        <v>150</v>
      </c>
    </row>
    <row r="77" spans="1:5">
      <c r="A77" s="49" t="s">
        <v>18</v>
      </c>
      <c r="B77" s="33" t="s">
        <v>244</v>
      </c>
      <c r="C77" s="49">
        <v>25</v>
      </c>
      <c r="D77" s="50">
        <v>44063</v>
      </c>
      <c r="E77" s="33" t="s">
        <v>150</v>
      </c>
    </row>
    <row r="78" spans="1:5">
      <c r="A78" s="49" t="s">
        <v>18</v>
      </c>
      <c r="B78" s="33" t="s">
        <v>317</v>
      </c>
      <c r="C78" s="49">
        <v>10</v>
      </c>
      <c r="D78" s="50">
        <v>44063</v>
      </c>
      <c r="E78" s="33" t="s">
        <v>150</v>
      </c>
    </row>
    <row r="79" spans="1:5">
      <c r="A79" s="49" t="s">
        <v>18</v>
      </c>
      <c r="B79" s="33" t="s">
        <v>248</v>
      </c>
      <c r="C79" s="49">
        <v>22</v>
      </c>
      <c r="D79" s="50">
        <v>44064</v>
      </c>
      <c r="E79" s="33" t="s">
        <v>150</v>
      </c>
    </row>
    <row r="80" spans="1:5">
      <c r="A80" s="49" t="s">
        <v>18</v>
      </c>
      <c r="B80" s="33" t="s">
        <v>280</v>
      </c>
      <c r="C80" s="49">
        <v>15</v>
      </c>
      <c r="D80" s="50">
        <v>44064</v>
      </c>
      <c r="E80" s="33" t="s">
        <v>150</v>
      </c>
    </row>
    <row r="81" spans="1:6">
      <c r="A81" s="49" t="s">
        <v>18</v>
      </c>
      <c r="B81" s="33" t="s">
        <v>242</v>
      </c>
      <c r="C81" s="49">
        <v>30</v>
      </c>
      <c r="D81" s="50">
        <v>44067</v>
      </c>
      <c r="E81" s="33" t="s">
        <v>150</v>
      </c>
    </row>
    <row r="82" spans="1:6">
      <c r="A82" s="49" t="s">
        <v>18</v>
      </c>
      <c r="B82" s="33" t="s">
        <v>158</v>
      </c>
      <c r="C82" s="49">
        <v>450</v>
      </c>
      <c r="D82" s="50">
        <v>44068</v>
      </c>
      <c r="E82" s="33" t="s">
        <v>142</v>
      </c>
    </row>
    <row r="83" spans="1:6">
      <c r="A83" s="49" t="s">
        <v>18</v>
      </c>
      <c r="B83" s="33" t="s">
        <v>305</v>
      </c>
      <c r="C83" s="49">
        <v>11</v>
      </c>
      <c r="D83" s="50">
        <v>44068</v>
      </c>
      <c r="E83" s="33" t="s">
        <v>150</v>
      </c>
    </row>
    <row r="84" spans="1:6">
      <c r="A84" s="49" t="s">
        <v>18</v>
      </c>
      <c r="B84" s="33" t="s">
        <v>300</v>
      </c>
      <c r="C84" s="49">
        <v>12</v>
      </c>
      <c r="D84" s="50">
        <v>44069</v>
      </c>
      <c r="E84" s="33" t="s">
        <v>150</v>
      </c>
    </row>
    <row r="85" spans="1:6">
      <c r="A85" s="49" t="s">
        <v>18</v>
      </c>
      <c r="B85" s="33" t="s">
        <v>192</v>
      </c>
      <c r="C85" s="49">
        <v>75</v>
      </c>
      <c r="D85" s="50">
        <v>44070</v>
      </c>
      <c r="E85" s="33" t="s">
        <v>150</v>
      </c>
    </row>
    <row r="86" spans="1:6">
      <c r="A86" s="49" t="s">
        <v>18</v>
      </c>
      <c r="B86" s="33" t="s">
        <v>174</v>
      </c>
      <c r="C86" s="49">
        <v>180</v>
      </c>
      <c r="D86" s="50">
        <v>44071</v>
      </c>
      <c r="E86" s="33" t="s">
        <v>142</v>
      </c>
    </row>
    <row r="87" spans="1:6">
      <c r="A87" s="49" t="s">
        <v>18</v>
      </c>
      <c r="B87" s="33" t="s">
        <v>362</v>
      </c>
      <c r="C87" s="49">
        <v>10</v>
      </c>
      <c r="D87" s="50">
        <v>44071</v>
      </c>
      <c r="E87" s="33" t="s">
        <v>150</v>
      </c>
    </row>
    <row r="88" spans="1:6">
      <c r="A88" s="49" t="s">
        <v>18</v>
      </c>
      <c r="B88" s="33" t="s">
        <v>177</v>
      </c>
      <c r="C88" s="49">
        <v>150</v>
      </c>
      <c r="D88" s="50">
        <v>44074</v>
      </c>
      <c r="E88" s="33" t="s">
        <v>150</v>
      </c>
    </row>
    <row r="89" spans="1:6">
      <c r="A89" s="49" t="s">
        <v>18</v>
      </c>
      <c r="B89" s="33" t="s">
        <v>378</v>
      </c>
      <c r="C89" s="49">
        <v>8</v>
      </c>
      <c r="D89" s="50">
        <v>44075</v>
      </c>
      <c r="E89" s="33" t="s">
        <v>150</v>
      </c>
    </row>
    <row r="90" spans="1:6">
      <c r="A90" s="49" t="s">
        <v>18</v>
      </c>
      <c r="B90" s="33" t="s">
        <v>213</v>
      </c>
      <c r="C90" s="49">
        <v>50</v>
      </c>
      <c r="D90" s="50">
        <v>44079</v>
      </c>
      <c r="E90" s="33" t="s">
        <v>150</v>
      </c>
    </row>
    <row r="91" spans="1:6">
      <c r="A91" s="49" t="s">
        <v>18</v>
      </c>
      <c r="B91" s="33" t="s">
        <v>276</v>
      </c>
      <c r="C91" s="49">
        <v>15</v>
      </c>
      <c r="D91" s="50">
        <v>44081</v>
      </c>
      <c r="E91" s="33" t="s">
        <v>150</v>
      </c>
      <c r="F91">
        <f>SUM(C2:C91)</f>
        <v>10283</v>
      </c>
    </row>
    <row r="92" spans="1:6">
      <c r="A92" s="49" t="s">
        <v>17</v>
      </c>
      <c r="B92" s="33" t="s">
        <v>275</v>
      </c>
      <c r="C92" s="49">
        <v>15</v>
      </c>
      <c r="D92" s="50">
        <v>43886</v>
      </c>
      <c r="E92" s="33" t="s">
        <v>150</v>
      </c>
    </row>
    <row r="93" spans="1:6">
      <c r="A93" s="49" t="s">
        <v>17</v>
      </c>
      <c r="B93" s="33" t="s">
        <v>274</v>
      </c>
      <c r="C93" s="49">
        <v>16</v>
      </c>
      <c r="D93" s="50">
        <v>43906</v>
      </c>
      <c r="E93" s="33" t="s">
        <v>150</v>
      </c>
    </row>
    <row r="94" spans="1:6">
      <c r="A94" s="49" t="s">
        <v>17</v>
      </c>
      <c r="B94" s="33" t="s">
        <v>282</v>
      </c>
      <c r="C94" s="49">
        <v>15</v>
      </c>
      <c r="D94" s="50">
        <v>43932</v>
      </c>
      <c r="E94" s="33" t="s">
        <v>150</v>
      </c>
    </row>
    <row r="95" spans="1:6">
      <c r="A95" s="49" t="s">
        <v>17</v>
      </c>
      <c r="B95" s="33" t="s">
        <v>215</v>
      </c>
      <c r="C95" s="49">
        <v>44</v>
      </c>
      <c r="D95" s="50">
        <v>43936</v>
      </c>
      <c r="E95" s="33" t="s">
        <v>144</v>
      </c>
    </row>
    <row r="96" spans="1:6">
      <c r="A96" s="49" t="s">
        <v>17</v>
      </c>
      <c r="B96" s="33" t="s">
        <v>189</v>
      </c>
      <c r="C96" s="49">
        <v>90</v>
      </c>
      <c r="D96" s="50">
        <v>43942</v>
      </c>
      <c r="E96" s="33" t="s">
        <v>142</v>
      </c>
    </row>
    <row r="97" spans="1:6">
      <c r="A97" s="49" t="s">
        <v>17</v>
      </c>
      <c r="B97" s="33" t="s">
        <v>221</v>
      </c>
      <c r="C97" s="49">
        <v>40</v>
      </c>
      <c r="D97" s="50">
        <v>43969</v>
      </c>
      <c r="E97" s="33" t="s">
        <v>142</v>
      </c>
    </row>
    <row r="98" spans="1:6">
      <c r="A98" s="49" t="s">
        <v>17</v>
      </c>
      <c r="B98" s="33" t="s">
        <v>164</v>
      </c>
      <c r="C98" s="49">
        <v>250</v>
      </c>
      <c r="D98" s="50">
        <v>43990</v>
      </c>
      <c r="E98" s="33" t="s">
        <v>142</v>
      </c>
    </row>
    <row r="99" spans="1:6">
      <c r="A99" s="49" t="s">
        <v>17</v>
      </c>
      <c r="B99" s="33" t="s">
        <v>225</v>
      </c>
      <c r="C99" s="49">
        <v>35</v>
      </c>
      <c r="D99" s="50">
        <v>43990</v>
      </c>
      <c r="E99" s="33" t="s">
        <v>150</v>
      </c>
    </row>
    <row r="100" spans="1:6">
      <c r="A100" s="49" t="s">
        <v>17</v>
      </c>
      <c r="B100" s="33" t="s">
        <v>309</v>
      </c>
      <c r="C100" s="49">
        <v>10</v>
      </c>
      <c r="D100" s="50">
        <v>43999</v>
      </c>
      <c r="E100" s="33" t="s">
        <v>150</v>
      </c>
    </row>
    <row r="101" spans="1:6">
      <c r="A101" s="49" t="s">
        <v>17</v>
      </c>
      <c r="B101" s="33" t="s">
        <v>261</v>
      </c>
      <c r="C101" s="49">
        <v>20</v>
      </c>
      <c r="D101" s="50">
        <v>44014</v>
      </c>
      <c r="E101" s="33" t="s">
        <v>150</v>
      </c>
    </row>
    <row r="102" spans="1:6">
      <c r="A102" s="49" t="s">
        <v>17</v>
      </c>
      <c r="B102" s="33" t="s">
        <v>199</v>
      </c>
      <c r="C102" s="49">
        <v>60</v>
      </c>
      <c r="D102" s="50">
        <v>44029</v>
      </c>
      <c r="E102" s="33" t="s">
        <v>150</v>
      </c>
    </row>
    <row r="103" spans="1:6">
      <c r="A103" s="49" t="s">
        <v>17</v>
      </c>
      <c r="B103" s="33" t="s">
        <v>273</v>
      </c>
      <c r="C103" s="49">
        <v>17</v>
      </c>
      <c r="D103" s="50">
        <v>44034</v>
      </c>
      <c r="E103" s="33" t="s">
        <v>150</v>
      </c>
    </row>
    <row r="104" spans="1:6">
      <c r="A104" s="49" t="s">
        <v>17</v>
      </c>
      <c r="B104" s="33" t="s">
        <v>323</v>
      </c>
      <c r="C104" s="49">
        <v>10</v>
      </c>
      <c r="D104" s="50">
        <v>44057</v>
      </c>
      <c r="E104" s="33" t="s">
        <v>142</v>
      </c>
    </row>
    <row r="105" spans="1:6">
      <c r="A105" s="49" t="s">
        <v>17</v>
      </c>
      <c r="B105" s="33" t="s">
        <v>271</v>
      </c>
      <c r="C105" s="49">
        <v>20</v>
      </c>
      <c r="D105" s="50">
        <v>44060</v>
      </c>
      <c r="E105" s="33" t="s">
        <v>150</v>
      </c>
    </row>
    <row r="106" spans="1:6">
      <c r="A106" s="49" t="s">
        <v>17</v>
      </c>
      <c r="B106" s="33" t="s">
        <v>154</v>
      </c>
      <c r="C106" s="49">
        <v>1000</v>
      </c>
      <c r="D106" s="50">
        <v>44067</v>
      </c>
      <c r="E106" s="33" t="s">
        <v>142</v>
      </c>
      <c r="F106">
        <f>SUM(C92:C106)</f>
        <v>1642</v>
      </c>
    </row>
    <row r="107" spans="1:6">
      <c r="A107" s="49" t="s">
        <v>16</v>
      </c>
      <c r="B107" s="33" t="s">
        <v>227</v>
      </c>
      <c r="C107" s="49">
        <v>33</v>
      </c>
      <c r="D107" s="50">
        <v>43885</v>
      </c>
      <c r="E107" s="33" t="s">
        <v>142</v>
      </c>
    </row>
    <row r="108" spans="1:6">
      <c r="A108" s="49" t="s">
        <v>16</v>
      </c>
      <c r="B108" s="33" t="s">
        <v>182</v>
      </c>
      <c r="C108" s="49">
        <v>100</v>
      </c>
      <c r="D108" s="50">
        <v>43887</v>
      </c>
      <c r="E108" s="33" t="s">
        <v>150</v>
      </c>
    </row>
    <row r="109" spans="1:6">
      <c r="A109" s="49" t="s">
        <v>16</v>
      </c>
      <c r="B109" s="33" t="s">
        <v>292</v>
      </c>
      <c r="C109" s="49">
        <v>14</v>
      </c>
      <c r="D109" s="50">
        <v>43915</v>
      </c>
      <c r="E109" s="33" t="s">
        <v>150</v>
      </c>
    </row>
    <row r="110" spans="1:6">
      <c r="A110" s="49" t="s">
        <v>16</v>
      </c>
      <c r="B110" s="33" t="s">
        <v>263</v>
      </c>
      <c r="C110" s="49">
        <v>20</v>
      </c>
      <c r="D110" s="50">
        <v>43917</v>
      </c>
      <c r="E110" s="33" t="s">
        <v>150</v>
      </c>
    </row>
    <row r="111" spans="1:6">
      <c r="A111" s="49" t="s">
        <v>16</v>
      </c>
      <c r="B111" s="33" t="s">
        <v>272</v>
      </c>
      <c r="C111" s="49">
        <v>18</v>
      </c>
      <c r="D111" s="50">
        <v>43923</v>
      </c>
      <c r="E111" s="33" t="s">
        <v>150</v>
      </c>
    </row>
    <row r="112" spans="1:6">
      <c r="A112" s="49" t="s">
        <v>16</v>
      </c>
      <c r="B112" s="33" t="s">
        <v>327</v>
      </c>
      <c r="C112" s="49">
        <v>10</v>
      </c>
      <c r="D112" s="50">
        <v>43930</v>
      </c>
      <c r="E112" s="33" t="s">
        <v>150</v>
      </c>
    </row>
    <row r="113" spans="1:5">
      <c r="A113" s="49" t="s">
        <v>16</v>
      </c>
      <c r="B113" s="33" t="s">
        <v>247</v>
      </c>
      <c r="C113" s="49">
        <v>22</v>
      </c>
      <c r="D113" s="50">
        <v>43936</v>
      </c>
      <c r="E113" s="33" t="s">
        <v>150</v>
      </c>
    </row>
    <row r="114" spans="1:5">
      <c r="A114" s="49" t="s">
        <v>16</v>
      </c>
      <c r="B114" s="33" t="s">
        <v>204</v>
      </c>
      <c r="C114" s="49">
        <v>50</v>
      </c>
      <c r="D114" s="50">
        <v>43937</v>
      </c>
      <c r="E114" s="33" t="s">
        <v>150</v>
      </c>
    </row>
    <row r="115" spans="1:5">
      <c r="A115" s="49" t="s">
        <v>16</v>
      </c>
      <c r="B115" s="33" t="s">
        <v>375</v>
      </c>
      <c r="C115" s="49">
        <v>8</v>
      </c>
      <c r="D115" s="50">
        <v>43937</v>
      </c>
      <c r="E115" s="33" t="s">
        <v>150</v>
      </c>
    </row>
    <row r="116" spans="1:5">
      <c r="A116" s="49" t="s">
        <v>16</v>
      </c>
      <c r="B116" s="33" t="s">
        <v>206</v>
      </c>
      <c r="C116" s="49">
        <v>50</v>
      </c>
      <c r="D116" s="50">
        <v>43941</v>
      </c>
      <c r="E116" s="33" t="s">
        <v>142</v>
      </c>
    </row>
    <row r="117" spans="1:5">
      <c r="A117" s="49" t="s">
        <v>16</v>
      </c>
      <c r="B117" s="33" t="s">
        <v>208</v>
      </c>
      <c r="C117" s="49">
        <v>50</v>
      </c>
      <c r="D117" s="50">
        <v>43941</v>
      </c>
      <c r="E117" s="33" t="s">
        <v>142</v>
      </c>
    </row>
    <row r="118" spans="1:5">
      <c r="A118" s="49" t="s">
        <v>16</v>
      </c>
      <c r="B118" s="33" t="s">
        <v>290</v>
      </c>
      <c r="C118" s="49">
        <v>15</v>
      </c>
      <c r="D118" s="50">
        <v>43952</v>
      </c>
      <c r="E118" s="33" t="s">
        <v>150</v>
      </c>
    </row>
    <row r="119" spans="1:5">
      <c r="A119" s="49" t="s">
        <v>16</v>
      </c>
      <c r="B119" s="33" t="s">
        <v>334</v>
      </c>
      <c r="C119" s="49">
        <v>10</v>
      </c>
      <c r="D119" s="50">
        <v>43965</v>
      </c>
      <c r="E119" s="33" t="s">
        <v>150</v>
      </c>
    </row>
    <row r="120" spans="1:5">
      <c r="A120" s="49" t="s">
        <v>16</v>
      </c>
      <c r="B120" s="33" t="s">
        <v>243</v>
      </c>
      <c r="C120" s="49">
        <v>25</v>
      </c>
      <c r="D120" s="50">
        <v>43979</v>
      </c>
      <c r="E120" s="33" t="s">
        <v>150</v>
      </c>
    </row>
    <row r="121" spans="1:5">
      <c r="A121" s="49" t="s">
        <v>16</v>
      </c>
      <c r="B121" s="33" t="s">
        <v>184</v>
      </c>
      <c r="C121" s="49">
        <v>100</v>
      </c>
      <c r="D121" s="50">
        <v>43995</v>
      </c>
      <c r="E121" s="33" t="s">
        <v>142</v>
      </c>
    </row>
    <row r="122" spans="1:5">
      <c r="A122" s="49" t="s">
        <v>16</v>
      </c>
      <c r="B122" s="33" t="s">
        <v>306</v>
      </c>
      <c r="C122" s="49">
        <v>11</v>
      </c>
      <c r="D122" s="50">
        <v>43997</v>
      </c>
      <c r="E122" s="33" t="s">
        <v>150</v>
      </c>
    </row>
    <row r="123" spans="1:5">
      <c r="A123" s="49" t="s">
        <v>16</v>
      </c>
      <c r="B123" s="33" t="s">
        <v>311</v>
      </c>
      <c r="C123" s="49">
        <v>10</v>
      </c>
      <c r="D123" s="50">
        <v>44004</v>
      </c>
      <c r="E123" s="33" t="s">
        <v>150</v>
      </c>
    </row>
    <row r="124" spans="1:5">
      <c r="A124" s="49" t="s">
        <v>16</v>
      </c>
      <c r="B124" s="33" t="s">
        <v>344</v>
      </c>
      <c r="C124" s="49">
        <v>10</v>
      </c>
      <c r="D124" s="50">
        <v>44007</v>
      </c>
      <c r="E124" s="33" t="s">
        <v>150</v>
      </c>
    </row>
    <row r="125" spans="1:5">
      <c r="A125" s="49" t="s">
        <v>16</v>
      </c>
      <c r="B125" s="33" t="s">
        <v>346</v>
      </c>
      <c r="C125" s="49">
        <v>10</v>
      </c>
      <c r="D125" s="50">
        <v>44007</v>
      </c>
      <c r="E125" s="33" t="s">
        <v>150</v>
      </c>
    </row>
    <row r="126" spans="1:5">
      <c r="A126" s="49" t="s">
        <v>16</v>
      </c>
      <c r="B126" s="33" t="s">
        <v>353</v>
      </c>
      <c r="C126" s="49">
        <v>10</v>
      </c>
      <c r="D126" s="50">
        <v>44007</v>
      </c>
      <c r="E126" s="33" t="s">
        <v>150</v>
      </c>
    </row>
    <row r="127" spans="1:5">
      <c r="A127" s="49" t="s">
        <v>16</v>
      </c>
      <c r="B127" s="33" t="s">
        <v>207</v>
      </c>
      <c r="C127" s="49">
        <v>20</v>
      </c>
      <c r="D127" s="50">
        <v>44009</v>
      </c>
      <c r="E127" s="33" t="s">
        <v>150</v>
      </c>
    </row>
    <row r="128" spans="1:5">
      <c r="A128" s="49" t="s">
        <v>16</v>
      </c>
      <c r="B128" s="33" t="s">
        <v>326</v>
      </c>
      <c r="C128" s="49">
        <v>10</v>
      </c>
      <c r="D128" s="50">
        <v>44009</v>
      </c>
      <c r="E128" s="33" t="s">
        <v>150</v>
      </c>
    </row>
    <row r="129" spans="1:5">
      <c r="A129" s="49" t="s">
        <v>16</v>
      </c>
      <c r="B129" s="33" t="s">
        <v>350</v>
      </c>
      <c r="C129" s="49">
        <v>10</v>
      </c>
      <c r="D129" s="50">
        <v>44009</v>
      </c>
      <c r="E129" s="33" t="s">
        <v>150</v>
      </c>
    </row>
    <row r="130" spans="1:5">
      <c r="A130" s="49" t="s">
        <v>16</v>
      </c>
      <c r="B130" s="33" t="s">
        <v>358</v>
      </c>
      <c r="C130" s="49">
        <v>10</v>
      </c>
      <c r="D130" s="50">
        <v>44009</v>
      </c>
      <c r="E130" s="33" t="s">
        <v>150</v>
      </c>
    </row>
    <row r="131" spans="1:5">
      <c r="A131" s="49" t="s">
        <v>16</v>
      </c>
      <c r="B131" s="33" t="s">
        <v>157</v>
      </c>
      <c r="C131" s="49">
        <v>500</v>
      </c>
      <c r="D131" s="50">
        <v>44011</v>
      </c>
      <c r="E131" s="33" t="s">
        <v>142</v>
      </c>
    </row>
    <row r="132" spans="1:5">
      <c r="A132" s="49" t="s">
        <v>16</v>
      </c>
      <c r="B132" s="33" t="s">
        <v>313</v>
      </c>
      <c r="C132" s="49">
        <v>10</v>
      </c>
      <c r="D132" s="50">
        <v>44012</v>
      </c>
      <c r="E132" s="33" t="s">
        <v>150</v>
      </c>
    </row>
    <row r="133" spans="1:5">
      <c r="A133" s="49" t="s">
        <v>16</v>
      </c>
      <c r="B133" s="33" t="s">
        <v>333</v>
      </c>
      <c r="C133" s="49">
        <v>10</v>
      </c>
      <c r="D133" s="50">
        <v>44012</v>
      </c>
      <c r="E133" s="33" t="s">
        <v>150</v>
      </c>
    </row>
    <row r="134" spans="1:5">
      <c r="A134" s="49" t="s">
        <v>16</v>
      </c>
      <c r="B134" s="33" t="s">
        <v>184</v>
      </c>
      <c r="C134" s="49">
        <v>10</v>
      </c>
      <c r="D134" s="50">
        <v>44014</v>
      </c>
      <c r="E134" s="33" t="s">
        <v>150</v>
      </c>
    </row>
    <row r="135" spans="1:5">
      <c r="A135" s="49" t="s">
        <v>16</v>
      </c>
      <c r="B135" s="33" t="s">
        <v>283</v>
      </c>
      <c r="C135" s="49">
        <v>15</v>
      </c>
      <c r="D135" s="50">
        <v>44015</v>
      </c>
      <c r="E135" s="33" t="s">
        <v>150</v>
      </c>
    </row>
    <row r="136" spans="1:5">
      <c r="A136" s="49" t="s">
        <v>16</v>
      </c>
      <c r="B136" s="33" t="s">
        <v>287</v>
      </c>
      <c r="C136" s="49">
        <v>15</v>
      </c>
      <c r="D136" s="50">
        <v>44021</v>
      </c>
      <c r="E136" s="33" t="s">
        <v>150</v>
      </c>
    </row>
    <row r="137" spans="1:5">
      <c r="A137" s="49" t="s">
        <v>16</v>
      </c>
      <c r="B137" s="33" t="s">
        <v>216</v>
      </c>
      <c r="C137" s="49">
        <v>40</v>
      </c>
      <c r="D137" s="50">
        <v>44022</v>
      </c>
      <c r="E137" s="33" t="s">
        <v>150</v>
      </c>
    </row>
    <row r="138" spans="1:5">
      <c r="A138" s="49" t="s">
        <v>16</v>
      </c>
      <c r="B138" s="33" t="s">
        <v>246</v>
      </c>
      <c r="C138" s="49">
        <v>25</v>
      </c>
      <c r="D138" s="50">
        <v>44023</v>
      </c>
      <c r="E138" s="33" t="s">
        <v>150</v>
      </c>
    </row>
    <row r="139" spans="1:5">
      <c r="A139" s="49" t="s">
        <v>16</v>
      </c>
      <c r="B139" s="33" t="s">
        <v>219</v>
      </c>
      <c r="C139" s="49">
        <v>40</v>
      </c>
      <c r="D139" s="50">
        <v>44025</v>
      </c>
      <c r="E139" s="33" t="s">
        <v>150</v>
      </c>
    </row>
    <row r="140" spans="1:5">
      <c r="A140" s="49" t="s">
        <v>16</v>
      </c>
      <c r="B140" s="33" t="s">
        <v>369</v>
      </c>
      <c r="C140" s="49">
        <v>8</v>
      </c>
      <c r="D140" s="50">
        <v>44026</v>
      </c>
      <c r="E140" s="33" t="s">
        <v>150</v>
      </c>
    </row>
    <row r="141" spans="1:5">
      <c r="A141" s="49" t="s">
        <v>16</v>
      </c>
      <c r="B141" s="33" t="s">
        <v>195</v>
      </c>
      <c r="C141" s="49">
        <v>70</v>
      </c>
      <c r="D141" s="50">
        <v>44027</v>
      </c>
      <c r="E141" s="33" t="s">
        <v>150</v>
      </c>
    </row>
    <row r="142" spans="1:5">
      <c r="A142" s="49" t="s">
        <v>16</v>
      </c>
      <c r="B142" s="33" t="s">
        <v>234</v>
      </c>
      <c r="C142" s="49">
        <v>30</v>
      </c>
      <c r="D142" s="50">
        <v>44034</v>
      </c>
      <c r="E142" s="33" t="s">
        <v>150</v>
      </c>
    </row>
    <row r="143" spans="1:5">
      <c r="A143" s="49" t="s">
        <v>16</v>
      </c>
      <c r="B143" s="33" t="s">
        <v>352</v>
      </c>
      <c r="C143" s="49">
        <v>10</v>
      </c>
      <c r="D143" s="50">
        <v>44035</v>
      </c>
      <c r="E143" s="33" t="s">
        <v>150</v>
      </c>
    </row>
    <row r="144" spans="1:5">
      <c r="A144" s="49" t="s">
        <v>16</v>
      </c>
      <c r="B144" s="33" t="s">
        <v>169</v>
      </c>
      <c r="C144" s="49">
        <v>200</v>
      </c>
      <c r="D144" s="50">
        <v>44038</v>
      </c>
      <c r="E144" s="33" t="s">
        <v>150</v>
      </c>
    </row>
    <row r="145" spans="1:5">
      <c r="A145" s="49" t="s">
        <v>16</v>
      </c>
      <c r="B145" s="33" t="s">
        <v>231</v>
      </c>
      <c r="C145" s="49">
        <v>30</v>
      </c>
      <c r="D145" s="50">
        <v>44038</v>
      </c>
      <c r="E145" s="33" t="s">
        <v>150</v>
      </c>
    </row>
    <row r="146" spans="1:5">
      <c r="A146" s="49" t="s">
        <v>16</v>
      </c>
      <c r="B146" s="33" t="s">
        <v>293</v>
      </c>
      <c r="C146" s="49">
        <v>14</v>
      </c>
      <c r="D146" s="50">
        <v>44038</v>
      </c>
      <c r="E146" s="33" t="s">
        <v>150</v>
      </c>
    </row>
    <row r="147" spans="1:5">
      <c r="A147" s="49" t="s">
        <v>16</v>
      </c>
      <c r="B147" s="33" t="s">
        <v>170</v>
      </c>
      <c r="C147" s="49">
        <v>200</v>
      </c>
      <c r="D147" s="50">
        <v>44039</v>
      </c>
      <c r="E147" s="33" t="s">
        <v>150</v>
      </c>
    </row>
    <row r="148" spans="1:5">
      <c r="A148" s="49" t="s">
        <v>16</v>
      </c>
      <c r="B148" s="33" t="s">
        <v>233</v>
      </c>
      <c r="C148" s="49">
        <v>25</v>
      </c>
      <c r="D148" s="50">
        <v>44041</v>
      </c>
      <c r="E148" s="33" t="s">
        <v>150</v>
      </c>
    </row>
    <row r="149" spans="1:5">
      <c r="A149" s="49" t="s">
        <v>16</v>
      </c>
      <c r="B149" s="33" t="s">
        <v>266</v>
      </c>
      <c r="C149" s="49">
        <v>20</v>
      </c>
      <c r="D149" s="50">
        <v>44041</v>
      </c>
      <c r="E149" s="33" t="s">
        <v>150</v>
      </c>
    </row>
    <row r="150" spans="1:5">
      <c r="A150" s="49" t="s">
        <v>16</v>
      </c>
      <c r="B150" s="33" t="s">
        <v>250</v>
      </c>
      <c r="C150" s="49">
        <v>20</v>
      </c>
      <c r="D150" s="50">
        <v>44042</v>
      </c>
      <c r="E150" s="33" t="s">
        <v>150</v>
      </c>
    </row>
    <row r="151" spans="1:5">
      <c r="A151" s="49" t="s">
        <v>16</v>
      </c>
      <c r="B151" s="33" t="s">
        <v>264</v>
      </c>
      <c r="C151" s="49">
        <v>20</v>
      </c>
      <c r="D151" s="50">
        <v>44043</v>
      </c>
      <c r="E151" s="33" t="s">
        <v>150</v>
      </c>
    </row>
    <row r="152" spans="1:5">
      <c r="A152" s="49" t="s">
        <v>16</v>
      </c>
      <c r="B152" s="33" t="s">
        <v>331</v>
      </c>
      <c r="C152" s="49">
        <v>10</v>
      </c>
      <c r="D152" s="50">
        <v>44046</v>
      </c>
      <c r="E152" s="33" t="s">
        <v>150</v>
      </c>
    </row>
    <row r="153" spans="1:5">
      <c r="A153" s="49" t="s">
        <v>16</v>
      </c>
      <c r="B153" s="33" t="s">
        <v>155</v>
      </c>
      <c r="C153" s="49">
        <v>800</v>
      </c>
      <c r="D153" s="50">
        <v>44047</v>
      </c>
      <c r="E153" s="33" t="s">
        <v>150</v>
      </c>
    </row>
    <row r="154" spans="1:5">
      <c r="A154" s="49" t="s">
        <v>16</v>
      </c>
      <c r="B154" s="33" t="s">
        <v>368</v>
      </c>
      <c r="C154" s="49">
        <v>9</v>
      </c>
      <c r="D154" s="50">
        <v>44047</v>
      </c>
      <c r="E154" s="33" t="s">
        <v>150</v>
      </c>
    </row>
    <row r="155" spans="1:5">
      <c r="A155" s="49" t="s">
        <v>16</v>
      </c>
      <c r="B155" s="33" t="s">
        <v>148</v>
      </c>
      <c r="C155" s="49">
        <v>3000</v>
      </c>
      <c r="D155" s="50">
        <v>44048</v>
      </c>
      <c r="E155" s="33" t="s">
        <v>142</v>
      </c>
    </row>
    <row r="156" spans="1:5">
      <c r="A156" s="49" t="s">
        <v>16</v>
      </c>
      <c r="B156" s="33" t="s">
        <v>191</v>
      </c>
      <c r="C156" s="49">
        <v>80</v>
      </c>
      <c r="D156" s="50">
        <v>44048</v>
      </c>
      <c r="E156" s="33" t="s">
        <v>142</v>
      </c>
    </row>
    <row r="157" spans="1:5">
      <c r="A157" s="49" t="s">
        <v>16</v>
      </c>
      <c r="B157" s="33" t="s">
        <v>207</v>
      </c>
      <c r="C157" s="49">
        <v>50</v>
      </c>
      <c r="D157" s="50">
        <v>44050</v>
      </c>
      <c r="E157" s="33" t="s">
        <v>150</v>
      </c>
    </row>
    <row r="158" spans="1:5">
      <c r="A158" s="49" t="s">
        <v>16</v>
      </c>
      <c r="B158" s="33" t="s">
        <v>319</v>
      </c>
      <c r="C158" s="49">
        <v>10</v>
      </c>
      <c r="D158" s="50">
        <v>44050</v>
      </c>
      <c r="E158" s="33" t="s">
        <v>150</v>
      </c>
    </row>
    <row r="159" spans="1:5">
      <c r="A159" s="49" t="s">
        <v>16</v>
      </c>
      <c r="B159" s="33" t="s">
        <v>372</v>
      </c>
      <c r="C159" s="49">
        <v>8</v>
      </c>
      <c r="D159" s="50">
        <v>44052</v>
      </c>
      <c r="E159" s="33" t="s">
        <v>150</v>
      </c>
    </row>
    <row r="160" spans="1:5">
      <c r="A160" s="49" t="s">
        <v>16</v>
      </c>
      <c r="B160" s="33" t="s">
        <v>149</v>
      </c>
      <c r="C160" s="49">
        <v>3000</v>
      </c>
      <c r="D160" s="50">
        <v>44053</v>
      </c>
      <c r="E160" s="33" t="s">
        <v>150</v>
      </c>
    </row>
    <row r="161" spans="1:5">
      <c r="A161" s="49" t="s">
        <v>16</v>
      </c>
      <c r="B161" s="33" t="s">
        <v>161</v>
      </c>
      <c r="C161" s="49">
        <v>300</v>
      </c>
      <c r="D161" s="50">
        <v>44053</v>
      </c>
      <c r="E161" s="33" t="s">
        <v>150</v>
      </c>
    </row>
    <row r="162" spans="1:5">
      <c r="A162" s="49" t="s">
        <v>16</v>
      </c>
      <c r="B162" s="33" t="s">
        <v>238</v>
      </c>
      <c r="C162" s="49">
        <v>30</v>
      </c>
      <c r="D162" s="50">
        <v>44053</v>
      </c>
      <c r="E162" s="33" t="s">
        <v>150</v>
      </c>
    </row>
    <row r="163" spans="1:5">
      <c r="A163" s="49" t="s">
        <v>16</v>
      </c>
      <c r="B163" s="33" t="s">
        <v>241</v>
      </c>
      <c r="C163" s="49">
        <v>30</v>
      </c>
      <c r="D163" s="50">
        <v>44053</v>
      </c>
      <c r="E163" s="33" t="s">
        <v>150</v>
      </c>
    </row>
    <row r="164" spans="1:5">
      <c r="A164" s="49" t="s">
        <v>16</v>
      </c>
      <c r="B164" s="33" t="s">
        <v>345</v>
      </c>
      <c r="C164" s="49">
        <v>10</v>
      </c>
      <c r="D164" s="50">
        <v>44055</v>
      </c>
      <c r="E164" s="33" t="s">
        <v>150</v>
      </c>
    </row>
    <row r="165" spans="1:5">
      <c r="A165" s="49" t="s">
        <v>16</v>
      </c>
      <c r="B165" s="33" t="s">
        <v>288</v>
      </c>
      <c r="C165" s="49">
        <v>15</v>
      </c>
      <c r="D165" s="50">
        <v>44056</v>
      </c>
      <c r="E165" s="33" t="s">
        <v>150</v>
      </c>
    </row>
    <row r="166" spans="1:5">
      <c r="A166" s="49" t="s">
        <v>16</v>
      </c>
      <c r="B166" s="33" t="s">
        <v>329</v>
      </c>
      <c r="C166" s="49">
        <v>10</v>
      </c>
      <c r="D166" s="50">
        <v>44056</v>
      </c>
      <c r="E166" s="33" t="s">
        <v>150</v>
      </c>
    </row>
    <row r="167" spans="1:5">
      <c r="A167" s="49" t="s">
        <v>16</v>
      </c>
      <c r="B167" s="33" t="s">
        <v>365</v>
      </c>
      <c r="C167" s="49">
        <v>9</v>
      </c>
      <c r="D167" s="50">
        <v>44058</v>
      </c>
      <c r="E167" s="33" t="s">
        <v>150</v>
      </c>
    </row>
    <row r="168" spans="1:5">
      <c r="A168" s="49" t="s">
        <v>16</v>
      </c>
      <c r="B168" s="33" t="s">
        <v>315</v>
      </c>
      <c r="C168" s="49">
        <v>10</v>
      </c>
      <c r="D168" s="50">
        <v>44060</v>
      </c>
      <c r="E168" s="33" t="s">
        <v>150</v>
      </c>
    </row>
    <row r="169" spans="1:5">
      <c r="A169" s="49" t="s">
        <v>16</v>
      </c>
      <c r="B169" s="33" t="s">
        <v>347</v>
      </c>
      <c r="C169" s="49">
        <v>10</v>
      </c>
      <c r="D169" s="50">
        <v>44061</v>
      </c>
      <c r="E169" s="33" t="s">
        <v>150</v>
      </c>
    </row>
    <row r="170" spans="1:5">
      <c r="A170" s="49" t="s">
        <v>16</v>
      </c>
      <c r="B170" s="33" t="s">
        <v>359</v>
      </c>
      <c r="C170" s="49">
        <v>10</v>
      </c>
      <c r="D170" s="50">
        <v>44061</v>
      </c>
      <c r="E170" s="33" t="s">
        <v>150</v>
      </c>
    </row>
    <row r="171" spans="1:5">
      <c r="A171" s="49" t="s">
        <v>16</v>
      </c>
      <c r="B171" s="33" t="s">
        <v>209</v>
      </c>
      <c r="C171" s="49">
        <v>50</v>
      </c>
      <c r="D171" s="50">
        <v>44067</v>
      </c>
      <c r="E171" s="33" t="s">
        <v>150</v>
      </c>
    </row>
    <row r="172" spans="1:5">
      <c r="A172" s="49" t="s">
        <v>16</v>
      </c>
      <c r="B172" s="33" t="s">
        <v>236</v>
      </c>
      <c r="C172" s="49">
        <v>30</v>
      </c>
      <c r="D172" s="50">
        <v>44067</v>
      </c>
      <c r="E172" s="33" t="s">
        <v>150</v>
      </c>
    </row>
    <row r="173" spans="1:5">
      <c r="A173" s="49" t="s">
        <v>16</v>
      </c>
      <c r="B173" s="33" t="s">
        <v>286</v>
      </c>
      <c r="C173" s="49">
        <v>15</v>
      </c>
      <c r="D173" s="50">
        <v>44067</v>
      </c>
      <c r="E173" s="33" t="s">
        <v>150</v>
      </c>
    </row>
    <row r="174" spans="1:5">
      <c r="A174" s="49" t="s">
        <v>16</v>
      </c>
      <c r="B174" s="33" t="s">
        <v>156</v>
      </c>
      <c r="C174" s="49">
        <v>700</v>
      </c>
      <c r="D174" s="50">
        <v>44068</v>
      </c>
      <c r="E174" s="33" t="s">
        <v>150</v>
      </c>
    </row>
    <row r="175" spans="1:5">
      <c r="A175" s="49" t="s">
        <v>16</v>
      </c>
      <c r="B175" s="33" t="s">
        <v>181</v>
      </c>
      <c r="C175" s="49">
        <v>100</v>
      </c>
      <c r="D175" s="50">
        <v>44068</v>
      </c>
      <c r="E175" s="33" t="s">
        <v>150</v>
      </c>
    </row>
    <row r="176" spans="1:5">
      <c r="A176" s="49" t="s">
        <v>16</v>
      </c>
      <c r="B176" s="33" t="s">
        <v>249</v>
      </c>
      <c r="C176" s="49">
        <v>20</v>
      </c>
      <c r="D176" s="50">
        <v>44068</v>
      </c>
      <c r="E176" s="33" t="s">
        <v>150</v>
      </c>
    </row>
    <row r="177" spans="1:6">
      <c r="A177" s="49" t="s">
        <v>16</v>
      </c>
      <c r="B177" s="33" t="s">
        <v>256</v>
      </c>
      <c r="C177" s="49">
        <v>20</v>
      </c>
      <c r="D177" s="50">
        <v>44068</v>
      </c>
      <c r="E177" s="33" t="s">
        <v>150</v>
      </c>
    </row>
    <row r="178" spans="1:6">
      <c r="A178" s="49" t="s">
        <v>16</v>
      </c>
      <c r="B178" s="33" t="s">
        <v>233</v>
      </c>
      <c r="C178" s="49">
        <v>30</v>
      </c>
      <c r="D178" s="50">
        <v>44069</v>
      </c>
      <c r="E178" s="33" t="s">
        <v>150</v>
      </c>
    </row>
    <row r="179" spans="1:6">
      <c r="A179" s="49" t="s">
        <v>16</v>
      </c>
      <c r="B179" s="33" t="s">
        <v>320</v>
      </c>
      <c r="C179" s="49">
        <v>10</v>
      </c>
      <c r="D179" s="50">
        <v>44071</v>
      </c>
      <c r="E179" s="33" t="s">
        <v>150</v>
      </c>
    </row>
    <row r="180" spans="1:6">
      <c r="A180" s="49" t="s">
        <v>16</v>
      </c>
      <c r="B180" s="33" t="s">
        <v>257</v>
      </c>
      <c r="C180" s="49">
        <v>20</v>
      </c>
      <c r="D180" s="50">
        <v>44072</v>
      </c>
      <c r="E180" s="33" t="s">
        <v>150</v>
      </c>
    </row>
    <row r="181" spans="1:6">
      <c r="A181" s="49" t="s">
        <v>16</v>
      </c>
      <c r="B181" s="33" t="s">
        <v>153</v>
      </c>
      <c r="C181" s="49">
        <v>1000</v>
      </c>
      <c r="D181" s="50">
        <v>44073</v>
      </c>
      <c r="E181" s="33" t="s">
        <v>150</v>
      </c>
    </row>
    <row r="182" spans="1:6">
      <c r="A182" s="49" t="s">
        <v>16</v>
      </c>
      <c r="B182" s="33" t="s">
        <v>163</v>
      </c>
      <c r="C182" s="49">
        <v>270</v>
      </c>
      <c r="D182" s="50">
        <v>44073</v>
      </c>
      <c r="E182" s="33" t="s">
        <v>150</v>
      </c>
    </row>
    <row r="183" spans="1:6">
      <c r="A183" s="49" t="s">
        <v>16</v>
      </c>
      <c r="B183" s="33" t="s">
        <v>349</v>
      </c>
      <c r="C183" s="49">
        <v>10</v>
      </c>
      <c r="D183" s="50">
        <v>44073</v>
      </c>
      <c r="E183" s="33" t="s">
        <v>150</v>
      </c>
    </row>
    <row r="184" spans="1:6">
      <c r="A184" s="49" t="s">
        <v>16</v>
      </c>
      <c r="B184" s="33" t="s">
        <v>265</v>
      </c>
      <c r="C184" s="49">
        <v>20</v>
      </c>
      <c r="D184" s="50">
        <v>44074</v>
      </c>
      <c r="E184" s="33" t="s">
        <v>150</v>
      </c>
    </row>
    <row r="185" spans="1:6">
      <c r="A185" s="49" t="s">
        <v>16</v>
      </c>
      <c r="B185" s="33" t="s">
        <v>236</v>
      </c>
      <c r="C185" s="49">
        <v>30</v>
      </c>
      <c r="D185" s="50">
        <v>44075</v>
      </c>
      <c r="E185" s="33" t="s">
        <v>150</v>
      </c>
    </row>
    <row r="186" spans="1:6">
      <c r="A186" s="49" t="s">
        <v>16</v>
      </c>
      <c r="B186" s="33" t="s">
        <v>270</v>
      </c>
      <c r="C186" s="49">
        <v>20</v>
      </c>
      <c r="D186" s="50">
        <v>44078</v>
      </c>
      <c r="E186" s="33" t="s">
        <v>150</v>
      </c>
    </row>
    <row r="187" spans="1:6">
      <c r="A187" s="49" t="s">
        <v>16</v>
      </c>
      <c r="B187" s="33" t="s">
        <v>229</v>
      </c>
      <c r="C187" s="49">
        <v>30</v>
      </c>
      <c r="D187" s="50">
        <v>44081</v>
      </c>
      <c r="E187" s="33" t="s">
        <v>150</v>
      </c>
    </row>
    <row r="188" spans="1:6">
      <c r="A188" s="49" t="s">
        <v>16</v>
      </c>
      <c r="B188" s="33" t="s">
        <v>332</v>
      </c>
      <c r="C188" s="49">
        <v>10</v>
      </c>
      <c r="D188" s="50">
        <v>44081</v>
      </c>
      <c r="E188" s="33" t="s">
        <v>150</v>
      </c>
    </row>
    <row r="189" spans="1:6">
      <c r="A189" s="49" t="s">
        <v>16</v>
      </c>
      <c r="B189" s="33" t="s">
        <v>339</v>
      </c>
      <c r="C189" s="49">
        <v>10</v>
      </c>
      <c r="D189" s="50">
        <v>44081</v>
      </c>
      <c r="E189" s="33" t="s">
        <v>150</v>
      </c>
      <c r="F189">
        <f>SUM(C107:C189)</f>
        <v>11734</v>
      </c>
    </row>
    <row r="190" spans="1:6">
      <c r="A190" s="49" t="s">
        <v>14</v>
      </c>
      <c r="B190" s="33" t="s">
        <v>151</v>
      </c>
      <c r="C190" s="49">
        <v>2000</v>
      </c>
      <c r="D190" s="50">
        <v>44001</v>
      </c>
      <c r="E190" s="33" t="s">
        <v>142</v>
      </c>
    </row>
    <row r="191" spans="1:6">
      <c r="A191" s="49" t="s">
        <v>14</v>
      </c>
      <c r="B191" s="33" t="s">
        <v>360</v>
      </c>
      <c r="C191" s="49">
        <v>10</v>
      </c>
      <c r="D191" s="50">
        <v>44015</v>
      </c>
      <c r="E191" s="33" t="s">
        <v>150</v>
      </c>
    </row>
    <row r="192" spans="1:6">
      <c r="A192" s="49" t="s">
        <v>14</v>
      </c>
      <c r="B192" s="33" t="s">
        <v>171</v>
      </c>
      <c r="C192" s="49">
        <v>200</v>
      </c>
      <c r="D192" s="50">
        <v>44018</v>
      </c>
      <c r="E192" s="33" t="s">
        <v>142</v>
      </c>
    </row>
    <row r="193" spans="1:6">
      <c r="A193" s="49" t="s">
        <v>14</v>
      </c>
      <c r="B193" s="33" t="s">
        <v>210</v>
      </c>
      <c r="C193" s="49">
        <v>50</v>
      </c>
      <c r="D193" s="50">
        <v>44023</v>
      </c>
      <c r="E193" s="33" t="s">
        <v>150</v>
      </c>
    </row>
    <row r="194" spans="1:6">
      <c r="A194" s="49" t="s">
        <v>14</v>
      </c>
      <c r="B194" s="33" t="s">
        <v>143</v>
      </c>
      <c r="C194" s="49">
        <v>6000</v>
      </c>
      <c r="D194" s="50">
        <v>44039</v>
      </c>
      <c r="E194" s="33" t="s">
        <v>144</v>
      </c>
    </row>
    <row r="195" spans="1:6">
      <c r="A195" s="49" t="s">
        <v>14</v>
      </c>
      <c r="B195" s="33" t="s">
        <v>173</v>
      </c>
      <c r="C195" s="49">
        <v>200</v>
      </c>
      <c r="D195" s="50">
        <v>44039</v>
      </c>
      <c r="E195" s="33" t="s">
        <v>150</v>
      </c>
    </row>
    <row r="196" spans="1:6">
      <c r="A196" s="49" t="s">
        <v>14</v>
      </c>
      <c r="B196" s="33" t="s">
        <v>291</v>
      </c>
      <c r="C196" s="49">
        <v>14</v>
      </c>
      <c r="D196" s="50">
        <v>44070</v>
      </c>
      <c r="E196" s="33" t="s">
        <v>150</v>
      </c>
      <c r="F196">
        <f>SUM(C190:C196)</f>
        <v>8474</v>
      </c>
    </row>
    <row r="198" spans="1:6">
      <c r="C198">
        <f>SUM(C2:C196)</f>
        <v>32133</v>
      </c>
    </row>
    <row r="213" spans="1:5">
      <c r="A213" s="49" t="s">
        <v>22</v>
      </c>
      <c r="B213" s="33" t="s">
        <v>254</v>
      </c>
      <c r="C213" s="49">
        <v>20</v>
      </c>
      <c r="D213" s="50">
        <v>43944</v>
      </c>
      <c r="E213" s="33" t="s">
        <v>150</v>
      </c>
    </row>
    <row r="214" spans="1:5">
      <c r="A214" s="49" t="s">
        <v>15</v>
      </c>
      <c r="B214" s="33" t="s">
        <v>162</v>
      </c>
      <c r="C214" s="49">
        <v>300</v>
      </c>
      <c r="D214" s="50">
        <v>43885</v>
      </c>
      <c r="E214" s="33" t="s">
        <v>144</v>
      </c>
    </row>
    <row r="215" spans="1:5">
      <c r="A215" s="49" t="s">
        <v>15</v>
      </c>
      <c r="B215" s="33" t="s">
        <v>141</v>
      </c>
      <c r="C215" s="49">
        <v>10000</v>
      </c>
      <c r="D215" s="50">
        <v>44073</v>
      </c>
      <c r="E215" s="33" t="s">
        <v>142</v>
      </c>
    </row>
    <row r="216" spans="1:5">
      <c r="A216" s="49" t="s">
        <v>20</v>
      </c>
      <c r="B216" s="33" t="s">
        <v>366</v>
      </c>
      <c r="C216" s="49">
        <v>9</v>
      </c>
      <c r="D216" s="50">
        <v>43943</v>
      </c>
      <c r="E216" s="33" t="s">
        <v>150</v>
      </c>
    </row>
    <row r="217" spans="1:5">
      <c r="A217" s="49" t="s">
        <v>20</v>
      </c>
      <c r="B217" s="33" t="s">
        <v>355</v>
      </c>
      <c r="C217" s="49">
        <v>10</v>
      </c>
      <c r="D217" s="50">
        <v>43973</v>
      </c>
      <c r="E217" s="33" t="s">
        <v>150</v>
      </c>
    </row>
    <row r="218" spans="1:5">
      <c r="A218" s="49" t="s">
        <v>20</v>
      </c>
      <c r="B218" s="33" t="s">
        <v>357</v>
      </c>
      <c r="C218" s="49">
        <v>10</v>
      </c>
      <c r="D218" s="50">
        <v>43973</v>
      </c>
      <c r="E218" s="33" t="s">
        <v>150</v>
      </c>
    </row>
    <row r="219" spans="1:5">
      <c r="A219" s="49" t="s">
        <v>20</v>
      </c>
      <c r="B219" s="33" t="s">
        <v>361</v>
      </c>
      <c r="C219" s="49">
        <v>10</v>
      </c>
      <c r="D219" s="50">
        <v>43973</v>
      </c>
      <c r="E219" s="33" t="s">
        <v>150</v>
      </c>
    </row>
    <row r="220" spans="1:5">
      <c r="A220" s="49" t="s">
        <v>20</v>
      </c>
      <c r="B220" s="33" t="s">
        <v>220</v>
      </c>
      <c r="C220" s="49">
        <v>40</v>
      </c>
      <c r="D220" s="50">
        <v>43982</v>
      </c>
      <c r="E220" s="33" t="s">
        <v>150</v>
      </c>
    </row>
    <row r="221" spans="1:5">
      <c r="A221" s="49" t="s">
        <v>20</v>
      </c>
      <c r="B221" s="33" t="s">
        <v>301</v>
      </c>
      <c r="C221" s="49">
        <v>12</v>
      </c>
      <c r="D221" s="50">
        <v>43983</v>
      </c>
      <c r="E221" s="33" t="s">
        <v>144</v>
      </c>
    </row>
    <row r="222" spans="1:5">
      <c r="A222" s="49" t="s">
        <v>20</v>
      </c>
      <c r="B222" s="33" t="s">
        <v>240</v>
      </c>
      <c r="C222" s="49">
        <v>30</v>
      </c>
      <c r="D222" s="50">
        <v>43984</v>
      </c>
      <c r="E222" s="33" t="s">
        <v>150</v>
      </c>
    </row>
    <row r="223" spans="1:5">
      <c r="A223" s="49" t="s">
        <v>20</v>
      </c>
      <c r="B223" s="33" t="s">
        <v>367</v>
      </c>
      <c r="C223" s="49">
        <v>9</v>
      </c>
      <c r="D223" s="50">
        <v>43987</v>
      </c>
      <c r="E223" s="33" t="s">
        <v>150</v>
      </c>
    </row>
    <row r="224" spans="1:5">
      <c r="A224" s="49" t="s">
        <v>20</v>
      </c>
      <c r="B224" s="33" t="s">
        <v>245</v>
      </c>
      <c r="C224" s="49">
        <v>25</v>
      </c>
      <c r="D224" s="50">
        <v>43998</v>
      </c>
      <c r="E224" s="33" t="s">
        <v>150</v>
      </c>
    </row>
    <row r="225" spans="1:5">
      <c r="A225" s="49" t="s">
        <v>186</v>
      </c>
      <c r="B225" s="33" t="s">
        <v>187</v>
      </c>
      <c r="C225" s="49">
        <v>100</v>
      </c>
      <c r="D225" s="50">
        <v>43970</v>
      </c>
      <c r="E225" s="33" t="s">
        <v>150</v>
      </c>
    </row>
    <row r="226" spans="1:5">
      <c r="A226" s="49" t="s">
        <v>186</v>
      </c>
      <c r="B226" s="33" t="s">
        <v>218</v>
      </c>
      <c r="C226" s="49">
        <v>40</v>
      </c>
      <c r="D226" s="50">
        <v>44052</v>
      </c>
      <c r="E226" s="33" t="s">
        <v>150</v>
      </c>
    </row>
    <row r="227" spans="1:5">
      <c r="A227" s="49" t="s">
        <v>167</v>
      </c>
      <c r="B227" s="33" t="s">
        <v>202</v>
      </c>
      <c r="C227" s="49">
        <v>50</v>
      </c>
      <c r="D227" s="50">
        <v>43886</v>
      </c>
      <c r="E227" s="33" t="s">
        <v>150</v>
      </c>
    </row>
    <row r="228" spans="1:5">
      <c r="A228" s="49" t="s">
        <v>167</v>
      </c>
      <c r="B228" s="33" t="s">
        <v>168</v>
      </c>
      <c r="C228" s="49">
        <v>230</v>
      </c>
      <c r="D228" s="50">
        <v>43930</v>
      </c>
      <c r="E228" s="33" t="s">
        <v>142</v>
      </c>
    </row>
    <row r="229" spans="1:5">
      <c r="A229" s="49" t="s">
        <v>19</v>
      </c>
      <c r="B229" s="33" t="s">
        <v>252</v>
      </c>
      <c r="C229" s="49">
        <v>20</v>
      </c>
      <c r="D229" s="50">
        <v>43907</v>
      </c>
      <c r="E229" s="33" t="s">
        <v>142</v>
      </c>
    </row>
    <row r="230" spans="1:5">
      <c r="A230" s="49" t="s">
        <v>19</v>
      </c>
      <c r="B230" s="33" t="s">
        <v>172</v>
      </c>
      <c r="C230" s="49">
        <v>200</v>
      </c>
      <c r="D230" s="50">
        <v>43928</v>
      </c>
      <c r="E230" s="33" t="s">
        <v>142</v>
      </c>
    </row>
    <row r="231" spans="1:5">
      <c r="A231" s="49" t="s">
        <v>19</v>
      </c>
      <c r="B231" s="33" t="s">
        <v>214</v>
      </c>
      <c r="C231" s="49">
        <v>50</v>
      </c>
      <c r="D231" s="50">
        <v>43951</v>
      </c>
      <c r="E231" s="33" t="s">
        <v>150</v>
      </c>
    </row>
    <row r="232" spans="1:5">
      <c r="A232" s="49" t="s">
        <v>19</v>
      </c>
      <c r="B232" s="33" t="s">
        <v>363</v>
      </c>
      <c r="C232" s="49">
        <v>10</v>
      </c>
      <c r="D232" s="50">
        <v>43965</v>
      </c>
      <c r="E232" s="33" t="s">
        <v>150</v>
      </c>
    </row>
    <row r="233" spans="1:5">
      <c r="A233" s="49" t="s">
        <v>19</v>
      </c>
      <c r="B233" s="33" t="s">
        <v>285</v>
      </c>
      <c r="C233" s="49">
        <v>15</v>
      </c>
      <c r="D233" s="50">
        <v>44013</v>
      </c>
      <c r="E233" s="33" t="s">
        <v>150</v>
      </c>
    </row>
    <row r="234" spans="1:5">
      <c r="A234" s="49" t="s">
        <v>19</v>
      </c>
      <c r="B234" s="33" t="s">
        <v>268</v>
      </c>
      <c r="C234" s="49">
        <v>20</v>
      </c>
      <c r="D234" s="50">
        <v>44022</v>
      </c>
      <c r="E234" s="33" t="s">
        <v>142</v>
      </c>
    </row>
    <row r="235" spans="1:5">
      <c r="A235" s="49" t="s">
        <v>19</v>
      </c>
      <c r="B235" s="33" t="s">
        <v>268</v>
      </c>
      <c r="C235" s="49">
        <v>10</v>
      </c>
      <c r="D235" s="50">
        <v>44027</v>
      </c>
      <c r="E235" s="33" t="s">
        <v>150</v>
      </c>
    </row>
    <row r="236" spans="1:5">
      <c r="A236" s="49" t="s">
        <v>19</v>
      </c>
      <c r="B236" s="33" t="s">
        <v>175</v>
      </c>
      <c r="C236" s="49">
        <v>180</v>
      </c>
      <c r="D236" s="50">
        <v>44047</v>
      </c>
      <c r="E236" s="33" t="s">
        <v>150</v>
      </c>
    </row>
    <row r="237" spans="1:5">
      <c r="A237" s="49" t="s">
        <v>19</v>
      </c>
      <c r="B237" s="33" t="s">
        <v>188</v>
      </c>
      <c r="C237" s="49">
        <v>100</v>
      </c>
      <c r="D237" s="50">
        <v>44053</v>
      </c>
      <c r="E237" s="33" t="s">
        <v>150</v>
      </c>
    </row>
    <row r="238" spans="1:5">
      <c r="A238" s="49" t="s">
        <v>19</v>
      </c>
      <c r="B238" s="33" t="s">
        <v>211</v>
      </c>
      <c r="C238" s="49">
        <v>50</v>
      </c>
      <c r="D238" s="50">
        <v>44053</v>
      </c>
      <c r="E238" s="33" t="s">
        <v>150</v>
      </c>
    </row>
    <row r="239" spans="1:5">
      <c r="A239" s="49" t="s">
        <v>19</v>
      </c>
      <c r="B239" s="33" t="s">
        <v>226</v>
      </c>
      <c r="C239" s="49">
        <v>35</v>
      </c>
      <c r="D239" s="50">
        <v>44053</v>
      </c>
      <c r="E239" s="33" t="s">
        <v>150</v>
      </c>
    </row>
    <row r="240" spans="1:5">
      <c r="A240" s="49" t="s">
        <v>19</v>
      </c>
      <c r="B240" s="33" t="s">
        <v>262</v>
      </c>
      <c r="C240" s="49">
        <v>20</v>
      </c>
      <c r="D240" s="50">
        <v>44056</v>
      </c>
      <c r="E240" s="33" t="s">
        <v>150</v>
      </c>
    </row>
    <row r="241" spans="1:5">
      <c r="A241" s="49" t="s">
        <v>19</v>
      </c>
      <c r="B241" s="33" t="s">
        <v>178</v>
      </c>
      <c r="C241" s="49">
        <v>150</v>
      </c>
      <c r="D241" s="50">
        <v>44071</v>
      </c>
      <c r="E241" s="33" t="s">
        <v>150</v>
      </c>
    </row>
    <row r="242" spans="1:5">
      <c r="A242" s="49" t="s">
        <v>21</v>
      </c>
      <c r="B242" s="33" t="s">
        <v>314</v>
      </c>
      <c r="C242" s="49">
        <v>10</v>
      </c>
      <c r="D242" s="50">
        <v>43969</v>
      </c>
      <c r="E242" s="33" t="s">
        <v>142</v>
      </c>
    </row>
    <row r="243" spans="1:5">
      <c r="A243" s="49" t="s">
        <v>21</v>
      </c>
      <c r="B243" s="33" t="s">
        <v>145</v>
      </c>
      <c r="C243" s="49">
        <v>5000</v>
      </c>
      <c r="D243" s="50">
        <v>43971</v>
      </c>
      <c r="E243" s="33" t="s">
        <v>146</v>
      </c>
    </row>
    <row r="244" spans="1:5">
      <c r="A244" s="49" t="s">
        <v>21</v>
      </c>
      <c r="B244" s="33" t="s">
        <v>310</v>
      </c>
      <c r="C244" s="49">
        <v>10</v>
      </c>
      <c r="D244" s="50">
        <v>43977</v>
      </c>
      <c r="E244" s="33" t="s">
        <v>150</v>
      </c>
    </row>
    <row r="245" spans="1:5">
      <c r="A245" s="49" t="s">
        <v>21</v>
      </c>
      <c r="B245" s="33" t="s">
        <v>373</v>
      </c>
      <c r="C245" s="49">
        <v>8</v>
      </c>
      <c r="D245" s="50">
        <v>43990</v>
      </c>
      <c r="E245" s="33" t="s">
        <v>150</v>
      </c>
    </row>
    <row r="246" spans="1:5">
      <c r="A246" s="49" t="s">
        <v>21</v>
      </c>
      <c r="B246" s="33" t="s">
        <v>222</v>
      </c>
      <c r="C246" s="49">
        <v>40</v>
      </c>
      <c r="D246" s="50">
        <v>43993</v>
      </c>
      <c r="E246" s="33" t="s">
        <v>150</v>
      </c>
    </row>
    <row r="247" spans="1:5">
      <c r="A247" s="49" t="s">
        <v>21</v>
      </c>
      <c r="B247" s="33" t="s">
        <v>198</v>
      </c>
      <c r="C247" s="49">
        <v>60</v>
      </c>
      <c r="D247" s="50">
        <v>43995</v>
      </c>
      <c r="E247" s="33" t="s">
        <v>150</v>
      </c>
    </row>
    <row r="248" spans="1:5">
      <c r="A248" s="49" t="s">
        <v>21</v>
      </c>
      <c r="B248" s="33" t="s">
        <v>200</v>
      </c>
      <c r="C248" s="49">
        <v>60</v>
      </c>
      <c r="D248" s="50">
        <v>44027</v>
      </c>
      <c r="E248" s="33" t="s">
        <v>150</v>
      </c>
    </row>
    <row r="249" spans="1:5">
      <c r="A249" s="49" t="s">
        <v>21</v>
      </c>
      <c r="B249" s="33" t="s">
        <v>185</v>
      </c>
      <c r="C249" s="49">
        <v>100</v>
      </c>
      <c r="D249" s="50">
        <v>44040</v>
      </c>
      <c r="E249" s="33" t="s">
        <v>150</v>
      </c>
    </row>
    <row r="250" spans="1:5">
      <c r="A250" s="49" t="s">
        <v>259</v>
      </c>
      <c r="B250" s="33" t="s">
        <v>260</v>
      </c>
      <c r="C250" s="49">
        <v>20</v>
      </c>
      <c r="D250" s="50">
        <v>43908</v>
      </c>
      <c r="E250" s="33" t="s">
        <v>150</v>
      </c>
    </row>
  </sheetData>
  <autoFilter ref="A1:E211">
    <sortState ref="A2:E302">
      <sortCondition ref="A1:A302"/>
    </sortState>
  </autoFilter>
  <hyperlinks>
    <hyperlink ref="B215" r:id="rId1"/>
    <hyperlink ref="E215" r:id="rId2"/>
    <hyperlink ref="B194" r:id="rId3"/>
    <hyperlink ref="E194" r:id="rId4"/>
    <hyperlink ref="B243" r:id="rId5"/>
    <hyperlink ref="E243" r:id="rId6"/>
    <hyperlink ref="B3" r:id="rId7"/>
    <hyperlink ref="E3" r:id="rId8"/>
    <hyperlink ref="B155" r:id="rId9"/>
    <hyperlink ref="E155" r:id="rId10"/>
    <hyperlink ref="B160" r:id="rId11"/>
    <hyperlink ref="E160" r:id="rId12"/>
    <hyperlink ref="B190" r:id="rId13"/>
    <hyperlink ref="E190" r:id="rId14"/>
    <hyperlink ref="B59" r:id="rId15"/>
    <hyperlink ref="E59" r:id="rId16"/>
    <hyperlink ref="B181" r:id="rId17"/>
    <hyperlink ref="E181" r:id="rId18"/>
    <hyperlink ref="B106" r:id="rId19"/>
    <hyperlink ref="E106" r:id="rId20"/>
    <hyperlink ref="B153" r:id="rId21"/>
    <hyperlink ref="E153" r:id="rId22"/>
    <hyperlink ref="B174" r:id="rId23"/>
    <hyperlink ref="E174" r:id="rId24"/>
    <hyperlink ref="B131" r:id="rId25"/>
    <hyperlink ref="E131" r:id="rId26"/>
    <hyperlink ref="B82" r:id="rId27"/>
    <hyperlink ref="E82" r:id="rId28"/>
    <hyperlink ref="B12" r:id="rId29"/>
    <hyperlink ref="E12" r:id="rId30"/>
    <hyperlink ref="B2" r:id="rId31"/>
    <hyperlink ref="E2" r:id="rId32"/>
    <hyperlink ref="B161" r:id="rId33"/>
    <hyperlink ref="E161" r:id="rId34"/>
    <hyperlink ref="B214" r:id="rId35"/>
    <hyperlink ref="E214" r:id="rId36"/>
    <hyperlink ref="B182" r:id="rId37"/>
    <hyperlink ref="E182" r:id="rId38"/>
    <hyperlink ref="B98" r:id="rId39"/>
    <hyperlink ref="E98" r:id="rId40"/>
    <hyperlink ref="B46" r:id="rId41"/>
    <hyperlink ref="E46" r:id="rId42"/>
    <hyperlink ref="B47" r:id="rId43"/>
    <hyperlink ref="E47" r:id="rId44"/>
    <hyperlink ref="B228" r:id="rId45"/>
    <hyperlink ref="E228" r:id="rId46"/>
    <hyperlink ref="B144" r:id="rId47"/>
    <hyperlink ref="E144" r:id="rId48"/>
    <hyperlink ref="B147" r:id="rId49"/>
    <hyperlink ref="E147" r:id="rId50"/>
    <hyperlink ref="B192" r:id="rId51"/>
    <hyperlink ref="E192" r:id="rId52"/>
    <hyperlink ref="B230" r:id="rId53"/>
    <hyperlink ref="E230" r:id="rId54"/>
    <hyperlink ref="B195" r:id="rId55"/>
    <hyperlink ref="E195" r:id="rId56"/>
    <hyperlink ref="B86" r:id="rId57"/>
    <hyperlink ref="E86" r:id="rId58"/>
    <hyperlink ref="B236" r:id="rId59"/>
    <hyperlink ref="E236" r:id="rId60"/>
    <hyperlink ref="B51" r:id="rId61"/>
    <hyperlink ref="E51" r:id="rId62"/>
    <hyperlink ref="B88" r:id="rId63"/>
    <hyperlink ref="E88" r:id="rId64"/>
    <hyperlink ref="B241" r:id="rId65"/>
    <hyperlink ref="E241" r:id="rId66"/>
    <hyperlink ref="B76" r:id="rId67"/>
    <hyperlink ref="E76" r:id="rId68"/>
    <hyperlink ref="B10" r:id="rId69"/>
    <hyperlink ref="E10" r:id="rId70"/>
    <hyperlink ref="B175" r:id="rId71"/>
    <hyperlink ref="E175" r:id="rId72"/>
    <hyperlink ref="B108" r:id="rId73"/>
    <hyperlink ref="E108" r:id="rId74"/>
    <hyperlink ref="B20" r:id="rId75"/>
    <hyperlink ref="E20" r:id="rId76"/>
    <hyperlink ref="B121" r:id="rId77"/>
    <hyperlink ref="E121" r:id="rId78"/>
    <hyperlink ref="B249" r:id="rId79"/>
    <hyperlink ref="E249" r:id="rId80"/>
    <hyperlink ref="B237" r:id="rId81"/>
    <hyperlink ref="E237" r:id="rId82"/>
    <hyperlink ref="B96" r:id="rId83"/>
    <hyperlink ref="E96" r:id="rId84"/>
    <hyperlink ref="B9" r:id="rId85"/>
    <hyperlink ref="E9" r:id="rId86"/>
    <hyperlink ref="B156" r:id="rId87"/>
    <hyperlink ref="E156" r:id="rId88"/>
    <hyperlink ref="B85" r:id="rId89"/>
    <hyperlink ref="E85" r:id="rId90"/>
    <hyperlink ref="B40" r:id="rId91"/>
    <hyperlink ref="E40" r:id="rId92"/>
    <hyperlink ref="B16" r:id="rId93"/>
    <hyperlink ref="E16" r:id="rId94"/>
    <hyperlink ref="B141" r:id="rId95"/>
    <hyperlink ref="E141" r:id="rId96"/>
    <hyperlink ref="B4" r:id="rId97"/>
    <hyperlink ref="E4" r:id="rId98"/>
    <hyperlink ref="B54" r:id="rId99"/>
    <hyperlink ref="E54" r:id="rId100"/>
    <hyperlink ref="B247" r:id="rId101"/>
    <hyperlink ref="E247" r:id="rId102"/>
    <hyperlink ref="B102" r:id="rId103"/>
    <hyperlink ref="E102" r:id="rId104"/>
    <hyperlink ref="B248" r:id="rId105"/>
    <hyperlink ref="E248" r:id="rId106"/>
    <hyperlink ref="B29" r:id="rId107"/>
    <hyperlink ref="E29" r:id="rId108"/>
    <hyperlink ref="B227" r:id="rId109"/>
    <hyperlink ref="E227" r:id="rId110"/>
    <hyperlink ref="B21" r:id="rId111"/>
    <hyperlink ref="E21" r:id="rId112"/>
    <hyperlink ref="B114" r:id="rId113"/>
    <hyperlink ref="E114" r:id="rId114"/>
    <hyperlink ref="B36" r:id="rId115"/>
    <hyperlink ref="E36" r:id="rId116"/>
    <hyperlink ref="B116" r:id="rId117"/>
    <hyperlink ref="E116" r:id="rId118"/>
    <hyperlink ref="B157" r:id="rId119"/>
    <hyperlink ref="E157" r:id="rId120"/>
    <hyperlink ref="B117" r:id="rId121"/>
    <hyperlink ref="E117" r:id="rId122"/>
    <hyperlink ref="B171" r:id="rId123"/>
    <hyperlink ref="E171" r:id="rId124"/>
    <hyperlink ref="B193" r:id="rId125"/>
    <hyperlink ref="E193" r:id="rId126"/>
    <hyperlink ref="B238" r:id="rId127"/>
    <hyperlink ref="E238" r:id="rId128"/>
    <hyperlink ref="B74" r:id="rId129"/>
    <hyperlink ref="E74" r:id="rId130"/>
    <hyperlink ref="B90" r:id="rId131"/>
    <hyperlink ref="E90" r:id="rId132"/>
    <hyperlink ref="B231" r:id="rId133"/>
    <hyperlink ref="E231" r:id="rId134"/>
    <hyperlink ref="B95" r:id="rId135"/>
    <hyperlink ref="E95" r:id="rId136"/>
    <hyperlink ref="B137" r:id="rId137"/>
    <hyperlink ref="E137" r:id="rId138"/>
    <hyperlink ref="B37" r:id="rId139"/>
    <hyperlink ref="E37" r:id="rId140"/>
    <hyperlink ref="B139" r:id="rId141"/>
    <hyperlink ref="E139" r:id="rId142"/>
    <hyperlink ref="B97" r:id="rId143"/>
    <hyperlink ref="E97" r:id="rId144"/>
    <hyperlink ref="B246" r:id="rId145"/>
    <hyperlink ref="E246" r:id="rId146"/>
    <hyperlink ref="B52" r:id="rId147"/>
    <hyperlink ref="E52" r:id="rId148"/>
    <hyperlink ref="B72" r:id="rId149"/>
    <hyperlink ref="E72" r:id="rId150"/>
    <hyperlink ref="B99" r:id="rId151"/>
    <hyperlink ref="E99" r:id="rId152"/>
    <hyperlink ref="B239" r:id="rId153"/>
    <hyperlink ref="E239" r:id="rId154"/>
    <hyperlink ref="B107" r:id="rId155"/>
    <hyperlink ref="E107" r:id="rId156"/>
    <hyperlink ref="B38" r:id="rId157"/>
    <hyperlink ref="E38" r:id="rId158"/>
    <hyperlink ref="B187" r:id="rId159"/>
    <hyperlink ref="E187" r:id="rId160"/>
    <hyperlink ref="B5" r:id="rId161"/>
    <hyperlink ref="E5" r:id="rId162"/>
    <hyperlink ref="B145" r:id="rId163"/>
    <hyperlink ref="E145" r:id="rId164"/>
    <hyperlink ref="B58" r:id="rId165"/>
    <hyperlink ref="E58" r:id="rId166"/>
    <hyperlink ref="B178" r:id="rId167"/>
    <hyperlink ref="E178" r:id="rId168"/>
    <hyperlink ref="B142" r:id="rId169"/>
    <hyperlink ref="E142" r:id="rId170"/>
    <hyperlink ref="B55" r:id="rId171"/>
    <hyperlink ref="E55" r:id="rId172"/>
    <hyperlink ref="B172" r:id="rId173"/>
    <hyperlink ref="E172" r:id="rId174"/>
    <hyperlink ref="B185" r:id="rId175"/>
    <hyperlink ref="E185" r:id="rId176"/>
    <hyperlink ref="B18" r:id="rId177"/>
    <hyperlink ref="E18" r:id="rId178"/>
    <hyperlink ref="B162" r:id="rId179"/>
    <hyperlink ref="E162" r:id="rId180"/>
    <hyperlink ref="B60" r:id="rId181"/>
    <hyperlink ref="E60" r:id="rId182"/>
    <hyperlink ref="B163" r:id="rId183"/>
    <hyperlink ref="E163" r:id="rId184"/>
    <hyperlink ref="B81" r:id="rId185"/>
    <hyperlink ref="E81" r:id="rId186"/>
    <hyperlink ref="B120" r:id="rId187"/>
    <hyperlink ref="E120" r:id="rId188"/>
    <hyperlink ref="B148" r:id="rId189"/>
    <hyperlink ref="E148" r:id="rId190"/>
    <hyperlink ref="B77" r:id="rId191"/>
    <hyperlink ref="E77" r:id="rId192"/>
    <hyperlink ref="B138" r:id="rId193"/>
    <hyperlink ref="E138" r:id="rId194"/>
    <hyperlink ref="B113" r:id="rId195"/>
    <hyperlink ref="E113" r:id="rId196"/>
    <hyperlink ref="B79" r:id="rId197"/>
    <hyperlink ref="E79" r:id="rId198"/>
    <hyperlink ref="B176" r:id="rId199"/>
    <hyperlink ref="E176" r:id="rId200"/>
    <hyperlink ref="B150" r:id="rId201"/>
    <hyperlink ref="E150" r:id="rId202"/>
    <hyperlink ref="B32" r:id="rId203"/>
    <hyperlink ref="E32" r:id="rId204"/>
    <hyperlink ref="B229" r:id="rId205"/>
    <hyperlink ref="E229" r:id="rId206"/>
    <hyperlink ref="B6" r:id="rId207"/>
    <hyperlink ref="E6" r:id="rId208"/>
    <hyperlink ref="B213" r:id="rId209"/>
    <hyperlink ref="E213" r:id="rId210"/>
    <hyperlink ref="B13" r:id="rId211"/>
    <hyperlink ref="E13" r:id="rId212"/>
    <hyperlink ref="B177" r:id="rId213"/>
    <hyperlink ref="E177" r:id="rId214"/>
    <hyperlink ref="B180" r:id="rId215"/>
    <hyperlink ref="E180" r:id="rId216"/>
    <hyperlink ref="B39" r:id="rId217"/>
    <hyperlink ref="E39" r:id="rId218"/>
    <hyperlink ref="B250" r:id="rId219"/>
    <hyperlink ref="E250" r:id="rId220"/>
    <hyperlink ref="B101" r:id="rId221"/>
    <hyperlink ref="E101" r:id="rId222"/>
    <hyperlink ref="B240" r:id="rId223"/>
    <hyperlink ref="E240" r:id="rId224"/>
    <hyperlink ref="B110" r:id="rId225"/>
    <hyperlink ref="E110" r:id="rId226"/>
    <hyperlink ref="B151" r:id="rId227"/>
    <hyperlink ref="E151" r:id="rId228"/>
    <hyperlink ref="B184" r:id="rId229"/>
    <hyperlink ref="E184" r:id="rId230"/>
    <hyperlink ref="B127" r:id="rId231"/>
    <hyperlink ref="E127" r:id="rId232"/>
    <hyperlink ref="B149" r:id="rId233"/>
    <hyperlink ref="E149" r:id="rId234"/>
    <hyperlink ref="B35" r:id="rId235"/>
    <hyperlink ref="E35" r:id="rId236"/>
    <hyperlink ref="B234" r:id="rId237"/>
    <hyperlink ref="E234" r:id="rId238"/>
    <hyperlink ref="B61" r:id="rId239"/>
    <hyperlink ref="E61" r:id="rId240"/>
    <hyperlink ref="B186" r:id="rId241"/>
    <hyperlink ref="E186" r:id="rId242"/>
    <hyperlink ref="B105" r:id="rId243"/>
    <hyperlink ref="E105" r:id="rId244"/>
    <hyperlink ref="B111" r:id="rId245"/>
    <hyperlink ref="E111" r:id="rId246"/>
    <hyperlink ref="B103" r:id="rId247"/>
    <hyperlink ref="E103" r:id="rId248"/>
    <hyperlink ref="B93" r:id="rId249"/>
    <hyperlink ref="E93" r:id="rId250"/>
    <hyperlink ref="B92" r:id="rId251"/>
    <hyperlink ref="E92" r:id="rId252"/>
    <hyperlink ref="B91" r:id="rId253"/>
    <hyperlink ref="E91" r:id="rId254"/>
    <hyperlink ref="B45" r:id="rId255"/>
    <hyperlink ref="E45" r:id="rId256"/>
    <hyperlink ref="B41" r:id="rId257"/>
    <hyperlink ref="E41" r:id="rId258"/>
    <hyperlink ref="B62" r:id="rId259"/>
    <hyperlink ref="E62" r:id="rId260"/>
    <hyperlink ref="B80" r:id="rId261"/>
    <hyperlink ref="E80" r:id="rId262"/>
    <hyperlink ref="B23" r:id="rId263"/>
    <hyperlink ref="E23" r:id="rId264"/>
    <hyperlink ref="B94" r:id="rId265"/>
    <hyperlink ref="E94" r:id="rId266"/>
    <hyperlink ref="B135" r:id="rId267"/>
    <hyperlink ref="E135" r:id="rId268"/>
    <hyperlink ref="B42" r:id="rId269"/>
    <hyperlink ref="E42" r:id="rId270"/>
    <hyperlink ref="B233" r:id="rId271"/>
    <hyperlink ref="E233" r:id="rId272"/>
    <hyperlink ref="B173" r:id="rId273"/>
    <hyperlink ref="E173" r:id="rId274"/>
    <hyperlink ref="B136" r:id="rId275"/>
    <hyperlink ref="E136" r:id="rId276"/>
    <hyperlink ref="B165" r:id="rId277"/>
    <hyperlink ref="E165" r:id="rId278"/>
    <hyperlink ref="B69" r:id="rId279"/>
    <hyperlink ref="E69" r:id="rId280"/>
    <hyperlink ref="B118" r:id="rId281"/>
    <hyperlink ref="E118" r:id="rId282"/>
    <hyperlink ref="B196" r:id="rId283"/>
    <hyperlink ref="E196" r:id="rId284"/>
    <hyperlink ref="B109" r:id="rId285"/>
    <hyperlink ref="E109" r:id="rId286"/>
    <hyperlink ref="B146" r:id="rId287"/>
    <hyperlink ref="E146" r:id="rId288"/>
    <hyperlink ref="B15" r:id="rId289"/>
    <hyperlink ref="E15" r:id="rId290"/>
    <hyperlink ref="B73" r:id="rId291"/>
    <hyperlink ref="E73" r:id="rId292"/>
    <hyperlink ref="B84" r:id="rId293"/>
    <hyperlink ref="E84" r:id="rId294"/>
    <hyperlink ref="B22" r:id="rId295"/>
    <hyperlink ref="E22" r:id="rId296"/>
    <hyperlink ref="B49" r:id="rId297"/>
    <hyperlink ref="E49" r:id="rId298"/>
    <hyperlink ref="B75" r:id="rId299"/>
    <hyperlink ref="E75" r:id="rId300"/>
    <hyperlink ref="B83" r:id="rId301"/>
    <hyperlink ref="E83" r:id="rId302"/>
    <hyperlink ref="B122" r:id="rId303"/>
    <hyperlink ref="E122" r:id="rId304"/>
    <hyperlink ref="B24" r:id="rId305"/>
    <hyperlink ref="E24" r:id="rId306"/>
    <hyperlink ref="B63" r:id="rId307"/>
    <hyperlink ref="E63" r:id="rId308"/>
    <hyperlink ref="B100" r:id="rId309"/>
    <hyperlink ref="E100" r:id="rId310"/>
    <hyperlink ref="B244" r:id="rId311"/>
    <hyperlink ref="E244" r:id="rId312"/>
    <hyperlink ref="B123" r:id="rId313"/>
    <hyperlink ref="E123" r:id="rId314"/>
    <hyperlink ref="B11" r:id="rId315"/>
    <hyperlink ref="E11" r:id="rId316"/>
    <hyperlink ref="B132" r:id="rId317"/>
    <hyperlink ref="E132" r:id="rId318"/>
    <hyperlink ref="B242" r:id="rId319"/>
    <hyperlink ref="E242" r:id="rId320"/>
    <hyperlink ref="B168" r:id="rId321"/>
    <hyperlink ref="E168" r:id="rId322"/>
    <hyperlink ref="B70" r:id="rId323"/>
    <hyperlink ref="E70" r:id="rId324"/>
    <hyperlink ref="B78" r:id="rId325"/>
    <hyperlink ref="E78" r:id="rId326"/>
    <hyperlink ref="B28" r:id="rId327"/>
    <hyperlink ref="E28" r:id="rId328"/>
    <hyperlink ref="B158" r:id="rId329"/>
    <hyperlink ref="E158" r:id="rId330"/>
    <hyperlink ref="B179" r:id="rId331"/>
    <hyperlink ref="E179" r:id="rId332"/>
    <hyperlink ref="B25" r:id="rId333"/>
    <hyperlink ref="E25" r:id="rId334"/>
    <hyperlink ref="B19" r:id="rId335"/>
    <hyperlink ref="E19" r:id="rId336"/>
    <hyperlink ref="B104" r:id="rId337"/>
    <hyperlink ref="E104" r:id="rId338"/>
    <hyperlink ref="B43" r:id="rId339"/>
    <hyperlink ref="E43" r:id="rId340"/>
    <hyperlink ref="B48" r:id="rId341"/>
    <hyperlink ref="E48" r:id="rId342"/>
    <hyperlink ref="B128" r:id="rId343"/>
    <hyperlink ref="E128" r:id="rId344"/>
    <hyperlink ref="B112" r:id="rId345"/>
    <hyperlink ref="E112" r:id="rId346"/>
    <hyperlink ref="B17" r:id="rId347"/>
    <hyperlink ref="E17" r:id="rId348"/>
    <hyperlink ref="B166" r:id="rId349"/>
    <hyperlink ref="E166" r:id="rId350"/>
    <hyperlink ref="B7" r:id="rId351"/>
    <hyperlink ref="E7" r:id="rId352"/>
    <hyperlink ref="B152" r:id="rId353"/>
    <hyperlink ref="E152" r:id="rId354"/>
    <hyperlink ref="B188" r:id="rId355"/>
    <hyperlink ref="E188" r:id="rId356"/>
    <hyperlink ref="B134" r:id="rId357"/>
    <hyperlink ref="E134" r:id="rId358"/>
    <hyperlink ref="B133" r:id="rId359"/>
    <hyperlink ref="E133" r:id="rId360"/>
    <hyperlink ref="B119" r:id="rId361"/>
    <hyperlink ref="E119" r:id="rId362"/>
    <hyperlink ref="B53" r:id="rId363"/>
    <hyperlink ref="E53" r:id="rId364"/>
    <hyperlink ref="B50" r:id="rId365"/>
    <hyperlink ref="E50" r:id="rId366"/>
    <hyperlink ref="B33" r:id="rId367"/>
    <hyperlink ref="E33" r:id="rId368"/>
    <hyperlink ref="B235" r:id="rId369"/>
    <hyperlink ref="E235" r:id="rId370"/>
    <hyperlink ref="B14" r:id="rId371"/>
    <hyperlink ref="E14" r:id="rId372"/>
    <hyperlink ref="B66" r:id="rId373"/>
    <hyperlink ref="E66" r:id="rId374"/>
    <hyperlink ref="B189" r:id="rId375"/>
    <hyperlink ref="E189" r:id="rId376"/>
    <hyperlink ref="B64" r:id="rId377"/>
    <hyperlink ref="E64" r:id="rId378"/>
    <hyperlink ref="B26" r:id="rId379"/>
    <hyperlink ref="E26" r:id="rId380"/>
    <hyperlink ref="B8" r:id="rId381"/>
    <hyperlink ref="E8" r:id="rId382"/>
    <hyperlink ref="B56" r:id="rId383"/>
    <hyperlink ref="E56" r:id="rId384"/>
    <hyperlink ref="B124" r:id="rId385"/>
    <hyperlink ref="E124" r:id="rId386"/>
    <hyperlink ref="B164" r:id="rId387"/>
    <hyperlink ref="E164" r:id="rId388"/>
    <hyperlink ref="B125" r:id="rId389"/>
    <hyperlink ref="E125" r:id="rId390"/>
    <hyperlink ref="B169" r:id="rId391"/>
    <hyperlink ref="E169" r:id="rId392"/>
    <hyperlink ref="B65" r:id="rId393"/>
    <hyperlink ref="E65" r:id="rId394"/>
    <hyperlink ref="B183" r:id="rId395"/>
    <hyperlink ref="E183" r:id="rId396"/>
    <hyperlink ref="B129" r:id="rId397"/>
    <hyperlink ref="E129" r:id="rId398"/>
    <hyperlink ref="B71" r:id="rId399"/>
    <hyperlink ref="E71" r:id="rId400"/>
    <hyperlink ref="B143" r:id="rId401"/>
    <hyperlink ref="E143" r:id="rId402"/>
    <hyperlink ref="B126" r:id="rId403"/>
    <hyperlink ref="E126" r:id="rId404"/>
    <hyperlink ref="B44" r:id="rId405"/>
    <hyperlink ref="E44" r:id="rId406"/>
    <hyperlink ref="B57" r:id="rId407"/>
    <hyperlink ref="E57" r:id="rId408"/>
    <hyperlink ref="B130" r:id="rId409"/>
    <hyperlink ref="E130" r:id="rId410"/>
    <hyperlink ref="B170" r:id="rId411"/>
    <hyperlink ref="E170" r:id="rId412"/>
    <hyperlink ref="B191" r:id="rId413"/>
    <hyperlink ref="E191" r:id="rId414"/>
    <hyperlink ref="B87" r:id="rId415"/>
    <hyperlink ref="E87" r:id="rId416"/>
    <hyperlink ref="B232" r:id="rId417"/>
    <hyperlink ref="E232" r:id="rId418"/>
    <hyperlink ref="B67" r:id="rId419"/>
    <hyperlink ref="E67" r:id="rId420"/>
    <hyperlink ref="B167" r:id="rId421"/>
    <hyperlink ref="E167" r:id="rId422"/>
    <hyperlink ref="B154" r:id="rId423"/>
    <hyperlink ref="E154" r:id="rId424"/>
    <hyperlink ref="B140" r:id="rId425"/>
    <hyperlink ref="E140" r:id="rId426"/>
    <hyperlink ref="B68" r:id="rId427"/>
    <hyperlink ref="E68" r:id="rId428"/>
    <hyperlink ref="B27" r:id="rId429"/>
    <hyperlink ref="E27" r:id="rId430"/>
    <hyperlink ref="B159" r:id="rId431"/>
    <hyperlink ref="E159" r:id="rId432"/>
    <hyperlink ref="B245" r:id="rId433"/>
    <hyperlink ref="E245" r:id="rId434"/>
    <hyperlink ref="B31" r:id="rId435"/>
    <hyperlink ref="E31" r:id="rId436"/>
    <hyperlink ref="B115" r:id="rId437"/>
    <hyperlink ref="E115" r:id="rId438"/>
    <hyperlink ref="B34" r:id="rId439"/>
    <hyperlink ref="E34" r:id="rId440"/>
    <hyperlink ref="B30" r:id="rId441"/>
    <hyperlink ref="E30" r:id="rId442"/>
    <hyperlink ref="B89" r:id="rId443"/>
    <hyperlink ref="E89" r:id="rId444"/>
    <hyperlink ref="E223" r:id="rId445"/>
    <hyperlink ref="B223" r:id="rId446"/>
    <hyperlink ref="E216" r:id="rId447"/>
    <hyperlink ref="B216" r:id="rId448"/>
    <hyperlink ref="E219" r:id="rId449"/>
    <hyperlink ref="B219" r:id="rId450"/>
    <hyperlink ref="E218" r:id="rId451"/>
    <hyperlink ref="B218" r:id="rId452"/>
    <hyperlink ref="E217" r:id="rId453"/>
    <hyperlink ref="B217" r:id="rId454"/>
    <hyperlink ref="E221" r:id="rId455"/>
    <hyperlink ref="B221" r:id="rId456"/>
    <hyperlink ref="E224" r:id="rId457"/>
    <hyperlink ref="B224" r:id="rId458"/>
    <hyperlink ref="E222" r:id="rId459"/>
    <hyperlink ref="B222" r:id="rId460"/>
    <hyperlink ref="E220" r:id="rId461"/>
    <hyperlink ref="B220" r:id="rId462"/>
    <hyperlink ref="E226" r:id="rId463"/>
    <hyperlink ref="B226" r:id="rId464"/>
    <hyperlink ref="E225" r:id="rId465"/>
    <hyperlink ref="B225" r:id="rId46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Feux</vt:lpstr>
      <vt:lpstr>EU</vt:lpstr>
      <vt:lpstr>france</vt:lpstr>
      <vt:lpstr>Sheet1</vt:lpstr>
    </vt:vector>
  </TitlesOfParts>
  <Company>UdG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Boccard</dc:creator>
  <cp:lastModifiedBy>Nicolas Boccard</cp:lastModifiedBy>
  <dcterms:created xsi:type="dcterms:W3CDTF">2018-07-11T09:27:43Z</dcterms:created>
  <dcterms:modified xsi:type="dcterms:W3CDTF">2020-10-30T10:33:28Z</dcterms:modified>
</cp:coreProperties>
</file>