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1480" windowHeight="9780"/>
  </bookViews>
  <sheets>
    <sheet name="Arkusz1" sheetId="1" r:id="rId1"/>
    <sheet name="Arkusz2" sheetId="2" r:id="rId2"/>
    <sheet name="Arkusz3" sheetId="3" r:id="rId3"/>
  </sheets>
  <definedNames>
    <definedName name="px">Arkusz1!$B$10</definedName>
    <definedName name="py">Arkusz1!$B$11</definedName>
    <definedName name="pz">Arkusz1!$F$5</definedName>
    <definedName name="teta1">Arkusz1!#REF!</definedName>
    <definedName name="teta2">Arkusz1!#REF!</definedName>
    <definedName name="teta3">Arkusz1!#REF!</definedName>
    <definedName name="teta4">Arkusz1!#REF!</definedName>
    <definedName name="theta1">Arkusz1!$B$3</definedName>
    <definedName name="theta2">Arkusz1!$B$4</definedName>
    <definedName name="theta4">Arkusz1!$B$5</definedName>
  </definedNames>
  <calcPr calcId="124519"/>
</workbook>
</file>

<file path=xl/calcChain.xml><?xml version="1.0" encoding="utf-8"?>
<calcChain xmlns="http://schemas.openxmlformats.org/spreadsheetml/2006/main">
  <c r="B19" i="1"/>
  <c r="C19" s="1"/>
  <c r="D19" s="1"/>
  <c r="C10"/>
  <c r="B16"/>
  <c r="C16" s="1"/>
  <c r="B3"/>
  <c r="B4"/>
  <c r="G10" l="1"/>
  <c r="H10" s="1"/>
  <c r="G11"/>
  <c r="H11" s="1"/>
  <c r="G4"/>
  <c r="G3"/>
  <c r="I3" l="1"/>
</calcChain>
</file>

<file path=xl/sharedStrings.xml><?xml version="1.0" encoding="utf-8"?>
<sst xmlns="http://schemas.openxmlformats.org/spreadsheetml/2006/main" count="17" uniqueCount="14">
  <si>
    <t>px</t>
  </si>
  <si>
    <t>py</t>
  </si>
  <si>
    <t>th1</t>
  </si>
  <si>
    <t>th2</t>
  </si>
  <si>
    <t>rad</t>
  </si>
  <si>
    <t>stopnie</t>
  </si>
  <si>
    <t>th11</t>
  </si>
  <si>
    <t>th21</t>
  </si>
  <si>
    <t>theta1</t>
  </si>
  <si>
    <t>theta2</t>
  </si>
  <si>
    <t>ODWROTNA</t>
  </si>
  <si>
    <t>PROSTA</t>
  </si>
  <si>
    <t>&lt;250</t>
  </si>
  <si>
    <t xml:space="preserve">  -19.4712 -109.4712 -128.9424</t>
  </si>
</sst>
</file>

<file path=xl/styles.xml><?xml version="1.0" encoding="utf-8"?>
<styleSheet xmlns="http://schemas.openxmlformats.org/spreadsheetml/2006/main">
  <numFmts count="1">
    <numFmt numFmtId="43" formatCode="_-* #,##0.00\ _z_ł_-;\-* #,##0.00\ _z_ł_-;_-* &quot;-&quot;??\ _z_ł_-;_-@_-"/>
  </numFmts>
  <fonts count="5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8">
    <xf numFmtId="0" fontId="0" fillId="0" borderId="0" xfId="0"/>
    <xf numFmtId="2" fontId="0" fillId="0" borderId="0" xfId="1" applyNumberFormat="1" applyFont="1"/>
    <xf numFmtId="2" fontId="0" fillId="0" borderId="0" xfId="0" applyNumberFormat="1"/>
    <xf numFmtId="0" fontId="4" fillId="0" borderId="0" xfId="0" applyFont="1"/>
    <xf numFmtId="0" fontId="2" fillId="2" borderId="1" xfId="2"/>
    <xf numFmtId="2" fontId="3" fillId="3" borderId="2" xfId="3" applyNumberFormat="1"/>
    <xf numFmtId="43" fontId="0" fillId="0" borderId="0" xfId="1" applyFont="1"/>
    <xf numFmtId="0" fontId="0" fillId="0" borderId="0" xfId="0" quotePrefix="1"/>
  </cellXfs>
  <cellStyles count="4">
    <cellStyle name="Dane wejściowe" xfId="2" builtinId="20"/>
    <cellStyle name="Dane wyjściowe" xfId="3" builtinId="21"/>
    <cellStyle name="Dziesiętny" xfId="1" builtinId="3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C19" sqref="C19"/>
    </sheetView>
  </sheetViews>
  <sheetFormatPr defaultRowHeight="14.25"/>
  <cols>
    <col min="1" max="1" width="23.5" customWidth="1"/>
    <col min="2" max="2" width="9.5" style="1" bestFit="1" customWidth="1"/>
    <col min="3" max="3" width="9.5" bestFit="1" customWidth="1"/>
    <col min="4" max="4" width="9.25" bestFit="1" customWidth="1"/>
    <col min="8" max="8" width="10" bestFit="1" customWidth="1"/>
    <col min="9" max="9" width="9.5" bestFit="1" customWidth="1"/>
  </cols>
  <sheetData>
    <row r="1" spans="1:12" ht="15">
      <c r="A1" s="3" t="s">
        <v>11</v>
      </c>
    </row>
    <row r="2" spans="1:12">
      <c r="B2" s="1" t="s">
        <v>4</v>
      </c>
      <c r="C2" t="s">
        <v>5</v>
      </c>
    </row>
    <row r="3" spans="1:12" ht="15">
      <c r="A3" t="s">
        <v>2</v>
      </c>
      <c r="B3" s="1">
        <f t="shared" ref="B3:B4" si="0">RADIANS(C3)</f>
        <v>-0.34033920413889424</v>
      </c>
      <c r="C3" s="4">
        <v>-19.5</v>
      </c>
      <c r="F3" t="s">
        <v>0</v>
      </c>
      <c r="G3" s="5">
        <f>COS(theta1)*(150*COS(theta2 + theta4) + 100*COS(theta2) + 50*SIN(theta2) + 50)</f>
        <v>-75.961623363045049</v>
      </c>
      <c r="I3" s="6">
        <f>SQRT(G3^2+G4^2)</f>
        <v>80.583789363051665</v>
      </c>
      <c r="J3" s="7" t="s">
        <v>12</v>
      </c>
    </row>
    <row r="4" spans="1:12" ht="15">
      <c r="A4" t="s">
        <v>3</v>
      </c>
      <c r="B4" s="1">
        <f t="shared" si="0"/>
        <v>-1.911135530933791</v>
      </c>
      <c r="C4" s="4">
        <v>-109.5</v>
      </c>
      <c r="F4" t="s">
        <v>1</v>
      </c>
      <c r="G4" s="5">
        <f xml:space="preserve"> SIN(theta1)*(150*COS(theta2 + theta4) + 100*COS(theta2) + 50*SIN(theta2) + 50)</f>
        <v>26.899421632436031</v>
      </c>
    </row>
    <row r="7" spans="1:12">
      <c r="L7" t="s">
        <v>13</v>
      </c>
    </row>
    <row r="9" spans="1:12" ht="15">
      <c r="A9" s="3" t="s">
        <v>10</v>
      </c>
    </row>
    <row r="10" spans="1:12" ht="15">
      <c r="A10" t="s">
        <v>0</v>
      </c>
      <c r="B10" s="4">
        <v>71</v>
      </c>
      <c r="C10" s="6">
        <f>SQRT(px^2+py^2)</f>
        <v>165.9548131269473</v>
      </c>
      <c r="D10" s="7" t="s">
        <v>12</v>
      </c>
      <c r="F10" t="s">
        <v>8</v>
      </c>
      <c r="G10">
        <f>COS(theta1)*(150*COS(theta2) + 100)</f>
        <v>47.065119780480018</v>
      </c>
      <c r="H10" s="5">
        <f>G10*180/PI()</f>
        <v>2696.6327256991926</v>
      </c>
    </row>
    <row r="11" spans="1:12" ht="15">
      <c r="A11" t="s">
        <v>1</v>
      </c>
      <c r="B11" s="4">
        <v>-150</v>
      </c>
      <c r="F11" t="s">
        <v>9</v>
      </c>
      <c r="G11">
        <f>SIN(theta1)*(150*COS(theta2) + 100)</f>
        <v>-16.666633032649905</v>
      </c>
      <c r="H11" s="5">
        <f>G11*180/PI()</f>
        <v>-954.92773146416346</v>
      </c>
    </row>
    <row r="16" spans="1:12">
      <c r="A16" t="s">
        <v>6</v>
      </c>
      <c r="B16" s="1">
        <f>ATAN2(py, px) - ATAN2(-150*(1 - (px^2 + py^2 - 32500)^2/900000000)^(1/2), px^2/200 + py^2/200 - 125/2)</f>
        <v>2.8225617385950752E-2</v>
      </c>
      <c r="C16" s="2">
        <f>B16*180/PI()</f>
        <v>1.6172087503660573</v>
      </c>
    </row>
    <row r="17" spans="1:4">
      <c r="C17" s="2"/>
    </row>
    <row r="19" spans="1:4">
      <c r="A19" t="s">
        <v>7</v>
      </c>
      <c r="B19" s="1">
        <f>PI() + ACOS(- px^2/30000 - py^2/30000 + 13/12)</f>
        <v>4.1872113938305011</v>
      </c>
      <c r="C19" s="2">
        <f>B19*180/PI()</f>
        <v>239.90954079557852</v>
      </c>
      <c r="D19" s="2">
        <f>360-C19</f>
        <v>120.09045920442148</v>
      </c>
    </row>
    <row r="20" spans="1:4">
      <c r="C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6</vt:i4>
      </vt:variant>
    </vt:vector>
  </HeadingPairs>
  <TitlesOfParts>
    <vt:vector size="9" baseType="lpstr">
      <vt:lpstr>Arkusz1</vt:lpstr>
      <vt:lpstr>Arkusz2</vt:lpstr>
      <vt:lpstr>Arkusz3</vt:lpstr>
      <vt:lpstr>px</vt:lpstr>
      <vt:lpstr>py</vt:lpstr>
      <vt:lpstr>pz</vt:lpstr>
      <vt:lpstr>theta1</vt:lpstr>
      <vt:lpstr>theta2</vt:lpstr>
      <vt:lpstr>theta4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KubaMiszczLenovo</dc:creator>
  <cp:lastModifiedBy>KubaMiszcz</cp:lastModifiedBy>
  <dcterms:created xsi:type="dcterms:W3CDTF">2016-11-18T11:45:11Z</dcterms:created>
  <dcterms:modified xsi:type="dcterms:W3CDTF">2016-11-28T21:19:10Z</dcterms:modified>
</cp:coreProperties>
</file>