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8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8" l="1"/>
  <c r="C12" i="8"/>
  <c r="E9" i="9"/>
  <c r="G6" i="13"/>
  <c r="C9" i="9"/>
  <c r="E11" i="8"/>
  <c r="E11" i="3"/>
  <c r="C11" i="3"/>
  <c r="D10" i="8"/>
  <c r="D9" i="8" l="1"/>
  <c r="C10" i="8"/>
  <c r="C9" i="8"/>
  <c r="F10" i="8"/>
  <c r="F9" i="8"/>
  <c r="O10" i="8"/>
  <c r="P10" i="8" s="1"/>
  <c r="O9" i="8"/>
  <c r="O11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<sst xmlns="http://schemas.openxmlformats.org/spreadsheetml/2006/main" count="291" uniqueCount="188">
  <si>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</si>
  <si>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</si>
  <si>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</si>
  <si>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</si>
  <si>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</si>
  <si>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</si>
  <si>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</si>
  <si>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</si>
  <si>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</si>
  <si>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</si>
  <si>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</si>
  <si>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</si>
  <si>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</si>
  <si>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</si>
  <si>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</si>
  <si>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</si>
  <si>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</si>
  <si>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</si>
  <si>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</si>
  <si>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</si>
  <si>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</si>
  <si>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</si>
  <si>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</si>
  <si>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</si>
  <si>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</si>
  <si>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</si>
  <si>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</si>
  <si>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</si>
  <si>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</si>
  <si>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</si>
  <si>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</si>
  <si>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</si>
  <si>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</si>
  <si>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</si>
  <si>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</si>
  <si>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</si>
  <si>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</si>
  <si>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</si>
  <si>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</si>
  <si>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</si>
  <si>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</si>
  <si>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</si>
  <si>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</si>
  <si>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</si>
  <si>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</si>
  <si>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</si>
  <si>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</si>
  <si>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</si>
  <si>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</si>
  <si>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</si>
  <si>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</si>
  <si>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</si>
  <si>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</si>
  <si>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</si>
  <si>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</si>
  <si>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</si>
  <si>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</si>
  <si>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</si>
  <si>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</si>
  <si>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</si>
  <si>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</si>
  <si>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</si>
  <si>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</si>
  <si>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</si>
  <si>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</si>
  <si>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</si>
  <si>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</si>
  <si>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</si>
  <si>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</si>
  <si>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</si>
  <si>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</si>
  <si>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</si>
  <si>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</si>
  <si>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</si>
  <si>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</si>
  <si>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</si>
  <si>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</si>
  <si>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</si>
  <si>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</si>
  <si>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</si>
  <si>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</si>
  <si>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</si>
  <si>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</si>
  <si>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</si>
  <si>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</si>
  <si>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</si>
  <si>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</si>
  <si>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</si>
  <si>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</si>
  <si>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</si>
  <si>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</si>
  <si>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</si>
  <si>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</si>
  <si>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</si>
  <si>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</si>
  <si>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</si>
  <si>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</si>
  <si>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</si>
  <si>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</si>
  <si>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</si>
  <si>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</si>
  <si>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</si>
  <si>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</si>
  <si>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</si>
  <si>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</si>
  <si>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</si>
  <si>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</si>
  <si>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</si>
  <si>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</si>
  <si>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</si>
  <si>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</si>
  <si>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</si>
  <si>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</si>
  <si>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</si>
  <si>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</si>
  <si>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</si>
  <si>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</si>
  <si>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</si>
  <si>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</si>
  <si>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</si>
  <si>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</si>
  <si>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</si>
  <si>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</si>
  <si>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</si>
  <si>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</si>
  <si>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</si>
  <si>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</si>
  <si>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</si>
  <si>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</si>
  <si>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</si>
  <si>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</si>
  <si>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</si>
  <si>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</si>
  <si>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</si>
  <si>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</si>
  <si>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</si>
  <si>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</si>
  <si>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</si>
  <si>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</si>
  <si>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</si>
  <si>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</si>
  <si>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</si>
  <si>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</si>
  <si>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</si>
  <si>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</si>
  <si>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</si>
  <si>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</si>
  <si>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</si>
  <si>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</si>
  <si>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</si>
  <si>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</si>
  <si>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</si>
  <si>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</si>
  <si>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</si>
  <si>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</si>
  <si>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</si>
  <si>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</si>
  <si>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</si>
  <si>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</si>
  <si>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</si>
  <si>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</si>
  <si>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</si>
  <si>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</si>
  <si>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</si>
  <si>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</si>
  <si>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</si>
  <si>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</si>
  <si>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</si>
  <si>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</si>
  <si>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</si>
  <si>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BROWN_COAL</t>
  </si>
  <si>
    <t>Brown coal</t>
  </si>
  <si>
    <t>EX_BROWN_COAL</t>
  </si>
  <si>
    <t>Power Plant - Brown Coal</t>
  </si>
  <si>
    <t>MIN_BROWN_COAL</t>
  </si>
  <si>
    <t>Mining brown coal</t>
  </si>
  <si>
    <t>Mining of brown coal</t>
  </si>
  <si>
    <t>Coal fired PP</t>
  </si>
  <si>
    <t>ELC_LV</t>
  </si>
  <si>
    <t>Low Voltage Electricity</t>
  </si>
  <si>
    <t>ELE_PP</t>
  </si>
  <si>
    <t>Electricity Production</t>
  </si>
  <si>
    <t>PRE</t>
  </si>
  <si>
    <t>\I: Transmission and Distribution</t>
  </si>
  <si>
    <t>GRID</t>
  </si>
  <si>
    <t>Transmission and distribution</t>
  </si>
  <si>
    <t>Transmission</t>
  </si>
  <si>
    <t>HV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</si>
</sst>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8" borderId="0" xfId="0" applyFill="1" applyBorder="1"/>
    <xf numFmtId="0" fontId="18" fillId="6" borderId="0" xfId="0" applyFont="1" applyFill="1" applyBorder="1"/>
    <xf numFmtId="0" fontId="18" fillId="0" borderId="14" xfId="0" applyFont="1" applyFill="1" applyBorder="1"/>
    <xf numFmtId="0" fontId="18" fillId="0" borderId="0" xfId="0" applyFont="1" applyFill="1"/>
    <xf numFmtId="0" fontId="18" fillId="0" borderId="16" xfId="0" applyFont="1" applyFill="1" applyBorder="1"/>
    <xf numFmtId="0" fontId="18" fillId="0" borderId="3" xfId="0" applyFont="1" applyFill="1" applyBorder="1"/>
    <xf numFmtId="0" fontId="18" fillId="0" borderId="17" xfId="0" applyFont="1" applyFill="1" applyBorder="1"/>
    <xf numFmtId="0" fontId="0" fillId="0" borderId="3" xfId="0" applyFill="1" applyBorder="1"/>
    <xf numFmtId="0" fontId="0" fillId="0" borderId="0" xfId="0" applyAlignment="1">
      <alignment horizontal="right"/>
    </xf>
    <xf numFmtId="0" fontId="18" fillId="0" borderId="0" xfId="0" applyFont="1" applyFill="1" applyBorder="1"/>
    <xf numFmtId="0" fontId="9" fillId="3" borderId="0" xfId="0" applyFont="1" applyFill="1" applyBorder="1"/>
    <xf numFmtId="164" fontId="19" fillId="0" borderId="0" xfId="0" applyNumberFormat="1" applyFont="1" applyFill="1" applyBorder="1" applyAlignment="1">
      <alignment horizontal="center" vertical="center" wrapText="1"/>
    </xf>
    <xf numFmtId="164" fontId="18" fillId="0" borderId="0" xfId="1" applyNumberFormat="1" applyFont="1" applyFill="1" applyBorder="1" applyAlignment="1">
      <alignment horizontal="center" vertical="center" wrapText="1"/>
    </xf>
    <xf numFmtId="0" fontId="9" fillId="3" borderId="41" xfId="0" applyFont="1" applyFill="1" applyBorder="1"/>
    <xf numFmtId="164" fontId="19" fillId="4" borderId="42" xfId="0" applyNumberFormat="1" applyFont="1" applyFill="1" applyBorder="1" applyAlignment="1">
      <alignment horizontal="center" vertical="center" wrapText="1"/>
    </xf>
    <xf numFmtId="164" fontId="18" fillId="5" borderId="42" xfId="1" applyNumberFormat="1" applyFont="1" applyFill="1" applyBorder="1" applyAlignment="1">
      <alignment horizontal="center" vertical="center" wrapText="1"/>
    </xf>
    <xf numFmtId="0" fontId="18" fillId="7" borderId="43" xfId="0" applyFont="1" applyFill="1" applyBorder="1"/>
    <xf numFmtId="0" fontId="18" fillId="0" borderId="44" xfId="0" applyFont="1" applyFill="1" applyBorder="1"/>
    <xf numFmtId="0" fontId="18" fillId="0" borderId="45" xfId="0" applyFont="1" applyFill="1" applyBorder="1"/>
    <xf numFmtId="0" fontId="0" fillId="0" borderId="0" xfId="0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12" sqref="C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5.140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178</v>
      </c>
      <c r="F12" s="13" t="s">
        <v>179</v>
      </c>
      <c r="G12" s="13" t="s">
        <v>58</v>
      </c>
      <c r="H12" s="13"/>
      <c r="I12" s="13" t="s">
        <v>20</v>
      </c>
      <c r="J12" s="13"/>
      <c r="K12" s="1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10" t="s">
        <v>136</v>
      </c>
      <c r="D16" s="110"/>
      <c r="E16" s="110"/>
    </row>
    <row r="17" spans="3:5" x14ac:dyDescent="0.25">
      <c r="C17" s="104" t="s">
        <v>142</v>
      </c>
      <c r="D17" s="111" t="s">
        <v>143</v>
      </c>
      <c r="E17" s="112"/>
    </row>
    <row r="18" spans="3:5" x14ac:dyDescent="0.25">
      <c r="C18" s="101" t="s">
        <v>15</v>
      </c>
      <c r="D18" s="109" t="s">
        <v>141</v>
      </c>
      <c r="E18" s="109"/>
    </row>
    <row r="19" spans="3:5" x14ac:dyDescent="0.25">
      <c r="C19" s="102" t="s">
        <v>139</v>
      </c>
      <c r="D19" s="108" t="s">
        <v>144</v>
      </c>
      <c r="E19" s="108"/>
    </row>
    <row r="20" spans="3:5" x14ac:dyDescent="0.25">
      <c r="C20" s="101" t="s">
        <v>140</v>
      </c>
      <c r="D20" s="109" t="s">
        <v>145</v>
      </c>
      <c r="E20" s="109"/>
    </row>
    <row r="21" spans="3:5" x14ac:dyDescent="0.25">
      <c r="C21" s="102" t="s">
        <v>146</v>
      </c>
      <c r="D21" s="108" t="s">
        <v>148</v>
      </c>
      <c r="E21" s="108"/>
    </row>
    <row r="22" spans="3:5" ht="15.75" thickBot="1" x14ac:dyDescent="0.3">
      <c r="C22" s="103" t="s">
        <v>147</v>
      </c>
      <c r="D22" s="107" t="s">
        <v>149</v>
      </c>
      <c r="E22" s="107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zoomScaleNormal="100" workbookViewId="0">
      <selection activeCell="I18" sqref="I18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21" customWidth="1"/>
    <col min="6" max="6" width="29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174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9" t="s">
        <v>41</v>
      </c>
      <c r="D12" s="23"/>
      <c r="E12" s="23" t="s">
        <v>180</v>
      </c>
      <c r="F12" s="23" t="s">
        <v>181</v>
      </c>
      <c r="G12" s="23" t="s">
        <v>58</v>
      </c>
      <c r="H12" s="23" t="s">
        <v>64</v>
      </c>
      <c r="I12" s="23"/>
      <c r="J12" s="23"/>
      <c r="K12" s="50"/>
      <c r="L12" s="34"/>
    </row>
    <row r="13" spans="2:12" ht="18.75" customHeight="1" x14ac:dyDescent="0.25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25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x14ac:dyDescent="0.25">
      <c r="B15" s="29"/>
      <c r="C15" s="47" t="s">
        <v>41</v>
      </c>
      <c r="D15" s="21"/>
      <c r="E15" s="21" t="s">
        <v>172</v>
      </c>
      <c r="F15" s="21" t="s">
        <v>173</v>
      </c>
      <c r="G15" s="21" t="s">
        <v>58</v>
      </c>
      <c r="H15" s="21" t="s">
        <v>71</v>
      </c>
      <c r="I15" s="21" t="s">
        <v>20</v>
      </c>
      <c r="J15" s="21"/>
      <c r="K15" s="48"/>
      <c r="L15" s="34"/>
    </row>
    <row r="16" spans="2:12" ht="18.75" customHeight="1" thickBot="1" x14ac:dyDescent="0.3">
      <c r="B16" s="29"/>
      <c r="C16" s="51" t="s">
        <v>41</v>
      </c>
      <c r="D16" s="52"/>
      <c r="E16" s="52" t="s">
        <v>66</v>
      </c>
      <c r="F16" s="52" t="s">
        <v>70</v>
      </c>
      <c r="G16" s="52" t="s">
        <v>58</v>
      </c>
      <c r="H16" s="52" t="s">
        <v>71</v>
      </c>
      <c r="I16" s="52" t="s">
        <v>20</v>
      </c>
      <c r="J16" s="52"/>
      <c r="K16" s="53"/>
      <c r="L16" s="34"/>
    </row>
    <row r="17" spans="2:12" ht="18.75" customHeight="1" x14ac:dyDescent="0.25">
      <c r="B17" s="29"/>
      <c r="C17" s="45" t="s">
        <v>183</v>
      </c>
      <c r="D17" s="26"/>
      <c r="E17" s="26"/>
      <c r="F17" s="26"/>
      <c r="G17" s="26"/>
      <c r="H17" s="26"/>
      <c r="I17" s="26"/>
      <c r="J17" s="26"/>
      <c r="K17" s="46"/>
      <c r="L17" s="34"/>
    </row>
    <row r="18" spans="2:12" ht="18.75" customHeight="1" thickBot="1" x14ac:dyDescent="0.3">
      <c r="B18" s="29"/>
      <c r="C18" s="51" t="s">
        <v>182</v>
      </c>
      <c r="D18" s="52"/>
      <c r="E18" s="52" t="s">
        <v>184</v>
      </c>
      <c r="F18" s="52" t="s">
        <v>185</v>
      </c>
      <c r="G18" s="52" t="s">
        <v>58</v>
      </c>
      <c r="H18" s="52" t="s">
        <v>64</v>
      </c>
      <c r="I18" s="52" t="s">
        <v>20</v>
      </c>
      <c r="J18" s="52"/>
      <c r="K18" s="53"/>
      <c r="L18" s="34"/>
    </row>
    <row r="19" spans="2:12" ht="18" customHeight="1" thickBot="1" x14ac:dyDescent="0.3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2" spans="2:12" ht="18.75" thickBot="1" x14ac:dyDescent="0.3">
      <c r="C22" s="110" t="s">
        <v>168</v>
      </c>
      <c r="D22" s="110"/>
      <c r="E22" s="110"/>
    </row>
    <row r="23" spans="2:12" ht="14.45" customHeight="1" x14ac:dyDescent="0.25">
      <c r="C23" s="24" t="s">
        <v>169</v>
      </c>
      <c r="D23" s="114" t="s">
        <v>143</v>
      </c>
      <c r="E23" s="115"/>
    </row>
    <row r="24" spans="2:12" x14ac:dyDescent="0.25">
      <c r="C24" s="105" t="s">
        <v>150</v>
      </c>
      <c r="D24" s="118" t="s">
        <v>166</v>
      </c>
      <c r="E24" s="118"/>
    </row>
    <row r="25" spans="2:12" x14ac:dyDescent="0.25">
      <c r="C25" s="102" t="s">
        <v>156</v>
      </c>
      <c r="D25" s="116" t="s">
        <v>164</v>
      </c>
      <c r="E25" s="116"/>
    </row>
    <row r="26" spans="2:12" x14ac:dyDescent="0.25">
      <c r="C26" s="101" t="s">
        <v>154</v>
      </c>
      <c r="D26" s="117" t="s">
        <v>162</v>
      </c>
      <c r="E26" s="117"/>
    </row>
    <row r="27" spans="2:12" x14ac:dyDescent="0.25">
      <c r="C27" s="102" t="s">
        <v>153</v>
      </c>
      <c r="D27" s="116" t="s">
        <v>161</v>
      </c>
      <c r="E27" s="116"/>
    </row>
    <row r="28" spans="2:12" x14ac:dyDescent="0.25">
      <c r="C28" s="101" t="s">
        <v>152</v>
      </c>
      <c r="D28" s="117" t="s">
        <v>160</v>
      </c>
      <c r="E28" s="117"/>
    </row>
    <row r="29" spans="2:12" x14ac:dyDescent="0.25">
      <c r="C29" s="102" t="s">
        <v>159</v>
      </c>
      <c r="D29" s="116" t="s">
        <v>167</v>
      </c>
      <c r="E29" s="116"/>
    </row>
    <row r="30" spans="2:12" x14ac:dyDescent="0.25">
      <c r="C30" s="101" t="s">
        <v>155</v>
      </c>
      <c r="D30" s="117" t="s">
        <v>163</v>
      </c>
      <c r="E30" s="117"/>
    </row>
    <row r="31" spans="2:12" x14ac:dyDescent="0.25">
      <c r="C31" s="102" t="s">
        <v>151</v>
      </c>
      <c r="D31" s="116" t="s">
        <v>158</v>
      </c>
      <c r="E31" s="116"/>
    </row>
    <row r="32" spans="2:12" ht="15.75" thickBot="1" x14ac:dyDescent="0.3">
      <c r="C32" s="103" t="s">
        <v>157</v>
      </c>
      <c r="D32" s="113" t="s">
        <v>165</v>
      </c>
      <c r="E32" s="113"/>
    </row>
    <row r="33" spans="4:5" x14ac:dyDescent="0.25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1" sqref="G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MIN_BROWN_COAL</v>
      </c>
      <c r="D11" s="75" t="s">
        <v>176</v>
      </c>
      <c r="E11" s="75" t="str">
        <f>FI_Comm!E11</f>
        <v>BROWN_COAL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J12" sqref="J12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4.285156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FI_Process!E16</f>
        <v>EX_PP_NAT_GAS</v>
      </c>
      <c r="D10" s="75" t="str">
        <f>FI_Process!F16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126" t="s">
        <v>172</v>
      </c>
      <c r="D11" s="126" t="s">
        <v>177</v>
      </c>
      <c r="E11" s="126" t="str">
        <f>FI_Comm!E11</f>
        <v>BROWN_COAL</v>
      </c>
      <c r="F11" s="126" t="s">
        <v>17</v>
      </c>
      <c r="G11" s="124">
        <v>2</v>
      </c>
      <c r="H11" s="124">
        <v>31.536000000000001</v>
      </c>
      <c r="I11" s="124">
        <v>0.6</v>
      </c>
      <c r="J11" s="124">
        <v>0.5</v>
      </c>
      <c r="K11" s="124">
        <v>1</v>
      </c>
      <c r="L11" s="125">
        <v>1</v>
      </c>
      <c r="M11" s="32"/>
      <c r="O11" s="99">
        <f>SUM(O9:O10)</f>
        <v>132.45120000000003</v>
      </c>
    </row>
    <row r="12" spans="2:16" x14ac:dyDescent="0.25">
      <c r="B12" s="119"/>
      <c r="C12" s="138" t="str">
        <f>FI_Process!E18</f>
        <v>GRID</v>
      </c>
      <c r="D12" s="138" t="s">
        <v>186</v>
      </c>
      <c r="E12" s="138" t="s">
        <v>17</v>
      </c>
      <c r="F12" s="138" t="s">
        <v>178</v>
      </c>
      <c r="G12" s="128">
        <v>1</v>
      </c>
      <c r="H12" s="128">
        <v>1</v>
      </c>
      <c r="I12" s="128">
        <f>GRID!G6</f>
        <v>0.84713375796178347</v>
      </c>
      <c r="J12" s="128"/>
      <c r="K12" s="128"/>
      <c r="L12" s="128"/>
      <c r="M12" s="119"/>
      <c r="O12" s="99"/>
    </row>
    <row r="13" spans="2:16" x14ac:dyDescent="0.25">
      <c r="B13" s="119"/>
      <c r="C13" s="119"/>
      <c r="D13" s="119"/>
      <c r="E13" s="119"/>
      <c r="F13" s="119"/>
      <c r="G13" s="120"/>
      <c r="H13" s="120"/>
      <c r="I13" s="120"/>
      <c r="J13" s="120"/>
      <c r="K13" s="120"/>
      <c r="L13" s="120"/>
      <c r="M13" s="119"/>
      <c r="O13" s="99"/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8"/>
  <sheetViews>
    <sheetView workbookViewId="0">
      <selection activeCell="I7" sqref="I7"/>
    </sheetView>
  </sheetViews>
  <sheetFormatPr defaultRowHeight="15" x14ac:dyDescent="0.25"/>
  <sheetData>
    <row r="1" spans="2:11" ht="15.75" thickBot="1" x14ac:dyDescent="0.3"/>
    <row r="2" spans="2:11" ht="16.5" thickBot="1" x14ac:dyDescent="0.3">
      <c r="B2" s="54"/>
      <c r="C2" s="55"/>
      <c r="D2" s="55"/>
      <c r="E2" s="65" t="s">
        <v>43</v>
      </c>
      <c r="F2" s="55"/>
      <c r="G2" s="132"/>
      <c r="H2" s="129"/>
      <c r="I2" s="129"/>
      <c r="J2" s="129"/>
      <c r="K2" s="129"/>
    </row>
    <row r="3" spans="2:11" ht="39" thickBot="1" x14ac:dyDescent="0.3">
      <c r="B3" s="66" t="s">
        <v>24</v>
      </c>
      <c r="C3" s="12" t="s">
        <v>138</v>
      </c>
      <c r="D3" s="12" t="s">
        <v>104</v>
      </c>
      <c r="E3" s="12" t="s">
        <v>44</v>
      </c>
      <c r="F3" s="12" t="s">
        <v>108</v>
      </c>
      <c r="G3" s="133" t="s">
        <v>106</v>
      </c>
      <c r="H3" s="129"/>
      <c r="I3" s="130"/>
      <c r="J3" s="130"/>
      <c r="K3" s="130"/>
    </row>
    <row r="4" spans="2:11" ht="63.75" x14ac:dyDescent="0.25">
      <c r="B4" s="68" t="s">
        <v>45</v>
      </c>
      <c r="C4" s="14" t="s">
        <v>34</v>
      </c>
      <c r="D4" s="14" t="s">
        <v>105</v>
      </c>
      <c r="E4" s="14" t="s">
        <v>46</v>
      </c>
      <c r="F4" s="14" t="s">
        <v>113</v>
      </c>
      <c r="G4" s="134" t="s">
        <v>114</v>
      </c>
      <c r="H4" s="129"/>
      <c r="I4" s="131"/>
      <c r="J4" s="131"/>
      <c r="K4" s="131"/>
    </row>
    <row r="5" spans="2:11" ht="15.75" x14ac:dyDescent="0.25">
      <c r="B5" s="80" t="s">
        <v>52</v>
      </c>
      <c r="C5" s="15"/>
      <c r="D5" s="15"/>
      <c r="E5" s="15"/>
      <c r="F5" s="15" t="s">
        <v>133</v>
      </c>
      <c r="G5" s="135" t="s">
        <v>124</v>
      </c>
      <c r="H5" s="129"/>
      <c r="I5" s="128"/>
      <c r="J5" s="128"/>
      <c r="K5" s="128"/>
    </row>
    <row r="6" spans="2:11" ht="15.75" x14ac:dyDescent="0.25">
      <c r="B6" s="121" t="s">
        <v>184</v>
      </c>
      <c r="C6" s="122" t="s">
        <v>186</v>
      </c>
      <c r="D6" s="122" t="s">
        <v>17</v>
      </c>
      <c r="E6" s="122" t="s">
        <v>178</v>
      </c>
      <c r="F6" s="122">
        <v>1</v>
      </c>
      <c r="G6" s="136">
        <f>133/157</f>
        <v>0.84713375796178347</v>
      </c>
      <c r="H6" s="129"/>
      <c r="I6" s="128"/>
      <c r="J6" s="128"/>
      <c r="K6" s="128"/>
    </row>
    <row r="7" spans="2:11" ht="16.5" thickBot="1" x14ac:dyDescent="0.3">
      <c r="B7" s="123"/>
      <c r="C7" s="124"/>
      <c r="D7" s="124"/>
      <c r="E7" s="124"/>
      <c r="F7" s="124"/>
      <c r="G7" s="137"/>
      <c r="H7" s="129"/>
      <c r="I7" s="128"/>
      <c r="J7" s="128"/>
      <c r="K7" s="128"/>
    </row>
    <row r="8" spans="2:11" ht="16.5" thickBot="1" x14ac:dyDescent="0.3">
      <c r="B8" s="126"/>
      <c r="C8" s="126"/>
      <c r="D8" s="126"/>
      <c r="E8" s="126"/>
      <c r="F8" s="124"/>
      <c r="G8" s="137"/>
      <c r="H8" s="129"/>
      <c r="I8" s="128"/>
      <c r="J8" s="128"/>
      <c r="K8" s="12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E13" sqref="E13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9" ht="15" customHeight="1" x14ac:dyDescent="0.25"/>
    <row r="2" spans="2:9" ht="15.75" x14ac:dyDescent="0.25">
      <c r="C2" s="4" t="s">
        <v>119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7"/>
      <c r="D4" s="78"/>
      <c r="E4" s="79"/>
      <c r="F4" s="33"/>
    </row>
    <row r="5" spans="2:9" ht="18.75" customHeight="1" thickBot="1" x14ac:dyDescent="0.3">
      <c r="B5" s="29"/>
      <c r="C5" s="90" t="s">
        <v>43</v>
      </c>
      <c r="D5" s="55"/>
      <c r="E5" s="91"/>
      <c r="F5" s="84"/>
    </row>
    <row r="6" spans="2:9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9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9" ht="18.75" customHeight="1" x14ac:dyDescent="0.25">
      <c r="B8" s="29"/>
      <c r="C8" s="95" t="s">
        <v>52</v>
      </c>
      <c r="D8" s="96"/>
      <c r="E8" s="97" t="s">
        <v>132</v>
      </c>
      <c r="F8" s="34"/>
      <c r="I8" s="127" t="s">
        <v>187</v>
      </c>
    </row>
    <row r="9" spans="2:9" ht="18.75" customHeight="1" thickBot="1" x14ac:dyDescent="0.3">
      <c r="B9" s="29"/>
      <c r="C9" s="82" t="str">
        <f>FI_Comm!E12</f>
        <v>ELC_LV</v>
      </c>
      <c r="D9" s="13" t="s">
        <v>123</v>
      </c>
      <c r="E9" s="83">
        <f>I9*GRID!G6</f>
        <v>84.713375796178354</v>
      </c>
      <c r="F9" s="34"/>
      <c r="I9">
        <v>100</v>
      </c>
    </row>
    <row r="10" spans="2:9" ht="18" customHeight="1" thickBot="1" x14ac:dyDescent="0.3">
      <c r="B10" s="30"/>
      <c r="C10" s="31"/>
      <c r="D10" s="31"/>
      <c r="E10" s="31"/>
      <c r="F10" s="32"/>
      <c r="I10" s="1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